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10" yWindow="60" windowWidth="22290" windowHeight="10725"/>
  </bookViews>
  <sheets>
    <sheet name="Sheet1" sheetId="1" r:id="rId1"/>
    <sheet name="Sheet2" sheetId="2" r:id="rId2"/>
    <sheet name="Sheet3" sheetId="3" r:id="rId3"/>
  </sheets>
  <definedNames>
    <definedName name="solver_adj" localSheetId="0" hidden="1">Sheet1!$G$8</definedName>
    <definedName name="solver_cvg" localSheetId="0" hidden="1">0.0001</definedName>
    <definedName name="solver_drv" localSheetId="0" hidden="1">1</definedName>
    <definedName name="solver_eng" localSheetId="0" hidden="1">1</definedName>
    <definedName name="solver_est" localSheetId="0" hidden="1">1</definedName>
    <definedName name="solver_itr" localSheetId="0" hidden="1">2147483647</definedName>
    <definedName name="solver_mip" localSheetId="0" hidden="1">2147483647</definedName>
    <definedName name="solver_mni" localSheetId="0" hidden="1">30</definedName>
    <definedName name="solver_mrt" localSheetId="0" hidden="1">0.075</definedName>
    <definedName name="solver_msl" localSheetId="0" hidden="1">2</definedName>
    <definedName name="solver_neg" localSheetId="0" hidden="1">1</definedName>
    <definedName name="solver_nod" localSheetId="0" hidden="1">2147483647</definedName>
    <definedName name="solver_num" localSheetId="0" hidden="1">0</definedName>
    <definedName name="solver_nwt" localSheetId="0" hidden="1">1</definedName>
    <definedName name="solver_opt" localSheetId="0" hidden="1">Sheet1!$R$8</definedName>
    <definedName name="solver_pre" localSheetId="0" hidden="1">0.000001</definedName>
    <definedName name="solver_rbv" localSheetId="0" hidden="1">1</definedName>
    <definedName name="solver_rlx" localSheetId="0" hidden="1">2</definedName>
    <definedName name="solver_rsd" localSheetId="0" hidden="1">0</definedName>
    <definedName name="solver_scl" localSheetId="0" hidden="1">1</definedName>
    <definedName name="solver_sho" localSheetId="0" hidden="1">2</definedName>
    <definedName name="solver_ssz" localSheetId="0" hidden="1">100</definedName>
    <definedName name="solver_tim" localSheetId="0" hidden="1">2147483647</definedName>
    <definedName name="solver_tol" localSheetId="0" hidden="1">0.01</definedName>
    <definedName name="solver_typ" localSheetId="0" hidden="1">3</definedName>
    <definedName name="solver_val" localSheetId="0" hidden="1">2</definedName>
    <definedName name="solver_ver" localSheetId="0" hidden="1">3</definedName>
  </definedNames>
  <calcPr calcId="145621"/>
</workbook>
</file>

<file path=xl/calcChain.xml><?xml version="1.0" encoding="utf-8"?>
<calcChain xmlns="http://schemas.openxmlformats.org/spreadsheetml/2006/main">
  <c r="M9" i="1" l="1"/>
  <c r="K9" i="1"/>
  <c r="N9" i="1" s="1"/>
  <c r="P9" i="1" l="1"/>
  <c r="O9" i="1"/>
  <c r="Q9" i="1" s="1"/>
  <c r="M8" i="1"/>
  <c r="K8" i="1"/>
  <c r="R9" i="1" l="1"/>
  <c r="N8" i="1"/>
  <c r="O8" i="1" s="1"/>
  <c r="Q8" i="1" s="1"/>
  <c r="P8" i="1" l="1"/>
  <c r="R8" i="1" s="1"/>
</calcChain>
</file>

<file path=xl/sharedStrings.xml><?xml version="1.0" encoding="utf-8"?>
<sst xmlns="http://schemas.openxmlformats.org/spreadsheetml/2006/main" count="28" uniqueCount="19">
  <si>
    <t>RF</t>
  </si>
  <si>
    <t>RG</t>
  </si>
  <si>
    <t>RS</t>
  </si>
  <si>
    <t>Ohm</t>
  </si>
  <si>
    <t>Vpp</t>
  </si>
  <si>
    <t>RM</t>
  </si>
  <si>
    <t>RT</t>
  </si>
  <si>
    <t>Beta1</t>
  </si>
  <si>
    <t>Beta2</t>
  </si>
  <si>
    <t>Rin</t>
  </si>
  <si>
    <t>Av</t>
  </si>
  <si>
    <t>V/V</t>
  </si>
  <si>
    <t>Ohm/Ohm</t>
  </si>
  <si>
    <t>Rin||RT</t>
  </si>
  <si>
    <t>ADC_FS_actual</t>
  </si>
  <si>
    <t>Vs_swing</t>
  </si>
  <si>
    <t>ADC_FS</t>
  </si>
  <si>
    <t>FDA Spreadsheet:</t>
  </si>
  <si>
    <t>Hooman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</si>
</sst>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b/>
      <sz val="11"/>
      <color theme="0" tint="-0.34998626667073579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0" tint="-0.49998474074526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14" fontId="1" fillId="0" borderId="0" xfId="0" applyNumberFormat="1" applyFont="1"/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2" borderId="1" xfId="0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1" fillId="4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3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2" fontId="3" fillId="0" borderId="1" xfId="0" applyNumberFormat="1" applyFont="1" applyFill="1" applyBorder="1" applyAlignment="1">
      <alignment horizontal="center"/>
    </xf>
    <xf numFmtId="2" fontId="4" fillId="0" borderId="1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396814</xdr:colOff>
      <xdr:row>12</xdr:row>
      <xdr:rowOff>112142</xdr:rowOff>
    </xdr:from>
    <xdr:to>
      <xdr:col>12</xdr:col>
      <xdr:colOff>198407</xdr:colOff>
      <xdr:row>35</xdr:row>
      <xdr:rowOff>80383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0120" y="5003319"/>
          <a:ext cx="5486400" cy="413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14</xdr:col>
      <xdr:colOff>120769</xdr:colOff>
      <xdr:row>10</xdr:row>
      <xdr:rowOff>103515</xdr:rowOff>
    </xdr:from>
    <xdr:to>
      <xdr:col>21</xdr:col>
      <xdr:colOff>103516</xdr:colOff>
      <xdr:row>37</xdr:row>
      <xdr:rowOff>77638</xdr:rowOff>
    </xdr:to>
    <xdr:sp macro="" textlink="">
      <xdr:nvSpPr>
        <xdr:cNvPr id="3" name="TextBox 2"/>
        <xdr:cNvSpPr txBox="1"/>
      </xdr:nvSpPr>
      <xdr:spPr>
        <a:xfrm>
          <a:off x="9238890" y="4994692"/>
          <a:ext cx="4425351" cy="504645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12/23/13:</a:t>
          </a:r>
        </a:p>
        <a:p>
          <a:r>
            <a:rPr lang="en-US" sz="1100" b="1"/>
            <a:t>User</a:t>
          </a:r>
          <a:r>
            <a:rPr lang="en-US" sz="1100" b="1" baseline="0"/>
            <a:t> Entries:</a:t>
          </a:r>
        </a:p>
        <a:p>
          <a:r>
            <a:rPr lang="en-US" sz="1100" baseline="0"/>
            <a:t>Rs, Vs_swing, ADC_FS, and RF</a:t>
          </a:r>
        </a:p>
        <a:p>
          <a:endParaRPr lang="en-US" sz="1100" baseline="0"/>
        </a:p>
        <a:p>
          <a:r>
            <a:rPr lang="en-US" sz="1100" b="1" baseline="0"/>
            <a:t>Desired Outputs:</a:t>
          </a:r>
        </a:p>
        <a:p>
          <a:r>
            <a:rPr lang="en-US" sz="1100" baseline="0"/>
            <a:t>RG, RT, and RM (which is not an independant design variable)</a:t>
          </a:r>
        </a:p>
        <a:p>
          <a:endParaRPr lang="en-US" sz="1100" baseline="0"/>
        </a:p>
        <a:p>
          <a:r>
            <a:rPr lang="en-US" sz="1100" b="1"/>
            <a:t>Constraints:</a:t>
          </a:r>
        </a:p>
        <a:p>
          <a:r>
            <a:rPr lang="en-US" sz="1100"/>
            <a:t>1. "Rin||RT" must equal Rs</a:t>
          </a:r>
        </a:p>
        <a:p>
          <a:r>
            <a:rPr lang="en-US" sz="1100"/>
            <a:t>2. "ADC_FS_actual" must equate</a:t>
          </a:r>
          <a:r>
            <a:rPr lang="en-US" sz="1100" baseline="0"/>
            <a:t> "ADC_FS"</a:t>
          </a:r>
        </a:p>
        <a:p>
          <a:r>
            <a:rPr lang="en-US" sz="1100" baseline="0"/>
            <a:t>3. RG&gt;5ohm</a:t>
          </a:r>
        </a:p>
        <a:p>
          <a:endParaRPr lang="en-US" sz="1100" baseline="0"/>
        </a:p>
        <a:p>
          <a:r>
            <a:rPr lang="en-US" sz="1100" b="1" baseline="0"/>
            <a:t>Algorithm:</a:t>
          </a:r>
        </a:p>
        <a:p>
          <a:r>
            <a:rPr lang="en-US" sz="1100" baseline="0"/>
            <a:t>a) Start with initial values for RG (e.g.  100) and RT (e.g. 75)</a:t>
          </a:r>
        </a:p>
        <a:p>
          <a:r>
            <a:rPr lang="en-US" sz="1100" baseline="0"/>
            <a:t>b) In Data, Solver,  solve for "ADC_FS_actual"= "ADC_FS" by varying RG</a:t>
          </a:r>
        </a:p>
        <a:p>
          <a:r>
            <a:rPr lang="en-US" sz="1100" baseline="0"/>
            <a:t>c) 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In Data, Solver,  solve for "Rin||RT"= "Rs" by varying RT</a:t>
          </a:r>
        </a:p>
        <a:p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 Repeat steps b and c as many times as necessary to satisfy both conditions</a:t>
          </a:r>
        </a:p>
        <a:p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e) That concludes the desing whereby RG, RT, and as a result RM are known</a:t>
          </a:r>
        </a:p>
        <a:p>
          <a:endParaRPr lang="en-US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Faults:</a:t>
          </a:r>
        </a:p>
        <a:p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If "Rin||RT" results in a "fault", then raise the value of RG starting point and set RT= large_number and try again. If still unsuccessfule, the value of RF may have to be raised</a:t>
          </a:r>
        </a:p>
        <a:p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-Reject negative values for RG, RT, and RM</a:t>
          </a:r>
        </a:p>
        <a:p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5"/>
  <sheetViews>
    <sheetView tabSelected="1" workbookViewId="0">
      <selection activeCell="G4" sqref="G4"/>
    </sheetView>
  </sheetViews>
  <sheetFormatPr defaultRowHeight="15" x14ac:dyDescent="0.25"/>
  <cols>
    <col min="12" max="13" width="10.42578125" bestFit="1" customWidth="1"/>
    <col min="14" max="14" width="12.42578125" bestFit="1" customWidth="1"/>
    <col min="15" max="15" width="10.42578125" bestFit="1" customWidth="1"/>
    <col min="19" max="19" width="10.7109375" bestFit="1" customWidth="1"/>
  </cols>
  <sheetData>
    <row r="1" spans="1:19" s="1" customFormat="1" ht="14.25" x14ac:dyDescent="0.25">
      <c r="A1" s="1" t="s">
        <v>17</v>
      </c>
      <c r="S1" s="2">
        <v>41631</v>
      </c>
    </row>
    <row r="2" spans="1:19" x14ac:dyDescent="0.25">
      <c r="R2" s="1" t="s">
        <v>18</v>
      </c>
    </row>
    <row r="6" spans="1:19" s="11" customFormat="1" ht="30" x14ac:dyDescent="0.25">
      <c r="A6" s="13"/>
      <c r="B6" s="10" t="s">
        <v>2</v>
      </c>
      <c r="C6" s="11" t="s">
        <v>15</v>
      </c>
      <c r="D6" s="12" t="s">
        <v>16</v>
      </c>
      <c r="E6" s="11" t="s">
        <v>0</v>
      </c>
      <c r="G6" s="11" t="s">
        <v>1</v>
      </c>
      <c r="H6" s="11" t="s">
        <v>6</v>
      </c>
      <c r="K6" s="11" t="s">
        <v>5</v>
      </c>
      <c r="M6" s="11" t="s">
        <v>7</v>
      </c>
      <c r="N6" s="11" t="s">
        <v>8</v>
      </c>
      <c r="O6" s="11" t="s">
        <v>9</v>
      </c>
      <c r="P6" s="11" t="s">
        <v>10</v>
      </c>
      <c r="Q6" s="10" t="s">
        <v>13</v>
      </c>
      <c r="R6" s="12" t="s">
        <v>14</v>
      </c>
    </row>
    <row r="7" spans="1:19" s="11" customFormat="1" x14ac:dyDescent="0.25">
      <c r="A7" s="13"/>
      <c r="B7" s="10" t="s">
        <v>3</v>
      </c>
      <c r="C7" s="11" t="s">
        <v>4</v>
      </c>
      <c r="D7" s="12" t="s">
        <v>4</v>
      </c>
      <c r="E7" s="11" t="s">
        <v>3</v>
      </c>
      <c r="G7" s="11" t="s">
        <v>3</v>
      </c>
      <c r="H7" s="11" t="s">
        <v>3</v>
      </c>
      <c r="K7" s="11" t="s">
        <v>3</v>
      </c>
      <c r="M7" s="11" t="s">
        <v>12</v>
      </c>
      <c r="N7" s="11" t="s">
        <v>12</v>
      </c>
      <c r="O7" s="11" t="s">
        <v>3</v>
      </c>
      <c r="P7" s="11" t="s">
        <v>11</v>
      </c>
      <c r="Q7" s="10" t="s">
        <v>3</v>
      </c>
      <c r="R7" s="12" t="s">
        <v>4</v>
      </c>
    </row>
    <row r="8" spans="1:19" s="5" customFormat="1" x14ac:dyDescent="0.25">
      <c r="A8" s="9"/>
      <c r="B8" s="6">
        <v>50</v>
      </c>
      <c r="C8" s="5">
        <v>1</v>
      </c>
      <c r="D8" s="6">
        <v>2</v>
      </c>
      <c r="E8" s="5">
        <v>500</v>
      </c>
      <c r="G8" s="5">
        <v>113.98511724401361</v>
      </c>
      <c r="H8" s="5">
        <v>66.258514206314814</v>
      </c>
      <c r="K8" s="7">
        <f t="shared" ref="K8" si="0">1/(1/H8+1/B8)</f>
        <v>28.496198604745221</v>
      </c>
      <c r="M8" s="7">
        <f t="shared" ref="M8" si="1">G8/(G8+E8)</f>
        <v>0.18564801335194736</v>
      </c>
      <c r="N8" s="7">
        <f t="shared" ref="N8" si="2">(G8+K8)/(G8+K8+E8)</f>
        <v>0.2217672519558517</v>
      </c>
      <c r="O8" s="7">
        <f t="shared" ref="O8" si="3">(2*G8+K8*(1-N8))/(1+N8)</f>
        <v>204.74186800846493</v>
      </c>
      <c r="P8" s="7">
        <f t="shared" ref="P8" si="4">(2*(1-M8))/(M8+N8)</f>
        <v>3.997650829469122</v>
      </c>
      <c r="Q8" s="8">
        <f t="shared" ref="Q8" si="5">1/(1/O8+1/H8)</f>
        <v>50.058571354023918</v>
      </c>
      <c r="R8" s="8">
        <f t="shared" ref="R8" si="6">C8*(Q8/(Q8+B8))*P8</f>
        <v>1.9999954685281958</v>
      </c>
    </row>
    <row r="9" spans="1:19" s="14" customFormat="1" x14ac:dyDescent="0.25">
      <c r="B9" s="15">
        <v>20</v>
      </c>
      <c r="C9" s="14">
        <v>1</v>
      </c>
      <c r="D9" s="15">
        <v>2.5</v>
      </c>
      <c r="E9" s="14">
        <v>250</v>
      </c>
      <c r="G9" s="14">
        <v>45.535772844356011</v>
      </c>
      <c r="H9" s="14">
        <v>26.189498719673594</v>
      </c>
      <c r="K9" s="16">
        <f t="shared" ref="K9" si="7">1/(1/H9+1/B9)</f>
        <v>11.340022925392192</v>
      </c>
      <c r="M9" s="16">
        <f t="shared" ref="M9" si="8">G9/(G9+E9)</f>
        <v>0.15407871746320684</v>
      </c>
      <c r="N9" s="16">
        <f t="shared" ref="N9" si="9">(G9+K9)/(G9+K9+E9)</f>
        <v>0.18533816141180012</v>
      </c>
      <c r="O9" s="16">
        <f t="shared" ref="O9" si="10">(2*G9+K9*(1-N9))/(1+N9)</f>
        <v>84.62549581232588</v>
      </c>
      <c r="P9" s="16">
        <f t="shared" ref="P9" si="11">(2*(1-M9))/(M9+N9)</f>
        <v>4.9845563682076675</v>
      </c>
      <c r="Q9" s="17">
        <f t="shared" ref="Q9" si="12">1/(1/O9+1/H9)</f>
        <v>19.999994798435534</v>
      </c>
      <c r="R9" s="17">
        <f t="shared" ref="R9" si="13">C9*(Q9/(Q9+B9))*P9</f>
        <v>2.4922778600101503</v>
      </c>
    </row>
    <row r="43" s="3" customFormat="1" x14ac:dyDescent="0.25"/>
    <row r="44" s="3" customFormat="1" x14ac:dyDescent="0.25"/>
    <row r="45" s="4" customFormat="1" x14ac:dyDescent="0.25"/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Texas Instruments Incorporated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Hashemi, Hooman</dc:creator>
  <cp:lastModifiedBy>Hashemi, Hooman</cp:lastModifiedBy>
  <dcterms:created xsi:type="dcterms:W3CDTF">2013-02-01T23:50:39Z</dcterms:created>
  <dcterms:modified xsi:type="dcterms:W3CDTF">2014-04-30T19:00:23Z</dcterms:modified>
</cp:coreProperties>
</file>