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7" i="1" l="1"/>
  <c r="R16" i="1"/>
  <c r="P16" i="1"/>
  <c r="L16" i="1"/>
  <c r="P13" i="1"/>
  <c r="P14" i="1"/>
  <c r="P15" i="1"/>
  <c r="P17" i="1"/>
  <c r="P9" i="1"/>
  <c r="P10" i="1"/>
  <c r="P11" i="1"/>
  <c r="P12" i="1"/>
  <c r="L9" i="1"/>
  <c r="L10" i="1"/>
  <c r="L11" i="1"/>
  <c r="L12" i="1"/>
  <c r="L13" i="1"/>
  <c r="L14" i="1"/>
  <c r="L15" i="1"/>
  <c r="L17" i="1"/>
  <c r="R9" i="1"/>
  <c r="R10" i="1"/>
  <c r="R11" i="1"/>
  <c r="R12" i="1"/>
  <c r="R13" i="1"/>
  <c r="R14" i="1"/>
  <c r="R15" i="1"/>
  <c r="R8" i="1"/>
  <c r="P8" i="1"/>
  <c r="L8" i="1"/>
  <c r="F9" i="1"/>
  <c r="F10" i="1"/>
  <c r="F11" i="1"/>
  <c r="F12" i="1"/>
  <c r="F13" i="1"/>
  <c r="F14" i="1"/>
  <c r="F15" i="1"/>
  <c r="F16" i="1"/>
  <c r="F17" i="1"/>
  <c r="F8" i="1"/>
  <c r="H11" i="1"/>
  <c r="B11" i="1"/>
  <c r="B9" i="1"/>
  <c r="B10" i="1"/>
  <c r="B12" i="1"/>
  <c r="B13" i="1"/>
  <c r="B14" i="1"/>
  <c r="B15" i="1"/>
  <c r="B16" i="1"/>
  <c r="B17" i="1"/>
  <c r="B8" i="1"/>
  <c r="H9" i="1"/>
  <c r="H10" i="1"/>
  <c r="H12" i="1"/>
  <c r="H13" i="1"/>
  <c r="H14" i="1"/>
  <c r="H15" i="1"/>
  <c r="H16" i="1"/>
  <c r="H17" i="1"/>
  <c r="H8" i="1"/>
</calcChain>
</file>

<file path=xl/sharedStrings.xml><?xml version="1.0" encoding="utf-8"?>
<sst xmlns="http://schemas.openxmlformats.org/spreadsheetml/2006/main" count="22" uniqueCount="13">
  <si>
    <t>Hooman</t>
  </si>
  <si>
    <t>C_diode= 400pF</t>
  </si>
  <si>
    <t>RF (Mohm)</t>
  </si>
  <si>
    <t>BW (kHz)</t>
  </si>
  <si>
    <t>C_diode= 200pF</t>
  </si>
  <si>
    <t>CF (pF)</t>
  </si>
  <si>
    <t>Phase Margin (deg.)</t>
  </si>
  <si>
    <t>Aol Intercept (MHz)</t>
  </si>
  <si>
    <t>OPA657 simulated response for various Transimpedance gain:</t>
  </si>
  <si>
    <t>Peaking (dB0</t>
  </si>
  <si>
    <t>Stable?</t>
  </si>
  <si>
    <t>f_zero (Hz)</t>
  </si>
  <si>
    <t>TIA Gain x BW (V. MHz / Amp)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</si>
</sst>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9" formatCode="0.0"/>
    <numFmt numFmtId="172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2" fontId="0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72" fontId="3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2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J23" sqref="J23"/>
    </sheetView>
  </sheetViews>
  <sheetFormatPr defaultRowHeight="15" x14ac:dyDescent="0.25"/>
  <cols>
    <col min="2" max="2" width="9.5703125" bestFit="1" customWidth="1"/>
    <col min="6" max="6" width="14.28515625" bestFit="1" customWidth="1"/>
    <col min="16" max="16" width="12.28515625" customWidth="1"/>
  </cols>
  <sheetData>
    <row r="1" spans="1:19" s="8" customFormat="1" x14ac:dyDescent="0.25">
      <c r="A1" s="8" t="s">
        <v>8</v>
      </c>
      <c r="L1" s="9">
        <v>41885</v>
      </c>
    </row>
    <row r="2" spans="1:19" x14ac:dyDescent="0.25">
      <c r="L2" t="s">
        <v>0</v>
      </c>
    </row>
    <row r="5" spans="1:19" x14ac:dyDescent="0.25">
      <c r="A5" s="3" t="s">
        <v>1</v>
      </c>
      <c r="K5" s="3" t="s">
        <v>4</v>
      </c>
    </row>
    <row r="7" spans="1:19" s="1" customFormat="1" ht="60" x14ac:dyDescent="0.25">
      <c r="A7" s="4" t="s">
        <v>2</v>
      </c>
      <c r="B7" s="4" t="s">
        <v>11</v>
      </c>
      <c r="C7" s="4" t="s">
        <v>3</v>
      </c>
      <c r="D7" s="4" t="s">
        <v>9</v>
      </c>
      <c r="E7" s="4" t="s">
        <v>5</v>
      </c>
      <c r="F7" s="4" t="s">
        <v>12</v>
      </c>
      <c r="G7" s="4" t="s">
        <v>6</v>
      </c>
      <c r="H7" s="4" t="s">
        <v>10</v>
      </c>
      <c r="I7" s="4" t="s">
        <v>7</v>
      </c>
      <c r="J7" s="6"/>
      <c r="K7" s="4" t="s">
        <v>2</v>
      </c>
      <c r="L7" s="4" t="s">
        <v>11</v>
      </c>
      <c r="M7" s="4" t="s">
        <v>3</v>
      </c>
      <c r="N7" s="4" t="s">
        <v>9</v>
      </c>
      <c r="O7" s="4" t="s">
        <v>5</v>
      </c>
      <c r="P7" s="4" t="s">
        <v>12</v>
      </c>
      <c r="Q7" s="4" t="s">
        <v>6</v>
      </c>
      <c r="R7" s="4" t="s">
        <v>10</v>
      </c>
      <c r="S7" s="4" t="s">
        <v>7</v>
      </c>
    </row>
    <row r="8" spans="1:19" s="2" customFormat="1" x14ac:dyDescent="0.25">
      <c r="A8" s="5">
        <v>1000</v>
      </c>
      <c r="B8" s="12">
        <f>1/(2*PI()*A8*1000000*0.0000000004)</f>
        <v>0.39788735772973838</v>
      </c>
      <c r="C8" s="5">
        <v>2.2000000000000002</v>
      </c>
      <c r="D8" s="5">
        <v>0</v>
      </c>
      <c r="E8" s="5">
        <v>0</v>
      </c>
      <c r="F8" s="15">
        <f>A8*1000000*C8/1000</f>
        <v>2200000</v>
      </c>
      <c r="G8" s="5">
        <v>90</v>
      </c>
      <c r="H8" s="5" t="str">
        <f>IF(G8&gt;50,"Yes","No")</f>
        <v>Yes</v>
      </c>
      <c r="I8" s="5">
        <v>2.2000000000000001E-3</v>
      </c>
      <c r="J8" s="7"/>
      <c r="K8" s="5">
        <v>1000</v>
      </c>
      <c r="L8" s="12">
        <f>1/(2*PI()*K8*1000000*0.0000000002)</f>
        <v>0.79577471545947676</v>
      </c>
      <c r="M8" s="5">
        <v>4.4000000000000004</v>
      </c>
      <c r="N8" s="5">
        <v>0</v>
      </c>
      <c r="O8" s="5">
        <v>0</v>
      </c>
      <c r="P8" s="15">
        <f>K8*1000000*M8/1000</f>
        <v>4400000</v>
      </c>
      <c r="Q8" s="5">
        <v>90</v>
      </c>
      <c r="R8" s="5" t="str">
        <f>IF(Q8&gt;50,"Yes","No")</f>
        <v>Yes</v>
      </c>
      <c r="S8" s="5">
        <v>4.4000000000000003E-3</v>
      </c>
    </row>
    <row r="9" spans="1:19" s="2" customFormat="1" x14ac:dyDescent="0.25">
      <c r="A9" s="5">
        <v>100</v>
      </c>
      <c r="B9" s="13">
        <f t="shared" ref="B9:B17" si="0">1/(2*PI()*A9*1000000*0.0000000004)</f>
        <v>3.9788735772973833</v>
      </c>
      <c r="C9" s="5">
        <v>22.9</v>
      </c>
      <c r="D9" s="5">
        <v>0</v>
      </c>
      <c r="E9" s="5">
        <v>0</v>
      </c>
      <c r="F9" s="15">
        <f t="shared" ref="F9:F17" si="1">A9*1000000*C9/1000</f>
        <v>2290000</v>
      </c>
      <c r="G9" s="5">
        <v>88</v>
      </c>
      <c r="H9" s="5" t="str">
        <f t="shared" ref="H9:H17" si="2">IF(G9&gt;50,"Yes","No")</f>
        <v>Yes</v>
      </c>
      <c r="I9" s="5">
        <v>2.1999999999999999E-2</v>
      </c>
      <c r="J9" s="7"/>
      <c r="K9" s="5">
        <v>100</v>
      </c>
      <c r="L9" s="12">
        <f t="shared" ref="L9:L17" si="3">1/(2*PI()*K9*1000000*0.0000000002)</f>
        <v>7.9577471545947667</v>
      </c>
      <c r="M9" s="5">
        <v>48</v>
      </c>
      <c r="N9" s="5">
        <v>0</v>
      </c>
      <c r="O9" s="5">
        <v>0</v>
      </c>
      <c r="P9" s="15">
        <f t="shared" ref="P9:P17" si="4">K9*1000000*M9/1000</f>
        <v>4800000</v>
      </c>
      <c r="Q9" s="5">
        <v>85</v>
      </c>
      <c r="R9" s="5" t="str">
        <f t="shared" ref="R9:R17" si="5">IF(Q9&gt;50,"Yes","No")</f>
        <v>Yes</v>
      </c>
      <c r="S9" s="5">
        <v>4.3999999999999997E-2</v>
      </c>
    </row>
    <row r="10" spans="1:19" s="2" customFormat="1" x14ac:dyDescent="0.25">
      <c r="A10" s="5">
        <v>10</v>
      </c>
      <c r="B10" s="13">
        <f t="shared" si="0"/>
        <v>39.78873577297383</v>
      </c>
      <c r="C10" s="5">
        <v>308</v>
      </c>
      <c r="D10" s="5">
        <v>0</v>
      </c>
      <c r="E10" s="5">
        <v>0</v>
      </c>
      <c r="F10" s="15">
        <f t="shared" si="1"/>
        <v>3080000</v>
      </c>
      <c r="G10" s="5">
        <v>67</v>
      </c>
      <c r="H10" s="5" t="str">
        <f t="shared" si="2"/>
        <v>Yes</v>
      </c>
      <c r="I10" s="5">
        <v>0.20200000000000001</v>
      </c>
      <c r="J10" s="7"/>
      <c r="K10" s="5">
        <v>10</v>
      </c>
      <c r="L10" s="12">
        <f t="shared" si="3"/>
        <v>79.57747154594766</v>
      </c>
      <c r="M10" s="5">
        <v>567</v>
      </c>
      <c r="N10" s="5">
        <v>0.9</v>
      </c>
      <c r="O10" s="5">
        <v>0</v>
      </c>
      <c r="P10" s="15">
        <f t="shared" si="4"/>
        <v>5670000</v>
      </c>
      <c r="Q10" s="5">
        <v>53</v>
      </c>
      <c r="R10" s="5" t="str">
        <f t="shared" si="5"/>
        <v>Yes</v>
      </c>
      <c r="S10" s="5">
        <v>0.35</v>
      </c>
    </row>
    <row r="11" spans="1:19" s="2" customFormat="1" x14ac:dyDescent="0.25">
      <c r="A11" s="5">
        <v>6.4</v>
      </c>
      <c r="B11" s="13">
        <f t="shared" si="0"/>
        <v>62.169899645271627</v>
      </c>
      <c r="C11" s="5">
        <v>469</v>
      </c>
      <c r="D11" s="5">
        <v>0.4</v>
      </c>
      <c r="E11" s="5">
        <v>0</v>
      </c>
      <c r="F11" s="15">
        <f t="shared" si="1"/>
        <v>3001600</v>
      </c>
      <c r="G11" s="5">
        <v>58</v>
      </c>
      <c r="H11" s="5" t="str">
        <f t="shared" si="2"/>
        <v>Yes</v>
      </c>
      <c r="I11" s="5">
        <v>0.28999999999999998</v>
      </c>
      <c r="J11" s="7"/>
      <c r="K11" s="10">
        <v>6.4</v>
      </c>
      <c r="L11" s="16">
        <f t="shared" si="3"/>
        <v>124.33979929054325</v>
      </c>
      <c r="M11" s="10">
        <v>770</v>
      </c>
      <c r="N11" s="10">
        <v>2.4</v>
      </c>
      <c r="O11" s="10">
        <v>0</v>
      </c>
      <c r="P11" s="17">
        <f t="shared" si="4"/>
        <v>4928000</v>
      </c>
      <c r="Q11" s="10">
        <v>44</v>
      </c>
      <c r="R11" s="10" t="str">
        <f t="shared" si="5"/>
        <v>No</v>
      </c>
      <c r="S11" s="10">
        <v>0.49</v>
      </c>
    </row>
    <row r="12" spans="1:19" s="2" customFormat="1" x14ac:dyDescent="0.25">
      <c r="A12" s="5">
        <v>1</v>
      </c>
      <c r="B12" s="14">
        <f t="shared" si="0"/>
        <v>397.88735772973837</v>
      </c>
      <c r="C12" s="5">
        <v>1200</v>
      </c>
      <c r="D12" s="5">
        <v>0.7</v>
      </c>
      <c r="E12" s="5">
        <v>0.1</v>
      </c>
      <c r="F12" s="15">
        <f t="shared" si="1"/>
        <v>1200000</v>
      </c>
      <c r="G12" s="5">
        <v>58</v>
      </c>
      <c r="H12" s="5" t="str">
        <f t="shared" si="2"/>
        <v>Yes</v>
      </c>
      <c r="I12" s="5">
        <v>1.1000000000000001</v>
      </c>
      <c r="J12" s="7"/>
      <c r="K12" s="5">
        <v>6.4</v>
      </c>
      <c r="L12" s="12">
        <f t="shared" si="3"/>
        <v>124.33979929054325</v>
      </c>
      <c r="M12" s="5">
        <v>696</v>
      </c>
      <c r="N12" s="5">
        <v>0.9</v>
      </c>
      <c r="O12" s="5">
        <v>0.01</v>
      </c>
      <c r="P12" s="15">
        <f t="shared" si="4"/>
        <v>4454400</v>
      </c>
      <c r="Q12" s="5">
        <v>55</v>
      </c>
      <c r="R12" s="5" t="str">
        <f t="shared" si="5"/>
        <v>Yes</v>
      </c>
      <c r="S12" s="5">
        <v>0.49</v>
      </c>
    </row>
    <row r="13" spans="1:19" s="2" customFormat="1" x14ac:dyDescent="0.25">
      <c r="A13" s="10">
        <v>1</v>
      </c>
      <c r="B13" s="14">
        <f t="shared" si="0"/>
        <v>397.88735772973837</v>
      </c>
      <c r="C13" s="10">
        <v>1500</v>
      </c>
      <c r="D13" s="10">
        <v>6.6</v>
      </c>
      <c r="E13" s="10">
        <v>0</v>
      </c>
      <c r="F13" s="15">
        <f t="shared" si="1"/>
        <v>1500000</v>
      </c>
      <c r="G13" s="10">
        <v>26</v>
      </c>
      <c r="H13" s="10" t="str">
        <f t="shared" si="2"/>
        <v>No</v>
      </c>
      <c r="I13" s="10">
        <v>0.96</v>
      </c>
      <c r="J13" s="7"/>
      <c r="K13" s="10">
        <v>1</v>
      </c>
      <c r="L13" s="16">
        <f t="shared" si="3"/>
        <v>795.77471545947674</v>
      </c>
      <c r="M13" s="10">
        <v>2000</v>
      </c>
      <c r="N13" s="10">
        <v>2.9</v>
      </c>
      <c r="O13" s="10">
        <v>0.05</v>
      </c>
      <c r="P13" s="17">
        <f t="shared" si="4"/>
        <v>2000000</v>
      </c>
      <c r="Q13" s="10">
        <v>42</v>
      </c>
      <c r="R13" s="10" t="str">
        <f t="shared" si="5"/>
        <v>No</v>
      </c>
      <c r="S13" s="10">
        <v>1.5</v>
      </c>
    </row>
    <row r="14" spans="1:19" s="2" customFormat="1" x14ac:dyDescent="0.25">
      <c r="A14" s="11">
        <v>0.5</v>
      </c>
      <c r="B14" s="14">
        <f t="shared" si="0"/>
        <v>795.77471545947674</v>
      </c>
      <c r="C14" s="11">
        <v>2200</v>
      </c>
      <c r="D14" s="11">
        <v>8</v>
      </c>
      <c r="E14" s="11">
        <v>0.01</v>
      </c>
      <c r="F14" s="15">
        <f t="shared" si="1"/>
        <v>1100000</v>
      </c>
      <c r="G14" s="11">
        <v>20</v>
      </c>
      <c r="H14" s="10" t="str">
        <f t="shared" si="2"/>
        <v>No</v>
      </c>
      <c r="I14" s="11">
        <v>1.4</v>
      </c>
      <c r="K14" s="21">
        <v>1</v>
      </c>
      <c r="L14" s="18">
        <f t="shared" si="3"/>
        <v>795.77471545947674</v>
      </c>
      <c r="M14" s="19">
        <v>1600</v>
      </c>
      <c r="N14" s="19">
        <v>0.2</v>
      </c>
      <c r="O14" s="19">
        <v>0.1</v>
      </c>
      <c r="P14" s="20">
        <f t="shared" si="4"/>
        <v>1600000</v>
      </c>
      <c r="Q14" s="19">
        <v>62</v>
      </c>
      <c r="R14" s="19" t="str">
        <f t="shared" si="5"/>
        <v>Yes</v>
      </c>
      <c r="S14" s="19">
        <v>1.7</v>
      </c>
    </row>
    <row r="15" spans="1:19" s="2" customFormat="1" x14ac:dyDescent="0.25">
      <c r="A15" s="5">
        <v>0.5</v>
      </c>
      <c r="B15" s="14">
        <f t="shared" si="0"/>
        <v>795.77471545947674</v>
      </c>
      <c r="C15" s="5">
        <v>1600</v>
      </c>
      <c r="D15" s="5">
        <v>0</v>
      </c>
      <c r="E15" s="5">
        <v>0.2</v>
      </c>
      <c r="F15" s="15">
        <f t="shared" si="1"/>
        <v>800000</v>
      </c>
      <c r="G15" s="5">
        <v>62</v>
      </c>
      <c r="H15" s="5" t="str">
        <f t="shared" si="2"/>
        <v>Yes</v>
      </c>
      <c r="I15" s="5">
        <v>1.7</v>
      </c>
      <c r="K15" s="10">
        <v>0.5</v>
      </c>
      <c r="L15" s="16">
        <f t="shared" si="3"/>
        <v>1591.5494309189535</v>
      </c>
      <c r="M15" s="10">
        <v>3100</v>
      </c>
      <c r="N15" s="10">
        <v>12</v>
      </c>
      <c r="O15" s="10">
        <v>0</v>
      </c>
      <c r="P15" s="17">
        <f t="shared" si="4"/>
        <v>1550000</v>
      </c>
      <c r="Q15" s="10">
        <v>13</v>
      </c>
      <c r="R15" s="10" t="str">
        <f t="shared" si="5"/>
        <v>No</v>
      </c>
      <c r="S15" s="10">
        <v>2</v>
      </c>
    </row>
    <row r="16" spans="1:19" s="2" customFormat="1" x14ac:dyDescent="0.25">
      <c r="A16" s="5">
        <v>0.5</v>
      </c>
      <c r="B16" s="14">
        <f t="shared" si="0"/>
        <v>795.77471545947674</v>
      </c>
      <c r="C16" s="5">
        <v>981</v>
      </c>
      <c r="D16" s="5">
        <v>0</v>
      </c>
      <c r="E16" s="5">
        <v>0.35</v>
      </c>
      <c r="F16" s="15">
        <f t="shared" si="1"/>
        <v>490500</v>
      </c>
      <c r="G16" s="5">
        <v>80</v>
      </c>
      <c r="H16" s="5" t="str">
        <f t="shared" si="2"/>
        <v>Yes</v>
      </c>
      <c r="I16" s="5">
        <v>2.4</v>
      </c>
      <c r="K16" s="5">
        <v>0.5</v>
      </c>
      <c r="L16" s="12">
        <f t="shared" si="3"/>
        <v>1591.5494309189535</v>
      </c>
      <c r="M16" s="5">
        <v>1900</v>
      </c>
      <c r="N16" s="5">
        <v>0</v>
      </c>
      <c r="O16" s="5">
        <v>0.2</v>
      </c>
      <c r="P16" s="15">
        <f t="shared" ref="P16" si="6">K16*1000000*M16/1000</f>
        <v>950000</v>
      </c>
      <c r="Q16" s="5">
        <v>70</v>
      </c>
      <c r="R16" s="5" t="str">
        <f t="shared" si="5"/>
        <v>Yes</v>
      </c>
      <c r="S16" s="5">
        <v>2.9</v>
      </c>
    </row>
    <row r="17" spans="1:19" s="2" customFormat="1" x14ac:dyDescent="0.25">
      <c r="A17" s="5">
        <v>0.5</v>
      </c>
      <c r="B17" s="14">
        <f t="shared" si="0"/>
        <v>795.77471545947674</v>
      </c>
      <c r="C17" s="5">
        <v>644</v>
      </c>
      <c r="D17" s="5">
        <v>0</v>
      </c>
      <c r="E17" s="5">
        <v>0.5</v>
      </c>
      <c r="F17" s="15">
        <f t="shared" si="1"/>
        <v>322000</v>
      </c>
      <c r="G17" s="5">
        <v>86</v>
      </c>
      <c r="H17" s="5" t="str">
        <f t="shared" si="2"/>
        <v>Yes</v>
      </c>
      <c r="I17" s="5">
        <v>3.3</v>
      </c>
      <c r="K17" s="5">
        <v>0.5</v>
      </c>
      <c r="L17" s="12">
        <f t="shared" si="3"/>
        <v>1591.5494309189535</v>
      </c>
      <c r="M17" s="5">
        <v>1200</v>
      </c>
      <c r="N17" s="5">
        <v>0</v>
      </c>
      <c r="O17" s="5">
        <v>0.3</v>
      </c>
      <c r="P17" s="15">
        <f t="shared" si="4"/>
        <v>600000</v>
      </c>
      <c r="Q17" s="5">
        <v>81</v>
      </c>
      <c r="R17" s="5" t="str">
        <f t="shared" si="5"/>
        <v>Yes</v>
      </c>
      <c r="S17" s="5">
        <v>4</v>
      </c>
    </row>
    <row r="18" spans="1:19" s="2" customFormat="1" x14ac:dyDescent="0.25"/>
    <row r="19" spans="1:19" x14ac:dyDescent="0.25">
      <c r="A19" s="2"/>
      <c r="B19" s="2"/>
      <c r="C19" s="2"/>
      <c r="D19" s="2"/>
      <c r="E19" s="2"/>
      <c r="F19" s="2"/>
      <c r="G19" s="2"/>
      <c r="H19" s="2"/>
    </row>
    <row r="20" spans="1:19" x14ac:dyDescent="0.25">
      <c r="A20" s="2"/>
      <c r="B20" s="2"/>
      <c r="C20" s="2"/>
      <c r="D20" s="2"/>
      <c r="E20" s="2"/>
      <c r="F20" s="2"/>
    </row>
    <row r="21" spans="1:19" x14ac:dyDescent="0.25">
      <c r="A21" s="2"/>
      <c r="B21" s="2"/>
      <c r="C21" s="2"/>
      <c r="D21" s="2"/>
      <c r="E21" s="2"/>
    </row>
    <row r="22" spans="1:19" x14ac:dyDescent="0.25">
      <c r="A22" s="2"/>
      <c r="B22" s="2"/>
      <c r="C22" s="2"/>
      <c r="D22" s="2"/>
      <c r="E2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Hashemi, Hooman</dc:creator>
  <cp:lastModifiedBy>Hashemi, Hooman</cp:lastModifiedBy>
  <dcterms:created xsi:type="dcterms:W3CDTF">2014-09-03T18:09:29Z</dcterms:created>
  <dcterms:modified xsi:type="dcterms:W3CDTF">2014-09-03T20:02:21Z</dcterms:modified>
</cp:coreProperties>
</file>