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0" i="1"/>
  <c r="D60" s="1"/>
  <c r="C60"/>
  <c r="F60" s="1"/>
  <c r="E60"/>
  <c r="A59"/>
  <c r="D59" s="1"/>
  <c r="C59"/>
  <c r="F59" s="1"/>
  <c r="E59"/>
  <c r="A58"/>
  <c r="D58" s="1"/>
  <c r="C58"/>
  <c r="F58" s="1"/>
  <c r="E58"/>
  <c r="A57"/>
  <c r="D57" s="1"/>
  <c r="C57"/>
  <c r="F57" s="1"/>
  <c r="E57"/>
  <c r="A56"/>
  <c r="D56" s="1"/>
  <c r="C56"/>
  <c r="F56" s="1"/>
  <c r="E56"/>
  <c r="A55"/>
  <c r="D55" s="1"/>
  <c r="C55"/>
  <c r="F55" s="1"/>
  <c r="E55"/>
  <c r="A54"/>
  <c r="D54" s="1"/>
  <c r="C54"/>
  <c r="F54" s="1"/>
  <c r="E54"/>
  <c r="A53"/>
  <c r="D53" s="1"/>
  <c r="C53"/>
  <c r="F53" s="1"/>
  <c r="E53"/>
  <c r="A52"/>
  <c r="D52" s="1"/>
  <c r="C52"/>
  <c r="F52" s="1"/>
  <c r="E52"/>
  <c r="A49"/>
  <c r="D49" s="1"/>
  <c r="C49"/>
  <c r="F49" s="1"/>
  <c r="E49"/>
  <c r="A48"/>
  <c r="D48" s="1"/>
  <c r="C48"/>
  <c r="F48" s="1"/>
  <c r="E48"/>
  <c r="A47"/>
  <c r="D47" s="1"/>
  <c r="C47"/>
  <c r="F47" s="1"/>
  <c r="E47"/>
  <c r="A46"/>
  <c r="D46" s="1"/>
  <c r="C46"/>
  <c r="F46" s="1"/>
  <c r="E46"/>
  <c r="A45"/>
  <c r="D45" s="1"/>
  <c r="C45"/>
  <c r="F45" s="1"/>
  <c r="E45"/>
  <c r="A44"/>
  <c r="D44" s="1"/>
  <c r="C44"/>
  <c r="F44" s="1"/>
  <c r="E44"/>
  <c r="A43"/>
  <c r="D43" s="1"/>
  <c r="C43"/>
  <c r="F43" s="1"/>
  <c r="E43"/>
  <c r="A42"/>
  <c r="D42" s="1"/>
  <c r="G42" s="1"/>
  <c r="C42"/>
  <c r="F42" s="1"/>
  <c r="E42"/>
  <c r="A41"/>
  <c r="D41" s="1"/>
  <c r="C41"/>
  <c r="F41" s="1"/>
  <c r="E41"/>
  <c r="A39"/>
  <c r="D39" s="1"/>
  <c r="C39"/>
  <c r="F39" s="1"/>
  <c r="E39"/>
  <c r="A38"/>
  <c r="D38" s="1"/>
  <c r="C38"/>
  <c r="F38" s="1"/>
  <c r="E38"/>
  <c r="A37"/>
  <c r="D37" s="1"/>
  <c r="C37"/>
  <c r="F37" s="1"/>
  <c r="E37"/>
  <c r="A33"/>
  <c r="D33" s="1"/>
  <c r="C33"/>
  <c r="F33" s="1"/>
  <c r="E33"/>
  <c r="A32"/>
  <c r="D32" s="1"/>
  <c r="C32"/>
  <c r="F32" s="1"/>
  <c r="E32"/>
  <c r="A31"/>
  <c r="D31" s="1"/>
  <c r="C31"/>
  <c r="F31" s="1"/>
  <c r="E31"/>
  <c r="A36"/>
  <c r="D36" s="1"/>
  <c r="C36"/>
  <c r="F36" s="1"/>
  <c r="E36"/>
  <c r="A35"/>
  <c r="D35" s="1"/>
  <c r="C35"/>
  <c r="F35" s="1"/>
  <c r="E35"/>
  <c r="A34"/>
  <c r="D34" s="1"/>
  <c r="C34"/>
  <c r="F34" s="1"/>
  <c r="E34"/>
  <c r="S12"/>
  <c r="V12" s="1"/>
  <c r="Y12" s="1"/>
  <c r="AB12" s="1"/>
  <c r="T12"/>
  <c r="W12" s="1"/>
  <c r="Z12" s="1"/>
  <c r="AC12" s="1"/>
  <c r="U12"/>
  <c r="X12" s="1"/>
  <c r="AA12" s="1"/>
  <c r="AD12" s="1"/>
  <c r="S13"/>
  <c r="V13" s="1"/>
  <c r="Y13" s="1"/>
  <c r="AB13" s="1"/>
  <c r="T13"/>
  <c r="W13" s="1"/>
  <c r="Z13" s="1"/>
  <c r="AC13" s="1"/>
  <c r="U13"/>
  <c r="X13" s="1"/>
  <c r="AA13" s="1"/>
  <c r="AD13" s="1"/>
  <c r="S14"/>
  <c r="V14" s="1"/>
  <c r="Y14" s="1"/>
  <c r="AB14" s="1"/>
  <c r="T14"/>
  <c r="W14" s="1"/>
  <c r="Z14" s="1"/>
  <c r="AC14" s="1"/>
  <c r="U14"/>
  <c r="X14" s="1"/>
  <c r="AA14" s="1"/>
  <c r="AD14" s="1"/>
  <c r="S15"/>
  <c r="V15" s="1"/>
  <c r="Y15" s="1"/>
  <c r="AB15" s="1"/>
  <c r="T15"/>
  <c r="W15" s="1"/>
  <c r="Z15" s="1"/>
  <c r="AC15" s="1"/>
  <c r="U15"/>
  <c r="X15" s="1"/>
  <c r="AA15" s="1"/>
  <c r="AD15" s="1"/>
  <c r="S16"/>
  <c r="V16" s="1"/>
  <c r="Y16" s="1"/>
  <c r="AB16" s="1"/>
  <c r="T16"/>
  <c r="W16" s="1"/>
  <c r="Z16" s="1"/>
  <c r="AC16" s="1"/>
  <c r="U16"/>
  <c r="X16" s="1"/>
  <c r="AA16" s="1"/>
  <c r="AD16" s="1"/>
  <c r="S17"/>
  <c r="V17" s="1"/>
  <c r="Y17" s="1"/>
  <c r="AB17" s="1"/>
  <c r="T17"/>
  <c r="W17" s="1"/>
  <c r="Z17" s="1"/>
  <c r="AC17" s="1"/>
  <c r="U17"/>
  <c r="X17" s="1"/>
  <c r="AA17" s="1"/>
  <c r="AD17" s="1"/>
  <c r="S18"/>
  <c r="V18" s="1"/>
  <c r="Y18" s="1"/>
  <c r="AB18" s="1"/>
  <c r="T18"/>
  <c r="W18" s="1"/>
  <c r="Z18" s="1"/>
  <c r="AC18" s="1"/>
  <c r="U18"/>
  <c r="X18" s="1"/>
  <c r="AA18" s="1"/>
  <c r="AD18" s="1"/>
  <c r="S19"/>
  <c r="V19" s="1"/>
  <c r="Y19" s="1"/>
  <c r="AB19" s="1"/>
  <c r="T19"/>
  <c r="W19" s="1"/>
  <c r="Z19" s="1"/>
  <c r="AC19" s="1"/>
  <c r="U19"/>
  <c r="X19" s="1"/>
  <c r="AA19" s="1"/>
  <c r="AD19" s="1"/>
  <c r="S20"/>
  <c r="V20" s="1"/>
  <c r="Y20" s="1"/>
  <c r="AB20" s="1"/>
  <c r="T20"/>
  <c r="W20" s="1"/>
  <c r="Z20" s="1"/>
  <c r="AC20" s="1"/>
  <c r="U20"/>
  <c r="X20" s="1"/>
  <c r="AA20" s="1"/>
  <c r="AD20" s="1"/>
  <c r="S21"/>
  <c r="V21" s="1"/>
  <c r="Y21" s="1"/>
  <c r="AB21" s="1"/>
  <c r="T21"/>
  <c r="W21" s="1"/>
  <c r="Z21" s="1"/>
  <c r="AC21" s="1"/>
  <c r="U21"/>
  <c r="X21" s="1"/>
  <c r="AA21" s="1"/>
  <c r="AD21" s="1"/>
  <c r="S22"/>
  <c r="V22" s="1"/>
  <c r="Y22" s="1"/>
  <c r="AB22" s="1"/>
  <c r="T22"/>
  <c r="W22" s="1"/>
  <c r="Z22" s="1"/>
  <c r="AC22" s="1"/>
  <c r="U22"/>
  <c r="X22" s="1"/>
  <c r="AA22" s="1"/>
  <c r="AD22" s="1"/>
  <c r="S23"/>
  <c r="V23" s="1"/>
  <c r="Y23" s="1"/>
  <c r="AB23" s="1"/>
  <c r="T23"/>
  <c r="W23" s="1"/>
  <c r="Z23" s="1"/>
  <c r="AC23" s="1"/>
  <c r="U23"/>
  <c r="X23" s="1"/>
  <c r="AA23" s="1"/>
  <c r="AD23" s="1"/>
  <c r="S24"/>
  <c r="V24" s="1"/>
  <c r="Y24" s="1"/>
  <c r="AB24" s="1"/>
  <c r="T24"/>
  <c r="W24" s="1"/>
  <c r="Z24" s="1"/>
  <c r="AC24" s="1"/>
  <c r="U24"/>
  <c r="X24" s="1"/>
  <c r="AA24" s="1"/>
  <c r="AD24" s="1"/>
  <c r="S25"/>
  <c r="V25" s="1"/>
  <c r="Y25" s="1"/>
  <c r="AB25" s="1"/>
  <c r="T25"/>
  <c r="W25" s="1"/>
  <c r="Z25" s="1"/>
  <c r="AC25" s="1"/>
  <c r="U25"/>
  <c r="X25" s="1"/>
  <c r="AA25" s="1"/>
  <c r="AD25" s="1"/>
  <c r="S26"/>
  <c r="V26" s="1"/>
  <c r="Y26" s="1"/>
  <c r="AB26" s="1"/>
  <c r="T26"/>
  <c r="W26" s="1"/>
  <c r="Z26" s="1"/>
  <c r="AC26" s="1"/>
  <c r="U26"/>
  <c r="X26" s="1"/>
  <c r="AA26" s="1"/>
  <c r="AD26" s="1"/>
  <c r="S27"/>
  <c r="V27" s="1"/>
  <c r="Y27" s="1"/>
  <c r="AB27" s="1"/>
  <c r="T27"/>
  <c r="W27" s="1"/>
  <c r="Z27" s="1"/>
  <c r="AC27" s="1"/>
  <c r="U27"/>
  <c r="X27" s="1"/>
  <c r="AA27" s="1"/>
  <c r="AD27" s="1"/>
  <c r="S28"/>
  <c r="V28" s="1"/>
  <c r="Y28" s="1"/>
  <c r="AB28" s="1"/>
  <c r="T28"/>
  <c r="W28" s="1"/>
  <c r="Z28" s="1"/>
  <c r="AC28" s="1"/>
  <c r="U28"/>
  <c r="X28" s="1"/>
  <c r="AA28" s="1"/>
  <c r="AD28" s="1"/>
  <c r="S29"/>
  <c r="V29" s="1"/>
  <c r="Y29" s="1"/>
  <c r="AB29" s="1"/>
  <c r="T29"/>
  <c r="W29" s="1"/>
  <c r="Z29" s="1"/>
  <c r="AC29" s="1"/>
  <c r="U29"/>
  <c r="X29" s="1"/>
  <c r="AA29" s="1"/>
  <c r="AD29" s="1"/>
  <c r="S30"/>
  <c r="V30" s="1"/>
  <c r="Y30" s="1"/>
  <c r="AB30" s="1"/>
  <c r="T30"/>
  <c r="W30" s="1"/>
  <c r="Z30" s="1"/>
  <c r="AC30" s="1"/>
  <c r="U30"/>
  <c r="X30" s="1"/>
  <c r="AA30" s="1"/>
  <c r="AD30" s="1"/>
  <c r="S40"/>
  <c r="V40" s="1"/>
  <c r="Y40" s="1"/>
  <c r="AB40" s="1"/>
  <c r="T40"/>
  <c r="W40" s="1"/>
  <c r="Z40" s="1"/>
  <c r="AC40" s="1"/>
  <c r="U40"/>
  <c r="X40" s="1"/>
  <c r="AA40" s="1"/>
  <c r="AD40" s="1"/>
  <c r="S50"/>
  <c r="V50" s="1"/>
  <c r="Y50" s="1"/>
  <c r="AB50" s="1"/>
  <c r="T50"/>
  <c r="W50" s="1"/>
  <c r="Z50" s="1"/>
  <c r="AC50" s="1"/>
  <c r="U50"/>
  <c r="X50" s="1"/>
  <c r="AA50" s="1"/>
  <c r="AD50" s="1"/>
  <c r="S51"/>
  <c r="V51" s="1"/>
  <c r="Y51" s="1"/>
  <c r="AB51" s="1"/>
  <c r="T51"/>
  <c r="W51" s="1"/>
  <c r="Z51" s="1"/>
  <c r="AC51" s="1"/>
  <c r="U51"/>
  <c r="X51" s="1"/>
  <c r="AA51" s="1"/>
  <c r="AD51" s="1"/>
  <c r="S61"/>
  <c r="V61" s="1"/>
  <c r="Y61" s="1"/>
  <c r="AB61" s="1"/>
  <c r="T61"/>
  <c r="W61" s="1"/>
  <c r="Z61" s="1"/>
  <c r="AC61" s="1"/>
  <c r="U61"/>
  <c r="X61" s="1"/>
  <c r="AA61" s="1"/>
  <c r="AD61" s="1"/>
  <c r="S62"/>
  <c r="V62" s="1"/>
  <c r="Y62" s="1"/>
  <c r="AB62" s="1"/>
  <c r="T62"/>
  <c r="W62" s="1"/>
  <c r="Z62" s="1"/>
  <c r="AC62" s="1"/>
  <c r="U62"/>
  <c r="X62" s="1"/>
  <c r="AA62" s="1"/>
  <c r="AD62" s="1"/>
  <c r="S63"/>
  <c r="V63" s="1"/>
  <c r="Y63" s="1"/>
  <c r="AB63" s="1"/>
  <c r="T63"/>
  <c r="W63" s="1"/>
  <c r="Z63" s="1"/>
  <c r="AC63" s="1"/>
  <c r="U63"/>
  <c r="X63" s="1"/>
  <c r="AA63" s="1"/>
  <c r="AD63" s="1"/>
  <c r="S64"/>
  <c r="V64" s="1"/>
  <c r="Y64" s="1"/>
  <c r="AB64" s="1"/>
  <c r="T64"/>
  <c r="W64" s="1"/>
  <c r="Z64" s="1"/>
  <c r="AC64" s="1"/>
  <c r="U64"/>
  <c r="X64" s="1"/>
  <c r="AA64" s="1"/>
  <c r="AD64" s="1"/>
  <c r="T11"/>
  <c r="W11" s="1"/>
  <c r="Z11" s="1"/>
  <c r="AC11" s="1"/>
  <c r="U11"/>
  <c r="X11" s="1"/>
  <c r="AA11" s="1"/>
  <c r="AD11" s="1"/>
  <c r="S11"/>
  <c r="V11" s="1"/>
  <c r="Y11" s="1"/>
  <c r="AB11" s="1"/>
  <c r="L6"/>
  <c r="J6"/>
  <c r="A50"/>
  <c r="D50" s="1"/>
  <c r="C50"/>
  <c r="F50" s="1"/>
  <c r="E50"/>
  <c r="A51"/>
  <c r="D51" s="1"/>
  <c r="C51"/>
  <c r="F51" s="1"/>
  <c r="E51"/>
  <c r="A61"/>
  <c r="D61" s="1"/>
  <c r="C61"/>
  <c r="F61" s="1"/>
  <c r="E61"/>
  <c r="A62"/>
  <c r="D62" s="1"/>
  <c r="C62"/>
  <c r="F62" s="1"/>
  <c r="E62"/>
  <c r="A63"/>
  <c r="D63" s="1"/>
  <c r="C63"/>
  <c r="F63" s="1"/>
  <c r="E63"/>
  <c r="A64"/>
  <c r="D64" s="1"/>
  <c r="C64"/>
  <c r="F64" s="1"/>
  <c r="E64"/>
  <c r="E40"/>
  <c r="C40"/>
  <c r="F40" s="1"/>
  <c r="A40"/>
  <c r="D40" s="1"/>
  <c r="J8"/>
  <c r="L8"/>
  <c r="J4"/>
  <c r="L4"/>
  <c r="H8"/>
  <c r="G8" s="1"/>
  <c r="E12"/>
  <c r="E13"/>
  <c r="E14"/>
  <c r="E15"/>
  <c r="H15" s="1"/>
  <c r="K15" s="1"/>
  <c r="N15" s="1"/>
  <c r="E16"/>
  <c r="E17"/>
  <c r="E18"/>
  <c r="E19"/>
  <c r="E20"/>
  <c r="E21"/>
  <c r="E22"/>
  <c r="E23"/>
  <c r="H23" s="1"/>
  <c r="K23" s="1"/>
  <c r="N23" s="1"/>
  <c r="E24"/>
  <c r="E25"/>
  <c r="E26"/>
  <c r="E27"/>
  <c r="E28"/>
  <c r="E29"/>
  <c r="E30"/>
  <c r="E11"/>
  <c r="H11" s="1"/>
  <c r="K11" s="1"/>
  <c r="N11" s="1"/>
  <c r="C12"/>
  <c r="F12" s="1"/>
  <c r="C13"/>
  <c r="F13" s="1"/>
  <c r="C14"/>
  <c r="F14" s="1"/>
  <c r="C15"/>
  <c r="F15" s="1"/>
  <c r="C16"/>
  <c r="F16" s="1"/>
  <c r="C17"/>
  <c r="F17" s="1"/>
  <c r="C18"/>
  <c r="F18" s="1"/>
  <c r="C19"/>
  <c r="F19" s="1"/>
  <c r="C20"/>
  <c r="F20" s="1"/>
  <c r="C21"/>
  <c r="F21" s="1"/>
  <c r="C22"/>
  <c r="F22" s="1"/>
  <c r="C23"/>
  <c r="F23" s="1"/>
  <c r="C24"/>
  <c r="F24" s="1"/>
  <c r="C25"/>
  <c r="F25" s="1"/>
  <c r="C26"/>
  <c r="F26" s="1"/>
  <c r="C27"/>
  <c r="F27" s="1"/>
  <c r="C28"/>
  <c r="F28" s="1"/>
  <c r="C29"/>
  <c r="F29" s="1"/>
  <c r="C30"/>
  <c r="F30" s="1"/>
  <c r="C11"/>
  <c r="F11" s="1"/>
  <c r="A13"/>
  <c r="D13" s="1"/>
  <c r="A14"/>
  <c r="D14" s="1"/>
  <c r="A15"/>
  <c r="D15" s="1"/>
  <c r="A16"/>
  <c r="D16" s="1"/>
  <c r="G16" s="1"/>
  <c r="A17"/>
  <c r="D17" s="1"/>
  <c r="A18"/>
  <c r="D18" s="1"/>
  <c r="A19"/>
  <c r="D19" s="1"/>
  <c r="A20"/>
  <c r="D20" s="1"/>
  <c r="A21"/>
  <c r="D21" s="1"/>
  <c r="A22"/>
  <c r="D22" s="1"/>
  <c r="A23"/>
  <c r="D23" s="1"/>
  <c r="A24"/>
  <c r="D24" s="1"/>
  <c r="G24" s="1"/>
  <c r="A25"/>
  <c r="D25" s="1"/>
  <c r="A26"/>
  <c r="D26" s="1"/>
  <c r="A27"/>
  <c r="D27" s="1"/>
  <c r="A28"/>
  <c r="D28" s="1"/>
  <c r="A29"/>
  <c r="D29" s="1"/>
  <c r="A30"/>
  <c r="D30" s="1"/>
  <c r="A12"/>
  <c r="D12" s="1"/>
  <c r="A11"/>
  <c r="D11" s="1"/>
  <c r="H39" l="1"/>
  <c r="K39" s="1"/>
  <c r="N39" s="1"/>
  <c r="G47"/>
  <c r="J47" s="1"/>
  <c r="M47" s="1"/>
  <c r="G60"/>
  <c r="J60" s="1"/>
  <c r="M60" s="1"/>
  <c r="H53"/>
  <c r="K53" s="1"/>
  <c r="N53" s="1"/>
  <c r="G55"/>
  <c r="J55" s="1"/>
  <c r="M55" s="1"/>
  <c r="H57"/>
  <c r="K57" s="1"/>
  <c r="N57" s="1"/>
  <c r="H54"/>
  <c r="K54" s="1"/>
  <c r="N54" s="1"/>
  <c r="H55"/>
  <c r="K55" s="1"/>
  <c r="N55" s="1"/>
  <c r="G57"/>
  <c r="J57" s="1"/>
  <c r="M57" s="1"/>
  <c r="H59"/>
  <c r="K59" s="1"/>
  <c r="N59" s="1"/>
  <c r="H60"/>
  <c r="K60" s="1"/>
  <c r="N60" s="1"/>
  <c r="H41"/>
  <c r="K41" s="1"/>
  <c r="N41" s="1"/>
  <c r="G44"/>
  <c r="J44" s="1"/>
  <c r="M44" s="1"/>
  <c r="G48"/>
  <c r="J48" s="1"/>
  <c r="M48" s="1"/>
  <c r="H52"/>
  <c r="K52" s="1"/>
  <c r="N52" s="1"/>
  <c r="G54"/>
  <c r="J54" s="1"/>
  <c r="M54" s="1"/>
  <c r="G56"/>
  <c r="J56" s="1"/>
  <c r="M56" s="1"/>
  <c r="G58"/>
  <c r="J58" s="1"/>
  <c r="M58" s="1"/>
  <c r="H42"/>
  <c r="K42" s="1"/>
  <c r="N42" s="1"/>
  <c r="H43"/>
  <c r="K43" s="1"/>
  <c r="N43" s="1"/>
  <c r="G45"/>
  <c r="J45" s="1"/>
  <c r="M45" s="1"/>
  <c r="H47"/>
  <c r="K47" s="1"/>
  <c r="N47" s="1"/>
  <c r="G49"/>
  <c r="J49" s="1"/>
  <c r="M49" s="1"/>
  <c r="G53"/>
  <c r="J53" s="1"/>
  <c r="M53" s="1"/>
  <c r="G59"/>
  <c r="J59" s="1"/>
  <c r="M59" s="1"/>
  <c r="H44"/>
  <c r="K44" s="1"/>
  <c r="N44" s="1"/>
  <c r="G46"/>
  <c r="J46" s="1"/>
  <c r="M46" s="1"/>
  <c r="H48"/>
  <c r="K48" s="1"/>
  <c r="N48" s="1"/>
  <c r="G52"/>
  <c r="J52" s="1"/>
  <c r="M52" s="1"/>
  <c r="H56"/>
  <c r="K56" s="1"/>
  <c r="N56" s="1"/>
  <c r="H58"/>
  <c r="K58" s="1"/>
  <c r="N58" s="1"/>
  <c r="J42"/>
  <c r="M42" s="1"/>
  <c r="G41"/>
  <c r="J41" s="1"/>
  <c r="M41" s="1"/>
  <c r="G43"/>
  <c r="J43" s="1"/>
  <c r="M43" s="1"/>
  <c r="H45"/>
  <c r="K45" s="1"/>
  <c r="N45" s="1"/>
  <c r="H46"/>
  <c r="K46" s="1"/>
  <c r="N46" s="1"/>
  <c r="H49"/>
  <c r="K49" s="1"/>
  <c r="N49" s="1"/>
  <c r="G37"/>
  <c r="J37" s="1"/>
  <c r="M37" s="1"/>
  <c r="H32"/>
  <c r="K32" s="1"/>
  <c r="N32" s="1"/>
  <c r="H33"/>
  <c r="K33" s="1"/>
  <c r="N33" s="1"/>
  <c r="G38"/>
  <c r="J38" s="1"/>
  <c r="M38" s="1"/>
  <c r="H63"/>
  <c r="K63" s="1"/>
  <c r="N63" s="1"/>
  <c r="G39"/>
  <c r="J39" s="1"/>
  <c r="M39" s="1"/>
  <c r="J24"/>
  <c r="M24" s="1"/>
  <c r="G31"/>
  <c r="J31" s="1"/>
  <c r="M31" s="1"/>
  <c r="H37"/>
  <c r="K37" s="1"/>
  <c r="N37" s="1"/>
  <c r="H31"/>
  <c r="K31" s="1"/>
  <c r="N31" s="1"/>
  <c r="H36"/>
  <c r="K36" s="1"/>
  <c r="N36" s="1"/>
  <c r="G32"/>
  <c r="J32" s="1"/>
  <c r="M32" s="1"/>
  <c r="G33"/>
  <c r="J33" s="1"/>
  <c r="M33" s="1"/>
  <c r="H38"/>
  <c r="K38" s="1"/>
  <c r="N38" s="1"/>
  <c r="G51"/>
  <c r="J51" s="1"/>
  <c r="M51" s="1"/>
  <c r="J16"/>
  <c r="M16" s="1"/>
  <c r="H61"/>
  <c r="K61" s="1"/>
  <c r="N61" s="1"/>
  <c r="H50"/>
  <c r="K50" s="1"/>
  <c r="N50" s="1"/>
  <c r="G34"/>
  <c r="J34" s="1"/>
  <c r="M34" s="1"/>
  <c r="G35"/>
  <c r="J35" s="1"/>
  <c r="M35" s="1"/>
  <c r="G36"/>
  <c r="J36" s="1"/>
  <c r="M36" s="1"/>
  <c r="G40"/>
  <c r="J40" s="1"/>
  <c r="M40" s="1"/>
  <c r="G64"/>
  <c r="G63"/>
  <c r="J63" s="1"/>
  <c r="G62"/>
  <c r="J62" s="1"/>
  <c r="H40"/>
  <c r="K40" s="1"/>
  <c r="N40" s="1"/>
  <c r="H64"/>
  <c r="H62"/>
  <c r="K62" s="1"/>
  <c r="N62" s="1"/>
  <c r="H34"/>
  <c r="K34" s="1"/>
  <c r="N34" s="1"/>
  <c r="H35"/>
  <c r="K35" s="1"/>
  <c r="N35" s="1"/>
  <c r="K64"/>
  <c r="N64" s="1"/>
  <c r="H51"/>
  <c r="G50"/>
  <c r="J50" s="1"/>
  <c r="G61"/>
  <c r="J64"/>
  <c r="H24"/>
  <c r="K24" s="1"/>
  <c r="N24" s="1"/>
  <c r="H16"/>
  <c r="K16" s="1"/>
  <c r="N16" s="1"/>
  <c r="H30"/>
  <c r="K30" s="1"/>
  <c r="N30" s="1"/>
  <c r="H26"/>
  <c r="K26" s="1"/>
  <c r="N26" s="1"/>
  <c r="H22"/>
  <c r="K22" s="1"/>
  <c r="N22" s="1"/>
  <c r="H18"/>
  <c r="K18" s="1"/>
  <c r="N18" s="1"/>
  <c r="H14"/>
  <c r="K14" s="1"/>
  <c r="N14" s="1"/>
  <c r="H27"/>
  <c r="K27" s="1"/>
  <c r="N27" s="1"/>
  <c r="H19"/>
  <c r="K19" s="1"/>
  <c r="N19" s="1"/>
  <c r="H28"/>
  <c r="K28" s="1"/>
  <c r="N28" s="1"/>
  <c r="H20"/>
  <c r="K20" s="1"/>
  <c r="N20" s="1"/>
  <c r="H12"/>
  <c r="K12" s="1"/>
  <c r="N12" s="1"/>
  <c r="G29"/>
  <c r="J29" s="1"/>
  <c r="M29" s="1"/>
  <c r="G25"/>
  <c r="J25" s="1"/>
  <c r="M25" s="1"/>
  <c r="G21"/>
  <c r="J21" s="1"/>
  <c r="M21" s="1"/>
  <c r="G17"/>
  <c r="J17" s="1"/>
  <c r="M17" s="1"/>
  <c r="G13"/>
  <c r="J13" s="1"/>
  <c r="M13" s="1"/>
  <c r="G30"/>
  <c r="J30" s="1"/>
  <c r="M30" s="1"/>
  <c r="G26"/>
  <c r="J26" s="1"/>
  <c r="M26" s="1"/>
  <c r="G22"/>
  <c r="J22" s="1"/>
  <c r="M22" s="1"/>
  <c r="G18"/>
  <c r="J18" s="1"/>
  <c r="M18" s="1"/>
  <c r="G14"/>
  <c r="J14" s="1"/>
  <c r="M14" s="1"/>
  <c r="H29"/>
  <c r="K29" s="1"/>
  <c r="N29" s="1"/>
  <c r="H25"/>
  <c r="K25" s="1"/>
  <c r="N25" s="1"/>
  <c r="H21"/>
  <c r="K21" s="1"/>
  <c r="N21" s="1"/>
  <c r="H17"/>
  <c r="K17" s="1"/>
  <c r="N17" s="1"/>
  <c r="H13"/>
  <c r="K13" s="1"/>
  <c r="N13" s="1"/>
  <c r="I8"/>
  <c r="I64" s="1"/>
  <c r="G27"/>
  <c r="J27" s="1"/>
  <c r="M27" s="1"/>
  <c r="G15"/>
  <c r="J15" s="1"/>
  <c r="M15" s="1"/>
  <c r="G19"/>
  <c r="J19" s="1"/>
  <c r="M19" s="1"/>
  <c r="G23"/>
  <c r="J23" s="1"/>
  <c r="M23" s="1"/>
  <c r="G11"/>
  <c r="J11" s="1"/>
  <c r="M11" s="1"/>
  <c r="G28"/>
  <c r="J28" s="1"/>
  <c r="M28" s="1"/>
  <c r="G20"/>
  <c r="J20" s="1"/>
  <c r="M20" s="1"/>
  <c r="G12"/>
  <c r="J12" s="1"/>
  <c r="M12" s="1"/>
  <c r="I45" l="1"/>
  <c r="L45" s="1"/>
  <c r="O45" s="1"/>
  <c r="I59"/>
  <c r="L59" s="1"/>
  <c r="O59" s="1"/>
  <c r="I54"/>
  <c r="L54" s="1"/>
  <c r="O54" s="1"/>
  <c r="I60"/>
  <c r="L60" s="1"/>
  <c r="O60" s="1"/>
  <c r="I55"/>
  <c r="L55" s="1"/>
  <c r="O55" s="1"/>
  <c r="I48"/>
  <c r="L48" s="1"/>
  <c r="O48" s="1"/>
  <c r="I38"/>
  <c r="L38" s="1"/>
  <c r="O38" s="1"/>
  <c r="I46"/>
  <c r="L46" s="1"/>
  <c r="O46" s="1"/>
  <c r="I41"/>
  <c r="L41" s="1"/>
  <c r="O41" s="1"/>
  <c r="I53"/>
  <c r="L53" s="1"/>
  <c r="O53" s="1"/>
  <c r="I56"/>
  <c r="L56" s="1"/>
  <c r="O56" s="1"/>
  <c r="I52"/>
  <c r="L52" s="1"/>
  <c r="O52" s="1"/>
  <c r="I47"/>
  <c r="L47" s="1"/>
  <c r="O47" s="1"/>
  <c r="I43"/>
  <c r="L43" s="1"/>
  <c r="O43" s="1"/>
  <c r="I58"/>
  <c r="L58" s="1"/>
  <c r="O58" s="1"/>
  <c r="I57"/>
  <c r="L57" s="1"/>
  <c r="O57" s="1"/>
  <c r="I31"/>
  <c r="L31" s="1"/>
  <c r="O31" s="1"/>
  <c r="I42"/>
  <c r="L42" s="1"/>
  <c r="O42" s="1"/>
  <c r="I49"/>
  <c r="L49" s="1"/>
  <c r="O49" s="1"/>
  <c r="I44"/>
  <c r="L44" s="1"/>
  <c r="O44" s="1"/>
  <c r="I39"/>
  <c r="L39" s="1"/>
  <c r="O39" s="1"/>
  <c r="I33"/>
  <c r="L33" s="1"/>
  <c r="O33" s="1"/>
  <c r="I32"/>
  <c r="L32" s="1"/>
  <c r="O32" s="1"/>
  <c r="I37"/>
  <c r="L37" s="1"/>
  <c r="O37" s="1"/>
  <c r="I35"/>
  <c r="L35" s="1"/>
  <c r="O35" s="1"/>
  <c r="I61"/>
  <c r="L61" s="1"/>
  <c r="O61" s="1"/>
  <c r="I62"/>
  <c r="M62" s="1"/>
  <c r="I51"/>
  <c r="L51" s="1"/>
  <c r="O51" s="1"/>
  <c r="I36"/>
  <c r="L36" s="1"/>
  <c r="O36" s="1"/>
  <c r="I50"/>
  <c r="L50" s="1"/>
  <c r="O50" s="1"/>
  <c r="I34"/>
  <c r="L34" s="1"/>
  <c r="O34" s="1"/>
  <c r="M64"/>
  <c r="L64"/>
  <c r="O64" s="1"/>
  <c r="K51"/>
  <c r="N51" s="1"/>
  <c r="J61"/>
  <c r="M61" s="1"/>
  <c r="M50"/>
  <c r="I18"/>
  <c r="L18" s="1"/>
  <c r="O18" s="1"/>
  <c r="I40"/>
  <c r="L40" s="1"/>
  <c r="O40" s="1"/>
  <c r="I63"/>
  <c r="I21"/>
  <c r="L21" s="1"/>
  <c r="O21" s="1"/>
  <c r="I12"/>
  <c r="L12" s="1"/>
  <c r="O12" s="1"/>
  <c r="I28"/>
  <c r="L28" s="1"/>
  <c r="O28" s="1"/>
  <c r="I27"/>
  <c r="L27" s="1"/>
  <c r="O27" s="1"/>
  <c r="I14"/>
  <c r="L14" s="1"/>
  <c r="O14" s="1"/>
  <c r="I30"/>
  <c r="L30" s="1"/>
  <c r="O30" s="1"/>
  <c r="I17"/>
  <c r="L17" s="1"/>
  <c r="O17" s="1"/>
  <c r="I24"/>
  <c r="L24" s="1"/>
  <c r="O24" s="1"/>
  <c r="I23"/>
  <c r="L23" s="1"/>
  <c r="O23" s="1"/>
  <c r="I26"/>
  <c r="L26" s="1"/>
  <c r="O26" s="1"/>
  <c r="I13"/>
  <c r="L13" s="1"/>
  <c r="O13" s="1"/>
  <c r="I29"/>
  <c r="L29" s="1"/>
  <c r="O29" s="1"/>
  <c r="I20"/>
  <c r="L20" s="1"/>
  <c r="O20" s="1"/>
  <c r="I19"/>
  <c r="L19" s="1"/>
  <c r="O19" s="1"/>
  <c r="I22"/>
  <c r="L22" s="1"/>
  <c r="O22" s="1"/>
  <c r="I25"/>
  <c r="L25" s="1"/>
  <c r="O25" s="1"/>
  <c r="I16"/>
  <c r="L16" s="1"/>
  <c r="O16" s="1"/>
  <c r="I15"/>
  <c r="L15" s="1"/>
  <c r="O15" s="1"/>
  <c r="I11"/>
  <c r="L11" s="1"/>
  <c r="O11" s="1"/>
  <c r="L62" l="1"/>
  <c r="O62" s="1"/>
  <c r="M63"/>
  <c r="L63"/>
  <c r="O63" s="1"/>
</calcChain>
</file>

<file path=xl/comments1.xml><?xml version="1.0" encoding="utf-8"?>
<comments xmlns="http://schemas.openxmlformats.org/spreadsheetml/2006/main">
  <authors>
    <author>yi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yi:</t>
        </r>
        <r>
          <rPr>
            <sz val="9"/>
            <color indexed="81"/>
            <rFont val="Tahoma"/>
            <family val="2"/>
          </rPr>
          <t xml:space="preserve">
1000:1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yi:</t>
        </r>
        <r>
          <rPr>
            <sz val="9"/>
            <color indexed="81"/>
            <rFont val="Tahoma"/>
            <family val="2"/>
          </rPr>
          <t xml:space="preserve">
'=ADC_REF - [VIN*(R32/R33)]
 =2.5V - [Vin*(29.4K/10K)]</t>
        </r>
      </text>
    </comment>
    <comment ref="AF9" authorId="0">
      <text>
        <r>
          <rPr>
            <b/>
            <sz val="9"/>
            <color indexed="81"/>
            <rFont val="Tahoma"/>
            <family val="2"/>
          </rPr>
          <t>yi:</t>
        </r>
        <r>
          <rPr>
            <sz val="9"/>
            <color indexed="81"/>
            <rFont val="Tahoma"/>
            <family val="2"/>
          </rPr>
          <t xml:space="preserve">
'=ADC_REF - [VIN*(R32/R33)]
 =2.5V - [Vin*(29.4K/10K)]</t>
        </r>
      </text>
    </comment>
    <comment ref="AM11" authorId="0">
      <text>
        <r>
          <rPr>
            <b/>
            <sz val="9"/>
            <color indexed="81"/>
            <rFont val="Tahoma"/>
            <family val="2"/>
          </rPr>
          <t>yi:</t>
        </r>
        <r>
          <rPr>
            <sz val="9"/>
            <color indexed="81"/>
            <rFont val="Tahoma"/>
            <family val="2"/>
          </rPr>
          <t xml:space="preserve">
This is the major issue.</t>
        </r>
      </text>
    </comment>
  </commentList>
</comments>
</file>

<file path=xl/sharedStrings.xml><?xml version="1.0" encoding="utf-8"?>
<sst xmlns="http://schemas.openxmlformats.org/spreadsheetml/2006/main" count="80" uniqueCount="45">
  <si>
    <t>CT Tolerance</t>
  </si>
  <si>
    <t>Min</t>
  </si>
  <si>
    <t>Nom</t>
  </si>
  <si>
    <t>Max</t>
  </si>
  <si>
    <t xml:space="preserve">Load Resistor Voltage Drop </t>
  </si>
  <si>
    <t>CT Ratio</t>
  </si>
  <si>
    <t>Load Resistor Value</t>
  </si>
  <si>
    <t>CT Primary Current</t>
  </si>
  <si>
    <t>CT Secondary Current</t>
  </si>
  <si>
    <t>Voltage after amplifier section</t>
  </si>
  <si>
    <t>R32</t>
  </si>
  <si>
    <t>Resistor Tolerance</t>
  </si>
  <si>
    <t>R33</t>
  </si>
  <si>
    <t>ADC_REF Tolerance</t>
  </si>
  <si>
    <t>ADC_REF Voltage</t>
  </si>
  <si>
    <t>CT</t>
  </si>
  <si>
    <t>Sense Resistor</t>
  </si>
  <si>
    <t>ADC Voltage</t>
  </si>
  <si>
    <t>ADC</t>
  </si>
  <si>
    <t>DAC Voltage</t>
  </si>
  <si>
    <t>Voltage before amplifier section</t>
  </si>
  <si>
    <t>CT Secondary Current in MCU</t>
  </si>
  <si>
    <t>CT Primary Current in MCU</t>
  </si>
  <si>
    <t>Value Read on MCU Firmware</t>
  </si>
  <si>
    <t>Recalculation of DAC Voltage in MCU Firmware</t>
  </si>
  <si>
    <t>Recalculation of Amplifier Voltage in MCU Firmware</t>
  </si>
  <si>
    <t>Recalculation of Secondary current in MCU Firmware</t>
  </si>
  <si>
    <t>Recalculation of Primary current in MCU Firmware</t>
  </si>
  <si>
    <t>Expected ADC Input at MCU</t>
  </si>
  <si>
    <t>Expected value of the sense voltage on ADC input for  MCU Firmware</t>
  </si>
  <si>
    <t>Expected value of the Primary current on UI Software</t>
  </si>
  <si>
    <t>Expected Input at UI</t>
  </si>
  <si>
    <t>Rsense</t>
  </si>
  <si>
    <t>Manual Test Observation of Sense voltage on OPA2333 output</t>
  </si>
  <si>
    <t>Vdrop</t>
  </si>
  <si>
    <t xml:space="preserve">Vout </t>
  </si>
  <si>
    <t xml:space="preserve">OPA2333 Vout </t>
  </si>
  <si>
    <t>5A - 30A</t>
  </si>
  <si>
    <t>5A - 40A</t>
  </si>
  <si>
    <t>10A -40A</t>
  </si>
  <si>
    <t>20A - 50A</t>
  </si>
  <si>
    <t>25A - 55A</t>
  </si>
  <si>
    <t>15A - 45A</t>
  </si>
  <si>
    <t>30A - 60A</t>
  </si>
  <si>
    <t>35A - 65A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</si>
</sst>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6" fillId="5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4" fillId="4" borderId="1" xfId="1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quotePrefix="1" applyNumberFormat="1" applyFill="1" applyBorder="1" applyAlignment="1">
      <alignment horizontal="center" vertical="center"/>
    </xf>
    <xf numFmtId="2" fontId="0" fillId="3" borderId="1" xfId="0" quotePrefix="1" applyNumberFormat="1" applyFill="1" applyBorder="1" applyAlignment="1">
      <alignment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6" fillId="5" borderId="1" xfId="2" applyNumberForma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2"/>
  <sheetViews>
    <sheetView tabSelected="1" workbookViewId="0">
      <selection activeCell="AP21" sqref="AP21"/>
    </sheetView>
  </sheetViews>
  <sheetFormatPr defaultRowHeight="15"/>
  <cols>
    <col min="1" max="1" width="7.28515625" style="1" customWidth="1"/>
    <col min="2" max="2" width="7.42578125" style="1" customWidth="1"/>
    <col min="3" max="3" width="9.28515625" style="1" customWidth="1"/>
    <col min="4" max="4" width="8.5703125" style="1" customWidth="1"/>
    <col min="5" max="5" width="8.140625" style="1" customWidth="1"/>
    <col min="6" max="6" width="8.5703125" style="1" customWidth="1"/>
    <col min="7" max="9" width="9.140625" style="1"/>
    <col min="10" max="12" width="9.140625" style="3"/>
    <col min="13" max="21" width="9.140625" style="3" hidden="1" customWidth="1"/>
    <col min="22" max="22" width="12.28515625" style="3" hidden="1" customWidth="1"/>
    <col min="23" max="23" width="10" style="3" hidden="1" customWidth="1"/>
    <col min="24" max="24" width="10.5703125" style="3" hidden="1" customWidth="1"/>
    <col min="25" max="30" width="9.140625" style="3" hidden="1" customWidth="1"/>
    <col min="31" max="31" width="9.140625" style="3" customWidth="1"/>
    <col min="32" max="32" width="14.140625" style="3" bestFit="1" customWidth="1"/>
    <col min="33" max="38" width="0" style="1" hidden="1" customWidth="1"/>
    <col min="39" max="16384" width="9.140625" style="1"/>
  </cols>
  <sheetData>
    <row r="1" spans="1:39" ht="15" customHeight="1">
      <c r="A1" s="21" t="s">
        <v>15</v>
      </c>
      <c r="B1" s="21"/>
      <c r="C1" s="21"/>
      <c r="D1" s="21"/>
      <c r="E1" s="21"/>
      <c r="F1" s="21"/>
      <c r="G1" s="21" t="s">
        <v>16</v>
      </c>
      <c r="H1" s="21"/>
      <c r="I1" s="21"/>
      <c r="J1" s="31" t="s">
        <v>13</v>
      </c>
      <c r="K1" s="31"/>
      <c r="L1" s="31"/>
      <c r="M1" s="31" t="s">
        <v>18</v>
      </c>
      <c r="N1" s="31"/>
      <c r="O1" s="31"/>
      <c r="P1" s="31" t="s">
        <v>23</v>
      </c>
      <c r="Q1" s="31"/>
      <c r="R1" s="31"/>
      <c r="S1" s="32" t="s">
        <v>24</v>
      </c>
      <c r="T1" s="33"/>
      <c r="U1" s="34"/>
      <c r="V1" s="32" t="s">
        <v>25</v>
      </c>
      <c r="W1" s="33"/>
      <c r="X1" s="34"/>
      <c r="Y1" s="32" t="s">
        <v>26</v>
      </c>
      <c r="Z1" s="33"/>
      <c r="AA1" s="34"/>
      <c r="AB1" s="32" t="s">
        <v>27</v>
      </c>
      <c r="AC1" s="33"/>
      <c r="AD1" s="34"/>
      <c r="AE1" s="32" t="s">
        <v>33</v>
      </c>
      <c r="AF1" s="34"/>
      <c r="AG1" s="12" t="s">
        <v>29</v>
      </c>
      <c r="AH1" s="13"/>
      <c r="AI1" s="14"/>
      <c r="AJ1" s="12" t="s">
        <v>30</v>
      </c>
      <c r="AK1" s="13"/>
      <c r="AL1" s="14"/>
    </row>
    <row r="2" spans="1:39">
      <c r="A2" s="21"/>
      <c r="B2" s="21"/>
      <c r="C2" s="21"/>
      <c r="D2" s="21"/>
      <c r="E2" s="21"/>
      <c r="F2" s="21"/>
      <c r="G2" s="21"/>
      <c r="H2" s="21"/>
      <c r="I2" s="21"/>
      <c r="J2" s="35">
        <v>1.4999999999999999E-2</v>
      </c>
      <c r="K2" s="35"/>
      <c r="L2" s="35"/>
      <c r="M2" s="31"/>
      <c r="N2" s="31"/>
      <c r="O2" s="31"/>
      <c r="P2" s="31"/>
      <c r="Q2" s="31"/>
      <c r="R2" s="31"/>
      <c r="S2" s="36"/>
      <c r="T2" s="37"/>
      <c r="U2" s="38"/>
      <c r="V2" s="36"/>
      <c r="W2" s="37"/>
      <c r="X2" s="38"/>
      <c r="Y2" s="36"/>
      <c r="Z2" s="37"/>
      <c r="AA2" s="38"/>
      <c r="AB2" s="36"/>
      <c r="AC2" s="37"/>
      <c r="AD2" s="38"/>
      <c r="AE2" s="36"/>
      <c r="AF2" s="38"/>
      <c r="AG2" s="15"/>
      <c r="AH2" s="16"/>
      <c r="AI2" s="17"/>
      <c r="AJ2" s="15"/>
      <c r="AK2" s="16"/>
      <c r="AL2" s="17"/>
    </row>
    <row r="3" spans="1:39">
      <c r="A3" s="21"/>
      <c r="B3" s="21"/>
      <c r="C3" s="21"/>
      <c r="D3" s="21"/>
      <c r="E3" s="21"/>
      <c r="F3" s="21"/>
      <c r="G3" s="21"/>
      <c r="H3" s="21"/>
      <c r="I3" s="21"/>
      <c r="J3" s="31" t="s">
        <v>14</v>
      </c>
      <c r="K3" s="31"/>
      <c r="L3" s="31"/>
      <c r="M3" s="31"/>
      <c r="N3" s="31"/>
      <c r="O3" s="31"/>
      <c r="P3" s="31"/>
      <c r="Q3" s="31"/>
      <c r="R3" s="31"/>
      <c r="S3" s="36"/>
      <c r="T3" s="37"/>
      <c r="U3" s="38"/>
      <c r="V3" s="36"/>
      <c r="W3" s="37"/>
      <c r="X3" s="38"/>
      <c r="Y3" s="36"/>
      <c r="Z3" s="37"/>
      <c r="AA3" s="38"/>
      <c r="AB3" s="36"/>
      <c r="AC3" s="37"/>
      <c r="AD3" s="38"/>
      <c r="AE3" s="36"/>
      <c r="AF3" s="38"/>
      <c r="AG3" s="15"/>
      <c r="AH3" s="16"/>
      <c r="AI3" s="17"/>
      <c r="AJ3" s="15"/>
      <c r="AK3" s="16"/>
      <c r="AL3" s="17"/>
    </row>
    <row r="4" spans="1:39">
      <c r="A4" s="21"/>
      <c r="B4" s="21"/>
      <c r="C4" s="21"/>
      <c r="D4" s="21"/>
      <c r="E4" s="21"/>
      <c r="F4" s="21"/>
      <c r="G4" s="21"/>
      <c r="H4" s="21"/>
      <c r="I4" s="21"/>
      <c r="J4" s="39">
        <f>K4-K4*J2</f>
        <v>2.4624999999999999</v>
      </c>
      <c r="K4" s="39">
        <v>2.5</v>
      </c>
      <c r="L4" s="39">
        <f>K4+K4*J2</f>
        <v>2.5375000000000001</v>
      </c>
      <c r="M4" s="31"/>
      <c r="N4" s="31"/>
      <c r="O4" s="31"/>
      <c r="P4" s="31"/>
      <c r="Q4" s="31"/>
      <c r="R4" s="31"/>
      <c r="S4" s="36"/>
      <c r="T4" s="37"/>
      <c r="U4" s="38"/>
      <c r="V4" s="36"/>
      <c r="W4" s="37"/>
      <c r="X4" s="38"/>
      <c r="Y4" s="36"/>
      <c r="Z4" s="37"/>
      <c r="AA4" s="38"/>
      <c r="AB4" s="36"/>
      <c r="AC4" s="37"/>
      <c r="AD4" s="38"/>
      <c r="AE4" s="36"/>
      <c r="AF4" s="38"/>
      <c r="AG4" s="15"/>
      <c r="AH4" s="16"/>
      <c r="AI4" s="17"/>
      <c r="AJ4" s="15"/>
      <c r="AK4" s="16"/>
      <c r="AL4" s="17"/>
    </row>
    <row r="5" spans="1:39">
      <c r="A5" s="21" t="s">
        <v>0</v>
      </c>
      <c r="B5" s="21"/>
      <c r="C5" s="21"/>
      <c r="D5" s="21"/>
      <c r="E5" s="21"/>
      <c r="F5" s="21"/>
      <c r="G5" s="21" t="s">
        <v>11</v>
      </c>
      <c r="H5" s="21"/>
      <c r="I5" s="21"/>
      <c r="J5" s="31" t="s">
        <v>10</v>
      </c>
      <c r="K5" s="31"/>
      <c r="L5" s="31"/>
      <c r="M5" s="31"/>
      <c r="N5" s="31"/>
      <c r="O5" s="31"/>
      <c r="P5" s="31"/>
      <c r="Q5" s="31"/>
      <c r="R5" s="31"/>
      <c r="S5" s="36"/>
      <c r="T5" s="37"/>
      <c r="U5" s="38"/>
      <c r="V5" s="36"/>
      <c r="W5" s="37"/>
      <c r="X5" s="38"/>
      <c r="Y5" s="36"/>
      <c r="Z5" s="37"/>
      <c r="AA5" s="38"/>
      <c r="AB5" s="36"/>
      <c r="AC5" s="37"/>
      <c r="AD5" s="38"/>
      <c r="AE5" s="36"/>
      <c r="AF5" s="38"/>
      <c r="AG5" s="15"/>
      <c r="AH5" s="16"/>
      <c r="AI5" s="17"/>
      <c r="AJ5" s="15"/>
      <c r="AK5" s="16"/>
      <c r="AL5" s="17"/>
    </row>
    <row r="6" spans="1:39">
      <c r="A6" s="23">
        <v>0.03</v>
      </c>
      <c r="B6" s="23"/>
      <c r="C6" s="23"/>
      <c r="D6" s="23"/>
      <c r="E6" s="23"/>
      <c r="F6" s="23"/>
      <c r="G6" s="23">
        <v>0.01</v>
      </c>
      <c r="H6" s="23"/>
      <c r="I6" s="23"/>
      <c r="J6" s="40">
        <f>K6-K6*G6</f>
        <v>29.105999999999998</v>
      </c>
      <c r="K6" s="40">
        <v>29.4</v>
      </c>
      <c r="L6" s="41">
        <f>K6+K6*G6</f>
        <v>29.693999999999999</v>
      </c>
      <c r="M6" s="31"/>
      <c r="N6" s="31"/>
      <c r="O6" s="31"/>
      <c r="P6" s="31"/>
      <c r="Q6" s="31"/>
      <c r="R6" s="31"/>
      <c r="S6" s="36"/>
      <c r="T6" s="37"/>
      <c r="U6" s="38"/>
      <c r="V6" s="36"/>
      <c r="W6" s="37"/>
      <c r="X6" s="38"/>
      <c r="Y6" s="36"/>
      <c r="Z6" s="37"/>
      <c r="AA6" s="38"/>
      <c r="AB6" s="36"/>
      <c r="AC6" s="37"/>
      <c r="AD6" s="38"/>
      <c r="AE6" s="36"/>
      <c r="AF6" s="38"/>
      <c r="AG6" s="15"/>
      <c r="AH6" s="16"/>
      <c r="AI6" s="17"/>
      <c r="AJ6" s="15"/>
      <c r="AK6" s="16"/>
      <c r="AL6" s="17"/>
    </row>
    <row r="7" spans="1:39">
      <c r="A7" s="22" t="s">
        <v>5</v>
      </c>
      <c r="B7" s="22"/>
      <c r="C7" s="22"/>
      <c r="D7" s="22"/>
      <c r="E7" s="22"/>
      <c r="F7" s="22"/>
      <c r="G7" s="22" t="s">
        <v>6</v>
      </c>
      <c r="H7" s="22"/>
      <c r="I7" s="22"/>
      <c r="J7" s="31" t="s">
        <v>12</v>
      </c>
      <c r="K7" s="31"/>
      <c r="L7" s="31"/>
      <c r="M7" s="31"/>
      <c r="N7" s="31"/>
      <c r="O7" s="31"/>
      <c r="P7" s="31"/>
      <c r="Q7" s="31"/>
      <c r="R7" s="31"/>
      <c r="S7" s="36"/>
      <c r="T7" s="37"/>
      <c r="U7" s="38"/>
      <c r="V7" s="36"/>
      <c r="W7" s="37"/>
      <c r="X7" s="38"/>
      <c r="Y7" s="36"/>
      <c r="Z7" s="37"/>
      <c r="AA7" s="38"/>
      <c r="AB7" s="36"/>
      <c r="AC7" s="37"/>
      <c r="AD7" s="38"/>
      <c r="AE7" s="36"/>
      <c r="AF7" s="38"/>
      <c r="AG7" s="15"/>
      <c r="AH7" s="16"/>
      <c r="AI7" s="17"/>
      <c r="AJ7" s="15"/>
      <c r="AK7" s="16"/>
      <c r="AL7" s="17"/>
    </row>
    <row r="8" spans="1:39">
      <c r="A8" s="24">
        <v>1E-3</v>
      </c>
      <c r="B8" s="24"/>
      <c r="C8" s="24"/>
      <c r="D8" s="24"/>
      <c r="E8" s="24"/>
      <c r="F8" s="24"/>
      <c r="G8" s="7">
        <f>H8-H8*G6</f>
        <v>0.74250000000000005</v>
      </c>
      <c r="H8" s="7">
        <f>1.5/2</f>
        <v>0.75</v>
      </c>
      <c r="I8" s="7">
        <f>H8+H8*G6</f>
        <v>0.75749999999999995</v>
      </c>
      <c r="J8" s="39">
        <f>K8-K8*G6</f>
        <v>9.9</v>
      </c>
      <c r="K8" s="39">
        <v>10</v>
      </c>
      <c r="L8" s="39">
        <f>K8+K8*G6</f>
        <v>10.1</v>
      </c>
      <c r="M8" s="31"/>
      <c r="N8" s="31"/>
      <c r="O8" s="31"/>
      <c r="P8" s="31"/>
      <c r="Q8" s="31"/>
      <c r="R8" s="31"/>
      <c r="S8" s="42"/>
      <c r="T8" s="43"/>
      <c r="U8" s="44"/>
      <c r="V8" s="42"/>
      <c r="W8" s="43"/>
      <c r="X8" s="44"/>
      <c r="Y8" s="42"/>
      <c r="Z8" s="43"/>
      <c r="AA8" s="44"/>
      <c r="AB8" s="42"/>
      <c r="AC8" s="43"/>
      <c r="AD8" s="44"/>
      <c r="AE8" s="42"/>
      <c r="AF8" s="44"/>
      <c r="AG8" s="18"/>
      <c r="AH8" s="19"/>
      <c r="AI8" s="20"/>
      <c r="AJ8" s="18"/>
      <c r="AK8" s="19"/>
      <c r="AL8" s="20"/>
    </row>
    <row r="9" spans="1:39">
      <c r="A9" s="21" t="s">
        <v>7</v>
      </c>
      <c r="B9" s="21"/>
      <c r="C9" s="21"/>
      <c r="D9" s="21" t="s">
        <v>8</v>
      </c>
      <c r="E9" s="21"/>
      <c r="F9" s="21"/>
      <c r="G9" s="21" t="s">
        <v>4</v>
      </c>
      <c r="H9" s="21"/>
      <c r="I9" s="21"/>
      <c r="J9" s="31" t="s">
        <v>9</v>
      </c>
      <c r="K9" s="31"/>
      <c r="L9" s="31"/>
      <c r="M9" s="31" t="s">
        <v>17</v>
      </c>
      <c r="N9" s="31"/>
      <c r="O9" s="31"/>
      <c r="P9" s="31" t="s">
        <v>17</v>
      </c>
      <c r="Q9" s="31"/>
      <c r="R9" s="31"/>
      <c r="S9" s="31" t="s">
        <v>19</v>
      </c>
      <c r="T9" s="31"/>
      <c r="U9" s="31"/>
      <c r="V9" s="31" t="s">
        <v>20</v>
      </c>
      <c r="W9" s="31"/>
      <c r="X9" s="31"/>
      <c r="Y9" s="31" t="s">
        <v>21</v>
      </c>
      <c r="Z9" s="31"/>
      <c r="AA9" s="31"/>
      <c r="AB9" s="31" t="s">
        <v>22</v>
      </c>
      <c r="AC9" s="31"/>
      <c r="AD9" s="31"/>
      <c r="AE9" s="45" t="s">
        <v>32</v>
      </c>
      <c r="AF9" s="45" t="s">
        <v>36</v>
      </c>
      <c r="AG9" s="21" t="s">
        <v>28</v>
      </c>
      <c r="AH9" s="21"/>
      <c r="AI9" s="21"/>
      <c r="AJ9" s="21" t="s">
        <v>31</v>
      </c>
      <c r="AK9" s="21"/>
      <c r="AL9" s="21"/>
    </row>
    <row r="10" spans="1:39">
      <c r="A10" s="6" t="s">
        <v>1</v>
      </c>
      <c r="B10" s="6" t="s">
        <v>2</v>
      </c>
      <c r="C10" s="6" t="s">
        <v>3</v>
      </c>
      <c r="D10" s="6" t="s">
        <v>1</v>
      </c>
      <c r="E10" s="6" t="s">
        <v>2</v>
      </c>
      <c r="F10" s="6" t="s">
        <v>3</v>
      </c>
      <c r="G10" s="6" t="s">
        <v>1</v>
      </c>
      <c r="H10" s="6" t="s">
        <v>2</v>
      </c>
      <c r="I10" s="6" t="s">
        <v>3</v>
      </c>
      <c r="J10" s="45" t="s">
        <v>1</v>
      </c>
      <c r="K10" s="45" t="s">
        <v>2</v>
      </c>
      <c r="L10" s="45" t="s">
        <v>3</v>
      </c>
      <c r="M10" s="45" t="s">
        <v>1</v>
      </c>
      <c r="N10" s="45" t="s">
        <v>2</v>
      </c>
      <c r="O10" s="45" t="s">
        <v>3</v>
      </c>
      <c r="P10" s="45" t="s">
        <v>1</v>
      </c>
      <c r="Q10" s="45" t="s">
        <v>2</v>
      </c>
      <c r="R10" s="45" t="s">
        <v>3</v>
      </c>
      <c r="S10" s="45" t="s">
        <v>1</v>
      </c>
      <c r="T10" s="45" t="s">
        <v>2</v>
      </c>
      <c r="U10" s="45" t="s">
        <v>3</v>
      </c>
      <c r="V10" s="45" t="s">
        <v>1</v>
      </c>
      <c r="W10" s="45" t="s">
        <v>2</v>
      </c>
      <c r="X10" s="45" t="s">
        <v>3</v>
      </c>
      <c r="Y10" s="45" t="s">
        <v>1</v>
      </c>
      <c r="Z10" s="45" t="s">
        <v>2</v>
      </c>
      <c r="AA10" s="45" t="s">
        <v>3</v>
      </c>
      <c r="AB10" s="45" t="s">
        <v>1</v>
      </c>
      <c r="AC10" s="45" t="s">
        <v>2</v>
      </c>
      <c r="AD10" s="45" t="s">
        <v>3</v>
      </c>
      <c r="AE10" s="45" t="s">
        <v>34</v>
      </c>
      <c r="AF10" s="45" t="s">
        <v>35</v>
      </c>
      <c r="AG10" s="10" t="s">
        <v>1</v>
      </c>
      <c r="AH10" s="10" t="s">
        <v>2</v>
      </c>
      <c r="AI10" s="10" t="s">
        <v>3</v>
      </c>
      <c r="AJ10" s="10" t="s">
        <v>1</v>
      </c>
      <c r="AK10" s="10" t="s">
        <v>2</v>
      </c>
      <c r="AL10" s="10" t="s">
        <v>3</v>
      </c>
    </row>
    <row r="11" spans="1:39">
      <c r="A11" s="8">
        <f>B11-B11*A$6</f>
        <v>4.8499999999999996</v>
      </c>
      <c r="B11" s="9">
        <v>5</v>
      </c>
      <c r="C11" s="8">
        <f>B11+B11*A$6</f>
        <v>5.15</v>
      </c>
      <c r="D11" s="25">
        <f>A11*A$8</f>
        <v>4.8500000000000001E-3</v>
      </c>
      <c r="E11" s="25">
        <f>B11*A$8</f>
        <v>5.0000000000000001E-3</v>
      </c>
      <c r="F11" s="25">
        <f>C11*A$8</f>
        <v>5.1500000000000001E-3</v>
      </c>
      <c r="G11" s="26">
        <f>D11*G$8</f>
        <v>3.6011250000000002E-3</v>
      </c>
      <c r="H11" s="27">
        <f>E11*H$8</f>
        <v>3.7499999999999999E-3</v>
      </c>
      <c r="I11" s="27">
        <f>F11*I$8</f>
        <v>3.9011249999999996E-3</v>
      </c>
      <c r="J11" s="46">
        <f>J$4-(G11*(J$6/J$8))</f>
        <v>2.4519126925000001</v>
      </c>
      <c r="K11" s="46">
        <f>K$4-(H11*(K$6/K$8))</f>
        <v>2.4889749999999999</v>
      </c>
      <c r="L11" s="46">
        <f>L$4-(I11*(L$6/L$8))</f>
        <v>2.5260306925</v>
      </c>
      <c r="M11" s="8">
        <f>J11*(1024/J$4)</f>
        <v>1019.5973998456853</v>
      </c>
      <c r="N11" s="8">
        <f>K11*(1024/K$4)</f>
        <v>1019.48416</v>
      </c>
      <c r="O11" s="8">
        <f>L11*(1024/L$4)</f>
        <v>1019.3715976827585</v>
      </c>
      <c r="P11" s="8">
        <v>1020</v>
      </c>
      <c r="Q11" s="8">
        <v>1019</v>
      </c>
      <c r="R11" s="8">
        <v>1019</v>
      </c>
      <c r="S11" s="8">
        <f>(P11*2.5)/1024</f>
        <v>2.490234375</v>
      </c>
      <c r="T11" s="8">
        <f t="shared" ref="T11:U11" si="0">(Q11*2.5)/1024</f>
        <v>2.48779296875</v>
      </c>
      <c r="U11" s="8">
        <f t="shared" si="0"/>
        <v>2.48779296875</v>
      </c>
      <c r="V11" s="8">
        <f>(2.5-S11)/2.94</f>
        <v>3.3216411564625853E-3</v>
      </c>
      <c r="W11" s="8">
        <f t="shared" ref="W11:X11" si="1">(2.5-T11)/2.94</f>
        <v>4.1520514455782318E-3</v>
      </c>
      <c r="X11" s="8">
        <f t="shared" si="1"/>
        <v>4.1520514455782318E-3</v>
      </c>
      <c r="Y11" s="8">
        <f>V11/0.75</f>
        <v>4.4288548752834467E-3</v>
      </c>
      <c r="Z11" s="8">
        <f t="shared" ref="Z11:AA11" si="2">W11/0.75</f>
        <v>5.536068594104309E-3</v>
      </c>
      <c r="AA11" s="8">
        <f t="shared" si="2"/>
        <v>5.536068594104309E-3</v>
      </c>
      <c r="AB11" s="8">
        <f>Y11*1000</f>
        <v>4.4288548752834469</v>
      </c>
      <c r="AC11" s="8">
        <f t="shared" ref="AC11:AD11" si="3">Z11*1000</f>
        <v>5.5360685941043091</v>
      </c>
      <c r="AD11" s="8">
        <f t="shared" si="3"/>
        <v>5.5360685941043091</v>
      </c>
      <c r="AE11" s="47">
        <v>6.3499999999999997E-3</v>
      </c>
      <c r="AF11" s="11">
        <v>2.4725999999999999</v>
      </c>
      <c r="AG11" s="9"/>
      <c r="AH11" s="9"/>
      <c r="AI11" s="9"/>
      <c r="AJ11" s="9"/>
      <c r="AK11" s="9"/>
      <c r="AL11" s="9"/>
      <c r="AM11" s="49" t="s">
        <v>37</v>
      </c>
    </row>
    <row r="12" spans="1:39">
      <c r="A12" s="8">
        <f>B12-B12*A$6</f>
        <v>9.6999999999999993</v>
      </c>
      <c r="B12" s="9">
        <v>10</v>
      </c>
      <c r="C12" s="8">
        <f t="shared" ref="C12:C49" si="4">B12+B12*A$6</f>
        <v>10.3</v>
      </c>
      <c r="D12" s="25">
        <f t="shared" ref="D12:D39" si="5">A12*A$8</f>
        <v>9.7000000000000003E-3</v>
      </c>
      <c r="E12" s="25">
        <f t="shared" ref="E12:E39" si="6">B12*A$8</f>
        <v>0.01</v>
      </c>
      <c r="F12" s="25">
        <f t="shared" ref="F12:F39" si="7">C12*A$8</f>
        <v>1.03E-2</v>
      </c>
      <c r="G12" s="26">
        <f t="shared" ref="G12:G39" si="8">D12*G$8</f>
        <v>7.2022500000000003E-3</v>
      </c>
      <c r="H12" s="27">
        <f t="shared" ref="H12:H39" si="9">E12*H$8</f>
        <v>7.4999999999999997E-3</v>
      </c>
      <c r="I12" s="27">
        <f t="shared" ref="I12:I39" si="10">F12*I$8</f>
        <v>7.8022499999999993E-3</v>
      </c>
      <c r="J12" s="46">
        <f t="shared" ref="J12:J64" si="11">J$4-(G12*(J$6/J$8))</f>
        <v>2.4413253849999998</v>
      </c>
      <c r="K12" s="46">
        <f t="shared" ref="K12:K64" si="12">K$4-(H12*(K$6/K$8))</f>
        <v>2.4779499999999999</v>
      </c>
      <c r="L12" s="46">
        <f t="shared" ref="L12:L64" si="13">L$4-(I12*(L$6/L$8))</f>
        <v>2.5145613849999999</v>
      </c>
      <c r="M12" s="8">
        <f t="shared" ref="M12:M39" si="14">J12*(1024/J$4)</f>
        <v>1015.1947996913705</v>
      </c>
      <c r="N12" s="8">
        <f t="shared" ref="N12:N39" si="15">K12*(1024/K$4)</f>
        <v>1014.9683199999999</v>
      </c>
      <c r="O12" s="8">
        <f t="shared" ref="O12:O39" si="16">L12*(1024/L$4)</f>
        <v>1014.7431953655171</v>
      </c>
      <c r="P12" s="8">
        <v>1015</v>
      </c>
      <c r="Q12" s="8">
        <v>1015</v>
      </c>
      <c r="R12" s="8">
        <v>1015</v>
      </c>
      <c r="S12" s="8">
        <f t="shared" ref="S12:S64" si="17">(P12*2.5)/1024</f>
        <v>2.47802734375</v>
      </c>
      <c r="T12" s="8">
        <f t="shared" ref="T12:T64" si="18">(Q12*2.5)/1024</f>
        <v>2.47802734375</v>
      </c>
      <c r="U12" s="8">
        <f t="shared" ref="U12:U64" si="19">(R12*2.5)/1024</f>
        <v>2.47802734375</v>
      </c>
      <c r="V12" s="8">
        <f t="shared" ref="V12:V64" si="20">(2.5-S12)/2.94</f>
        <v>7.4736926020408162E-3</v>
      </c>
      <c r="W12" s="8">
        <f t="shared" ref="W12:W64" si="21">(2.5-T12)/2.94</f>
        <v>7.4736926020408162E-3</v>
      </c>
      <c r="X12" s="8">
        <f t="shared" ref="X12:X64" si="22">(2.5-U12)/2.94</f>
        <v>7.4736926020408162E-3</v>
      </c>
      <c r="Y12" s="8">
        <f t="shared" ref="Y12:Y64" si="23">V12/0.75</f>
        <v>9.9649234693877549E-3</v>
      </c>
      <c r="Z12" s="8">
        <f t="shared" ref="Z12:Z64" si="24">W12/0.75</f>
        <v>9.9649234693877549E-3</v>
      </c>
      <c r="AA12" s="8">
        <f t="shared" ref="AA12:AA64" si="25">X12/0.75</f>
        <v>9.9649234693877549E-3</v>
      </c>
      <c r="AB12" s="8">
        <f t="shared" ref="AB12:AB64" si="26">Y12*1000</f>
        <v>9.9649234693877542</v>
      </c>
      <c r="AC12" s="8">
        <f t="shared" ref="AC12:AC64" si="27">Z12*1000</f>
        <v>9.9649234693877542</v>
      </c>
      <c r="AD12" s="8">
        <f t="shared" ref="AD12:AD64" si="28">AA12*1000</f>
        <v>9.9649234693877542</v>
      </c>
      <c r="AE12" s="47">
        <v>9.3100000000000006E-3</v>
      </c>
      <c r="AF12" s="11">
        <v>2.4639000000000002</v>
      </c>
      <c r="AG12" s="9"/>
      <c r="AH12" s="9"/>
      <c r="AI12" s="9"/>
      <c r="AJ12" s="9"/>
      <c r="AK12" s="9"/>
      <c r="AL12" s="9"/>
      <c r="AM12" s="49" t="s">
        <v>37</v>
      </c>
    </row>
    <row r="13" spans="1:39">
      <c r="A13" s="8">
        <f t="shared" ref="A13:A49" si="29">B13-B13*A$6</f>
        <v>14.55</v>
      </c>
      <c r="B13" s="9">
        <v>15</v>
      </c>
      <c r="C13" s="8">
        <f t="shared" si="4"/>
        <v>15.45</v>
      </c>
      <c r="D13" s="25">
        <f t="shared" si="5"/>
        <v>1.455E-2</v>
      </c>
      <c r="E13" s="25">
        <f t="shared" si="6"/>
        <v>1.4999999999999999E-2</v>
      </c>
      <c r="F13" s="25">
        <f t="shared" si="7"/>
        <v>1.545E-2</v>
      </c>
      <c r="G13" s="26">
        <f t="shared" si="8"/>
        <v>1.0803375E-2</v>
      </c>
      <c r="H13" s="27">
        <f t="shared" si="9"/>
        <v>1.125E-2</v>
      </c>
      <c r="I13" s="27">
        <f t="shared" si="10"/>
        <v>1.1703375E-2</v>
      </c>
      <c r="J13" s="46">
        <f t="shared" si="11"/>
        <v>2.4307380775</v>
      </c>
      <c r="K13" s="46">
        <f t="shared" si="12"/>
        <v>2.4669249999999998</v>
      </c>
      <c r="L13" s="46">
        <f t="shared" si="13"/>
        <v>2.5030920775000003</v>
      </c>
      <c r="M13" s="8">
        <f t="shared" si="14"/>
        <v>1010.7921995370558</v>
      </c>
      <c r="N13" s="8">
        <f t="shared" si="15"/>
        <v>1010.4524799999999</v>
      </c>
      <c r="O13" s="8">
        <f t="shared" si="16"/>
        <v>1010.1147930482758</v>
      </c>
      <c r="P13" s="8">
        <v>1011</v>
      </c>
      <c r="Q13" s="8">
        <v>1010</v>
      </c>
      <c r="R13" s="8">
        <v>1010</v>
      </c>
      <c r="S13" s="8">
        <f t="shared" si="17"/>
        <v>2.46826171875</v>
      </c>
      <c r="T13" s="8">
        <f t="shared" si="18"/>
        <v>2.4658203125</v>
      </c>
      <c r="U13" s="8">
        <f t="shared" si="19"/>
        <v>2.4658203125</v>
      </c>
      <c r="V13" s="8">
        <f t="shared" si="20"/>
        <v>1.0795333758503401E-2</v>
      </c>
      <c r="W13" s="8">
        <f t="shared" si="21"/>
        <v>1.1625744047619048E-2</v>
      </c>
      <c r="X13" s="8">
        <f t="shared" si="22"/>
        <v>1.1625744047619048E-2</v>
      </c>
      <c r="Y13" s="8">
        <f t="shared" si="23"/>
        <v>1.4393778344671202E-2</v>
      </c>
      <c r="Z13" s="8">
        <f t="shared" si="24"/>
        <v>1.5500992063492064E-2</v>
      </c>
      <c r="AA13" s="8">
        <f t="shared" si="25"/>
        <v>1.5500992063492064E-2</v>
      </c>
      <c r="AB13" s="8">
        <f t="shared" si="26"/>
        <v>14.393778344671203</v>
      </c>
      <c r="AC13" s="8">
        <f t="shared" si="27"/>
        <v>15.500992063492063</v>
      </c>
      <c r="AD13" s="8">
        <f t="shared" si="28"/>
        <v>15.500992063492063</v>
      </c>
      <c r="AE13" s="47">
        <v>1.4460000000000001E-2</v>
      </c>
      <c r="AF13" s="11">
        <v>2.4487000000000001</v>
      </c>
      <c r="AG13" s="9"/>
      <c r="AH13" s="9"/>
      <c r="AI13" s="9"/>
      <c r="AJ13" s="9"/>
      <c r="AK13" s="9"/>
      <c r="AL13" s="9"/>
      <c r="AM13" s="49" t="s">
        <v>38</v>
      </c>
    </row>
    <row r="14" spans="1:39">
      <c r="A14" s="8">
        <f t="shared" si="29"/>
        <v>19.399999999999999</v>
      </c>
      <c r="B14" s="9">
        <v>20</v>
      </c>
      <c r="C14" s="8">
        <f t="shared" si="4"/>
        <v>20.6</v>
      </c>
      <c r="D14" s="25">
        <f t="shared" si="5"/>
        <v>1.9400000000000001E-2</v>
      </c>
      <c r="E14" s="28">
        <f t="shared" si="6"/>
        <v>0.02</v>
      </c>
      <c r="F14" s="28">
        <f t="shared" si="7"/>
        <v>2.06E-2</v>
      </c>
      <c r="G14" s="29">
        <f t="shared" si="8"/>
        <v>1.4404500000000001E-2</v>
      </c>
      <c r="H14" s="30">
        <f t="shared" si="9"/>
        <v>1.4999999999999999E-2</v>
      </c>
      <c r="I14" s="30">
        <f t="shared" si="10"/>
        <v>1.5604499999999999E-2</v>
      </c>
      <c r="J14" s="48">
        <f t="shared" si="11"/>
        <v>2.4201507699999998</v>
      </c>
      <c r="K14" s="48">
        <f t="shared" si="12"/>
        <v>2.4559000000000002</v>
      </c>
      <c r="L14" s="48">
        <f t="shared" si="13"/>
        <v>2.4916227700000002</v>
      </c>
      <c r="M14" s="8">
        <f t="shared" si="14"/>
        <v>1006.389599382741</v>
      </c>
      <c r="N14" s="8">
        <f t="shared" si="15"/>
        <v>1005.9366400000001</v>
      </c>
      <c r="O14" s="8">
        <f t="shared" si="16"/>
        <v>1005.4863907310345</v>
      </c>
      <c r="P14" s="8">
        <v>1006</v>
      </c>
      <c r="Q14" s="8">
        <v>1006</v>
      </c>
      <c r="R14" s="8">
        <v>1005</v>
      </c>
      <c r="S14" s="8">
        <f t="shared" si="17"/>
        <v>2.4560546875</v>
      </c>
      <c r="T14" s="8">
        <f t="shared" si="18"/>
        <v>2.4560546875</v>
      </c>
      <c r="U14" s="8">
        <f t="shared" si="19"/>
        <v>2.45361328125</v>
      </c>
      <c r="V14" s="8">
        <f t="shared" si="20"/>
        <v>1.4947385204081632E-2</v>
      </c>
      <c r="W14" s="8">
        <f t="shared" si="21"/>
        <v>1.4947385204081632E-2</v>
      </c>
      <c r="X14" s="8">
        <f t="shared" si="22"/>
        <v>1.5777795493197279E-2</v>
      </c>
      <c r="Y14" s="8">
        <f t="shared" si="23"/>
        <v>1.992984693877551E-2</v>
      </c>
      <c r="Z14" s="8">
        <f t="shared" si="24"/>
        <v>1.992984693877551E-2</v>
      </c>
      <c r="AA14" s="8">
        <f t="shared" si="25"/>
        <v>2.1037060657596373E-2</v>
      </c>
      <c r="AB14" s="8">
        <f t="shared" si="26"/>
        <v>19.929846938775508</v>
      </c>
      <c r="AC14" s="8">
        <f t="shared" si="27"/>
        <v>19.929846938775508</v>
      </c>
      <c r="AD14" s="8">
        <f t="shared" si="28"/>
        <v>21.037060657596374</v>
      </c>
      <c r="AE14" s="47">
        <v>1.6619999999999999E-2</v>
      </c>
      <c r="AF14" s="11">
        <v>2.4422999999999999</v>
      </c>
      <c r="AG14" s="9"/>
      <c r="AH14" s="9"/>
      <c r="AI14" s="9"/>
      <c r="AJ14" s="9"/>
      <c r="AK14" s="9"/>
      <c r="AL14" s="9"/>
      <c r="AM14" s="49" t="s">
        <v>39</v>
      </c>
    </row>
    <row r="15" spans="1:39">
      <c r="A15" s="8">
        <f t="shared" si="29"/>
        <v>24.25</v>
      </c>
      <c r="B15" s="9">
        <v>25</v>
      </c>
      <c r="C15" s="8">
        <f t="shared" si="4"/>
        <v>25.75</v>
      </c>
      <c r="D15" s="25">
        <f t="shared" si="5"/>
        <v>2.4250000000000001E-2</v>
      </c>
      <c r="E15" s="25">
        <f t="shared" si="6"/>
        <v>2.5000000000000001E-2</v>
      </c>
      <c r="F15" s="25">
        <f t="shared" si="7"/>
        <v>2.5750000000000002E-2</v>
      </c>
      <c r="G15" s="26">
        <f t="shared" si="8"/>
        <v>1.8005625000000001E-2</v>
      </c>
      <c r="H15" s="27">
        <f t="shared" si="9"/>
        <v>1.8750000000000003E-2</v>
      </c>
      <c r="I15" s="27">
        <f t="shared" si="10"/>
        <v>1.9505624999999999E-2</v>
      </c>
      <c r="J15" s="46">
        <f t="shared" si="11"/>
        <v>2.4095634625</v>
      </c>
      <c r="K15" s="46">
        <f t="shared" si="12"/>
        <v>2.4448750000000001</v>
      </c>
      <c r="L15" s="46">
        <f t="shared" si="13"/>
        <v>2.4801534625000001</v>
      </c>
      <c r="M15" s="8">
        <f t="shared" si="14"/>
        <v>1001.9869992284264</v>
      </c>
      <c r="N15" s="8">
        <f t="shared" si="15"/>
        <v>1001.4208000000001</v>
      </c>
      <c r="O15" s="8">
        <f t="shared" si="16"/>
        <v>1000.857988413793</v>
      </c>
      <c r="P15" s="8">
        <v>1002</v>
      </c>
      <c r="Q15" s="8">
        <v>1001</v>
      </c>
      <c r="R15" s="8">
        <v>1001</v>
      </c>
      <c r="S15" s="8">
        <f t="shared" si="17"/>
        <v>2.4462890625</v>
      </c>
      <c r="T15" s="8">
        <f t="shared" si="18"/>
        <v>2.44384765625</v>
      </c>
      <c r="U15" s="8">
        <f t="shared" si="19"/>
        <v>2.44384765625</v>
      </c>
      <c r="V15" s="8">
        <f t="shared" si="20"/>
        <v>1.8269026360544217E-2</v>
      </c>
      <c r="W15" s="8">
        <f t="shared" si="21"/>
        <v>1.9099436649659865E-2</v>
      </c>
      <c r="X15" s="8">
        <f t="shared" si="22"/>
        <v>1.9099436649659865E-2</v>
      </c>
      <c r="Y15" s="8">
        <f t="shared" si="23"/>
        <v>2.4358701814058956E-2</v>
      </c>
      <c r="Z15" s="8">
        <f t="shared" si="24"/>
        <v>2.5465915532879819E-2</v>
      </c>
      <c r="AA15" s="8">
        <f t="shared" si="25"/>
        <v>2.5465915532879819E-2</v>
      </c>
      <c r="AB15" s="8">
        <f t="shared" si="26"/>
        <v>24.358701814058957</v>
      </c>
      <c r="AC15" s="8">
        <f t="shared" si="27"/>
        <v>25.465915532879819</v>
      </c>
      <c r="AD15" s="8">
        <f t="shared" si="28"/>
        <v>25.465915532879819</v>
      </c>
      <c r="AE15" s="47">
        <v>0.214</v>
      </c>
      <c r="AF15" s="11">
        <v>2.4281999999999999</v>
      </c>
      <c r="AG15" s="9"/>
      <c r="AH15" s="9"/>
      <c r="AI15" s="9"/>
      <c r="AJ15" s="9"/>
      <c r="AK15" s="9"/>
      <c r="AL15" s="9"/>
      <c r="AM15" s="49" t="s">
        <v>42</v>
      </c>
    </row>
    <row r="16" spans="1:39">
      <c r="A16" s="8">
        <f t="shared" si="29"/>
        <v>29.1</v>
      </c>
      <c r="B16" s="9">
        <v>30</v>
      </c>
      <c r="C16" s="8">
        <f t="shared" si="4"/>
        <v>30.9</v>
      </c>
      <c r="D16" s="25">
        <f t="shared" si="5"/>
        <v>2.9100000000000001E-2</v>
      </c>
      <c r="E16" s="25">
        <f t="shared" si="6"/>
        <v>0.03</v>
      </c>
      <c r="F16" s="25">
        <f t="shared" si="7"/>
        <v>3.09E-2</v>
      </c>
      <c r="G16" s="26">
        <f t="shared" si="8"/>
        <v>2.1606750000000001E-2</v>
      </c>
      <c r="H16" s="27">
        <f t="shared" si="9"/>
        <v>2.2499999999999999E-2</v>
      </c>
      <c r="I16" s="27">
        <f t="shared" si="10"/>
        <v>2.340675E-2</v>
      </c>
      <c r="J16" s="46">
        <f t="shared" si="11"/>
        <v>2.3989761549999997</v>
      </c>
      <c r="K16" s="46">
        <f t="shared" si="12"/>
        <v>2.4338500000000001</v>
      </c>
      <c r="L16" s="46">
        <f t="shared" si="13"/>
        <v>2.468684155</v>
      </c>
      <c r="M16" s="8">
        <f t="shared" si="14"/>
        <v>997.5843990741115</v>
      </c>
      <c r="N16" s="8">
        <f t="shared" si="15"/>
        <v>996.90496000000007</v>
      </c>
      <c r="O16" s="8">
        <f t="shared" si="16"/>
        <v>996.22958609655166</v>
      </c>
      <c r="P16" s="8">
        <v>998</v>
      </c>
      <c r="Q16" s="8">
        <v>997</v>
      </c>
      <c r="R16" s="8">
        <v>996</v>
      </c>
      <c r="S16" s="8">
        <f t="shared" si="17"/>
        <v>2.4365234375</v>
      </c>
      <c r="T16" s="8">
        <f t="shared" si="18"/>
        <v>2.43408203125</v>
      </c>
      <c r="U16" s="8">
        <f t="shared" si="19"/>
        <v>2.431640625</v>
      </c>
      <c r="V16" s="8">
        <f t="shared" si="20"/>
        <v>2.1590667517006803E-2</v>
      </c>
      <c r="W16" s="8">
        <f t="shared" si="21"/>
        <v>2.2421077806122451E-2</v>
      </c>
      <c r="X16" s="8">
        <f t="shared" si="22"/>
        <v>2.3251488095238096E-2</v>
      </c>
      <c r="Y16" s="8">
        <f t="shared" si="23"/>
        <v>2.8787556689342405E-2</v>
      </c>
      <c r="Z16" s="8">
        <f t="shared" si="24"/>
        <v>2.9894770408163268E-2</v>
      </c>
      <c r="AA16" s="8">
        <f t="shared" si="25"/>
        <v>3.1001984126984128E-2</v>
      </c>
      <c r="AB16" s="8">
        <f t="shared" si="26"/>
        <v>28.787556689342406</v>
      </c>
      <c r="AC16" s="8">
        <f t="shared" si="27"/>
        <v>29.894770408163268</v>
      </c>
      <c r="AD16" s="8">
        <f t="shared" si="28"/>
        <v>31.001984126984127</v>
      </c>
      <c r="AE16" s="47">
        <v>2.443E-2</v>
      </c>
      <c r="AF16" s="11">
        <v>2.4192</v>
      </c>
      <c r="AG16" s="9"/>
      <c r="AH16" s="9"/>
      <c r="AI16" s="9"/>
      <c r="AJ16" s="9"/>
      <c r="AK16" s="9"/>
      <c r="AL16" s="9"/>
      <c r="AM16" s="49" t="s">
        <v>40</v>
      </c>
    </row>
    <row r="17" spans="1:39">
      <c r="A17" s="8">
        <f t="shared" si="29"/>
        <v>33.950000000000003</v>
      </c>
      <c r="B17" s="9">
        <v>35</v>
      </c>
      <c r="C17" s="8">
        <f t="shared" si="4"/>
        <v>36.049999999999997</v>
      </c>
      <c r="D17" s="25">
        <f t="shared" si="5"/>
        <v>3.3950000000000001E-2</v>
      </c>
      <c r="E17" s="25">
        <f t="shared" si="6"/>
        <v>3.5000000000000003E-2</v>
      </c>
      <c r="F17" s="25">
        <f t="shared" si="7"/>
        <v>3.6049999999999999E-2</v>
      </c>
      <c r="G17" s="26">
        <f t="shared" si="8"/>
        <v>2.5207875000000001E-2</v>
      </c>
      <c r="H17" s="27">
        <f t="shared" si="9"/>
        <v>2.6250000000000002E-2</v>
      </c>
      <c r="I17" s="27">
        <f t="shared" si="10"/>
        <v>2.7307874999999999E-2</v>
      </c>
      <c r="J17" s="46">
        <f t="shared" si="11"/>
        <v>2.3883888474999999</v>
      </c>
      <c r="K17" s="46">
        <f t="shared" si="12"/>
        <v>2.422825</v>
      </c>
      <c r="L17" s="46">
        <f t="shared" si="13"/>
        <v>2.4572148475</v>
      </c>
      <c r="M17" s="8">
        <f t="shared" si="14"/>
        <v>993.18179891979696</v>
      </c>
      <c r="N17" s="8">
        <f t="shared" si="15"/>
        <v>992.38912000000005</v>
      </c>
      <c r="O17" s="8">
        <f t="shared" si="16"/>
        <v>991.60118377931019</v>
      </c>
      <c r="P17" s="8">
        <v>993</v>
      </c>
      <c r="Q17" s="8">
        <v>992</v>
      </c>
      <c r="R17" s="8">
        <v>992</v>
      </c>
      <c r="S17" s="8">
        <f t="shared" si="17"/>
        <v>2.42431640625</v>
      </c>
      <c r="T17" s="8">
        <f t="shared" si="18"/>
        <v>2.421875</v>
      </c>
      <c r="U17" s="8">
        <f t="shared" si="19"/>
        <v>2.421875</v>
      </c>
      <c r="V17" s="8">
        <f t="shared" si="20"/>
        <v>2.5742718962585034E-2</v>
      </c>
      <c r="W17" s="8">
        <f t="shared" si="21"/>
        <v>2.6573129251700682E-2</v>
      </c>
      <c r="X17" s="8">
        <f t="shared" si="22"/>
        <v>2.6573129251700682E-2</v>
      </c>
      <c r="Y17" s="8">
        <f t="shared" si="23"/>
        <v>3.4323625283446714E-2</v>
      </c>
      <c r="Z17" s="8">
        <f t="shared" si="24"/>
        <v>3.5430839002267574E-2</v>
      </c>
      <c r="AA17" s="8">
        <f t="shared" si="25"/>
        <v>3.5430839002267574E-2</v>
      </c>
      <c r="AB17" s="8">
        <f t="shared" si="26"/>
        <v>34.323625283446717</v>
      </c>
      <c r="AC17" s="8">
        <f t="shared" si="27"/>
        <v>35.430839002267575</v>
      </c>
      <c r="AD17" s="8">
        <f t="shared" si="28"/>
        <v>35.430839002267575</v>
      </c>
      <c r="AE17" s="47">
        <v>2.8899999999999999E-2</v>
      </c>
      <c r="AF17" s="11">
        <v>2.4060999999999999</v>
      </c>
      <c r="AG17" s="9"/>
      <c r="AH17" s="9"/>
      <c r="AI17" s="9"/>
      <c r="AJ17" s="9"/>
      <c r="AK17" s="9"/>
      <c r="AL17" s="9"/>
      <c r="AM17" s="49" t="s">
        <v>41</v>
      </c>
    </row>
    <row r="18" spans="1:39">
      <c r="A18" s="8">
        <f t="shared" si="29"/>
        <v>38.799999999999997</v>
      </c>
      <c r="B18" s="9">
        <v>40</v>
      </c>
      <c r="C18" s="8">
        <f t="shared" si="4"/>
        <v>41.2</v>
      </c>
      <c r="D18" s="25">
        <f t="shared" si="5"/>
        <v>3.8800000000000001E-2</v>
      </c>
      <c r="E18" s="25">
        <f t="shared" si="6"/>
        <v>0.04</v>
      </c>
      <c r="F18" s="25">
        <f t="shared" si="7"/>
        <v>4.1200000000000001E-2</v>
      </c>
      <c r="G18" s="26">
        <f t="shared" si="8"/>
        <v>2.8809000000000001E-2</v>
      </c>
      <c r="H18" s="27">
        <f t="shared" si="9"/>
        <v>0.03</v>
      </c>
      <c r="I18" s="27">
        <f t="shared" si="10"/>
        <v>3.1208999999999997E-2</v>
      </c>
      <c r="J18" s="46">
        <f t="shared" si="11"/>
        <v>2.3778015400000001</v>
      </c>
      <c r="K18" s="46">
        <f t="shared" si="12"/>
        <v>2.4117999999999999</v>
      </c>
      <c r="L18" s="46">
        <f t="shared" si="13"/>
        <v>2.4457455399999999</v>
      </c>
      <c r="M18" s="8">
        <f t="shared" si="14"/>
        <v>988.77919876548231</v>
      </c>
      <c r="N18" s="8">
        <f t="shared" si="15"/>
        <v>987.87328000000002</v>
      </c>
      <c r="O18" s="8">
        <f t="shared" si="16"/>
        <v>986.97278146206884</v>
      </c>
      <c r="P18" s="8">
        <v>989</v>
      </c>
      <c r="Q18" s="8">
        <v>988</v>
      </c>
      <c r="R18" s="8">
        <v>987</v>
      </c>
      <c r="S18" s="8">
        <f t="shared" si="17"/>
        <v>2.41455078125</v>
      </c>
      <c r="T18" s="8">
        <f t="shared" si="18"/>
        <v>2.412109375</v>
      </c>
      <c r="U18" s="8">
        <f t="shared" si="19"/>
        <v>2.40966796875</v>
      </c>
      <c r="V18" s="8">
        <f t="shared" si="20"/>
        <v>2.906436011904762E-2</v>
      </c>
      <c r="W18" s="8">
        <f t="shared" si="21"/>
        <v>2.9894770408163265E-2</v>
      </c>
      <c r="X18" s="8">
        <f t="shared" si="22"/>
        <v>3.0725180697278913E-2</v>
      </c>
      <c r="Y18" s="8">
        <f t="shared" si="23"/>
        <v>3.875248015873016E-2</v>
      </c>
      <c r="Z18" s="8">
        <f t="shared" si="24"/>
        <v>3.985969387755102E-2</v>
      </c>
      <c r="AA18" s="8">
        <f t="shared" si="25"/>
        <v>4.0966907596371886E-2</v>
      </c>
      <c r="AB18" s="8">
        <f t="shared" si="26"/>
        <v>38.752480158730158</v>
      </c>
      <c r="AC18" s="8">
        <f t="shared" si="27"/>
        <v>39.859693877551017</v>
      </c>
      <c r="AD18" s="8">
        <f t="shared" si="28"/>
        <v>40.96690759637189</v>
      </c>
      <c r="AE18" s="47">
        <v>3.2419999999999997E-2</v>
      </c>
      <c r="AF18" s="11">
        <v>2.3957000000000002</v>
      </c>
      <c r="AG18" s="9"/>
      <c r="AH18" s="9"/>
      <c r="AI18" s="9"/>
      <c r="AJ18" s="9"/>
      <c r="AK18" s="9"/>
      <c r="AL18" s="9"/>
      <c r="AM18" s="49" t="s">
        <v>43</v>
      </c>
    </row>
    <row r="19" spans="1:39">
      <c r="A19" s="8">
        <f t="shared" si="29"/>
        <v>43.65</v>
      </c>
      <c r="B19" s="9">
        <v>45</v>
      </c>
      <c r="C19" s="8">
        <f t="shared" si="4"/>
        <v>46.35</v>
      </c>
      <c r="D19" s="25">
        <f t="shared" si="5"/>
        <v>4.3650000000000001E-2</v>
      </c>
      <c r="E19" s="25">
        <f t="shared" si="6"/>
        <v>4.4999999999999998E-2</v>
      </c>
      <c r="F19" s="25">
        <f t="shared" si="7"/>
        <v>4.6350000000000002E-2</v>
      </c>
      <c r="G19" s="26">
        <f t="shared" si="8"/>
        <v>3.2410125000000005E-2</v>
      </c>
      <c r="H19" s="27">
        <f t="shared" si="9"/>
        <v>3.3750000000000002E-2</v>
      </c>
      <c r="I19" s="27">
        <f t="shared" si="10"/>
        <v>3.5110124999999999E-2</v>
      </c>
      <c r="J19" s="46">
        <f t="shared" si="11"/>
        <v>2.3672142324999998</v>
      </c>
      <c r="K19" s="46">
        <f t="shared" si="12"/>
        <v>2.4007749999999999</v>
      </c>
      <c r="L19" s="46">
        <f t="shared" si="13"/>
        <v>2.4342762325000002</v>
      </c>
      <c r="M19" s="8">
        <f t="shared" si="14"/>
        <v>984.37659861116742</v>
      </c>
      <c r="N19" s="8">
        <f t="shared" si="15"/>
        <v>983.35744</v>
      </c>
      <c r="O19" s="8">
        <f t="shared" si="16"/>
        <v>982.3443791448276</v>
      </c>
      <c r="P19" s="8">
        <v>984</v>
      </c>
      <c r="Q19" s="8">
        <v>983</v>
      </c>
      <c r="R19" s="8">
        <v>982</v>
      </c>
      <c r="S19" s="8">
        <f t="shared" si="17"/>
        <v>2.40234375</v>
      </c>
      <c r="T19" s="8">
        <f t="shared" si="18"/>
        <v>2.39990234375</v>
      </c>
      <c r="U19" s="8">
        <f t="shared" si="19"/>
        <v>2.3974609375</v>
      </c>
      <c r="V19" s="8">
        <f t="shared" si="20"/>
        <v>3.3216411564625854E-2</v>
      </c>
      <c r="W19" s="8">
        <f t="shared" si="21"/>
        <v>3.4046821853741499E-2</v>
      </c>
      <c r="X19" s="8">
        <f t="shared" si="22"/>
        <v>3.4877232142857144E-2</v>
      </c>
      <c r="Y19" s="8">
        <f t="shared" si="23"/>
        <v>4.4288548752834472E-2</v>
      </c>
      <c r="Z19" s="8">
        <f t="shared" si="24"/>
        <v>4.5395762471655332E-2</v>
      </c>
      <c r="AA19" s="8">
        <f t="shared" si="25"/>
        <v>4.6502976190476192E-2</v>
      </c>
      <c r="AB19" s="8">
        <f t="shared" si="26"/>
        <v>44.288548752834473</v>
      </c>
      <c r="AC19" s="8">
        <f t="shared" si="27"/>
        <v>45.395762471655331</v>
      </c>
      <c r="AD19" s="8">
        <f t="shared" si="28"/>
        <v>46.50297619047619</v>
      </c>
      <c r="AE19" s="47">
        <v>3.5819999999999998E-2</v>
      </c>
      <c r="AF19" s="11">
        <v>2.3853</v>
      </c>
      <c r="AG19" s="9"/>
      <c r="AH19" s="9"/>
      <c r="AI19" s="9"/>
      <c r="AJ19" s="9"/>
      <c r="AK19" s="9"/>
      <c r="AL19" s="9"/>
      <c r="AM19" s="49" t="s">
        <v>44</v>
      </c>
    </row>
    <row r="20" spans="1:39" ht="15" customHeight="1">
      <c r="A20" s="8">
        <f t="shared" si="29"/>
        <v>48.5</v>
      </c>
      <c r="B20" s="9">
        <v>50</v>
      </c>
      <c r="C20" s="8">
        <f t="shared" si="4"/>
        <v>51.5</v>
      </c>
      <c r="D20" s="25">
        <f t="shared" si="5"/>
        <v>4.8500000000000001E-2</v>
      </c>
      <c r="E20" s="25">
        <f t="shared" si="6"/>
        <v>0.05</v>
      </c>
      <c r="F20" s="25">
        <f t="shared" si="7"/>
        <v>5.1500000000000004E-2</v>
      </c>
      <c r="G20" s="26">
        <f t="shared" si="8"/>
        <v>3.6011250000000002E-2</v>
      </c>
      <c r="H20" s="27">
        <f t="shared" si="9"/>
        <v>3.7500000000000006E-2</v>
      </c>
      <c r="I20" s="27">
        <f t="shared" si="10"/>
        <v>3.9011249999999997E-2</v>
      </c>
      <c r="J20" s="46">
        <f t="shared" si="11"/>
        <v>2.356626925</v>
      </c>
      <c r="K20" s="46">
        <f t="shared" si="12"/>
        <v>2.3897499999999998</v>
      </c>
      <c r="L20" s="46">
        <f t="shared" si="13"/>
        <v>2.4228069250000002</v>
      </c>
      <c r="M20" s="8">
        <f t="shared" si="14"/>
        <v>979.97399845685277</v>
      </c>
      <c r="N20" s="8">
        <f t="shared" si="15"/>
        <v>978.84159999999997</v>
      </c>
      <c r="O20" s="8">
        <f t="shared" si="16"/>
        <v>977.71597682758613</v>
      </c>
      <c r="P20" s="8">
        <v>980</v>
      </c>
      <c r="Q20" s="8">
        <v>979</v>
      </c>
      <c r="R20" s="8">
        <v>978</v>
      </c>
      <c r="S20" s="8">
        <f t="shared" si="17"/>
        <v>2.392578125</v>
      </c>
      <c r="T20" s="8">
        <f t="shared" si="18"/>
        <v>2.39013671875</v>
      </c>
      <c r="U20" s="8">
        <f t="shared" si="19"/>
        <v>2.3876953125</v>
      </c>
      <c r="V20" s="8">
        <f t="shared" si="20"/>
        <v>3.6538052721088433E-2</v>
      </c>
      <c r="W20" s="8">
        <f t="shared" si="21"/>
        <v>3.7368463010204085E-2</v>
      </c>
      <c r="X20" s="8">
        <f t="shared" si="22"/>
        <v>3.819887329931973E-2</v>
      </c>
      <c r="Y20" s="8">
        <f t="shared" si="23"/>
        <v>4.8717403628117911E-2</v>
      </c>
      <c r="Z20" s="8">
        <f t="shared" si="24"/>
        <v>4.9824617346938778E-2</v>
      </c>
      <c r="AA20" s="8">
        <f t="shared" si="25"/>
        <v>5.0931831065759638E-2</v>
      </c>
      <c r="AB20" s="8">
        <f t="shared" si="26"/>
        <v>48.717403628117914</v>
      </c>
      <c r="AC20" s="8">
        <f t="shared" si="27"/>
        <v>49.82461734693878</v>
      </c>
      <c r="AD20" s="8">
        <f t="shared" si="28"/>
        <v>50.931831065759638</v>
      </c>
      <c r="AE20" s="47">
        <v>3.9570000000000001E-2</v>
      </c>
      <c r="AF20" s="11">
        <v>2.3744999999999998</v>
      </c>
      <c r="AG20" s="9"/>
      <c r="AH20" s="9"/>
      <c r="AI20" s="9"/>
      <c r="AJ20" s="9"/>
      <c r="AK20" s="9"/>
      <c r="AL20" s="9"/>
    </row>
    <row r="21" spans="1:39">
      <c r="A21" s="8">
        <f t="shared" si="29"/>
        <v>53.35</v>
      </c>
      <c r="B21" s="9">
        <v>55</v>
      </c>
      <c r="C21" s="8">
        <f t="shared" si="4"/>
        <v>56.65</v>
      </c>
      <c r="D21" s="25">
        <f t="shared" si="5"/>
        <v>5.3350000000000002E-2</v>
      </c>
      <c r="E21" s="25">
        <f t="shared" si="6"/>
        <v>5.5E-2</v>
      </c>
      <c r="F21" s="25">
        <f t="shared" si="7"/>
        <v>5.6649999999999999E-2</v>
      </c>
      <c r="G21" s="26">
        <f t="shared" si="8"/>
        <v>3.9612375000000005E-2</v>
      </c>
      <c r="H21" s="27">
        <f t="shared" si="9"/>
        <v>4.1250000000000002E-2</v>
      </c>
      <c r="I21" s="27">
        <f t="shared" si="10"/>
        <v>4.2912374999999996E-2</v>
      </c>
      <c r="J21" s="46">
        <f t="shared" si="11"/>
        <v>2.3460396174999998</v>
      </c>
      <c r="K21" s="46">
        <f t="shared" si="12"/>
        <v>2.3787250000000002</v>
      </c>
      <c r="L21" s="46">
        <f t="shared" si="13"/>
        <v>2.4113376175000001</v>
      </c>
      <c r="M21" s="8">
        <f t="shared" si="14"/>
        <v>975.571398302538</v>
      </c>
      <c r="N21" s="8">
        <f t="shared" si="15"/>
        <v>974.32576000000017</v>
      </c>
      <c r="O21" s="8">
        <f t="shared" si="16"/>
        <v>973.08757451034478</v>
      </c>
      <c r="P21" s="8">
        <v>976</v>
      </c>
      <c r="Q21" s="8">
        <v>974</v>
      </c>
      <c r="R21" s="8">
        <v>973</v>
      </c>
      <c r="S21" s="8">
        <f t="shared" si="17"/>
        <v>2.3828125</v>
      </c>
      <c r="T21" s="8">
        <f t="shared" si="18"/>
        <v>2.3779296875</v>
      </c>
      <c r="U21" s="8">
        <f t="shared" si="19"/>
        <v>2.37548828125</v>
      </c>
      <c r="V21" s="8">
        <f t="shared" si="20"/>
        <v>3.985969387755102E-2</v>
      </c>
      <c r="W21" s="8">
        <f t="shared" si="21"/>
        <v>4.1520514455782316E-2</v>
      </c>
      <c r="X21" s="8">
        <f t="shared" si="22"/>
        <v>4.2350924744897961E-2</v>
      </c>
      <c r="Y21" s="8">
        <f t="shared" si="23"/>
        <v>5.3146258503401357E-2</v>
      </c>
      <c r="Z21" s="8">
        <f t="shared" si="24"/>
        <v>5.536068594104309E-2</v>
      </c>
      <c r="AA21" s="8">
        <f t="shared" si="25"/>
        <v>5.646789965986395E-2</v>
      </c>
      <c r="AB21" s="8">
        <f t="shared" si="26"/>
        <v>53.146258503401356</v>
      </c>
      <c r="AC21" s="8">
        <f t="shared" si="27"/>
        <v>55.360685941043087</v>
      </c>
      <c r="AD21" s="8">
        <f t="shared" si="28"/>
        <v>56.467899659863953</v>
      </c>
      <c r="AE21" s="47">
        <v>4.3499999999999997E-2</v>
      </c>
      <c r="AF21" s="11">
        <v>2.363</v>
      </c>
      <c r="AG21" s="9"/>
      <c r="AH21" s="9"/>
      <c r="AI21" s="9"/>
      <c r="AJ21" s="9"/>
      <c r="AK21" s="9"/>
      <c r="AL21" s="9"/>
    </row>
    <row r="22" spans="1:39">
      <c r="A22" s="8">
        <f t="shared" si="29"/>
        <v>58.2</v>
      </c>
      <c r="B22" s="9">
        <v>60</v>
      </c>
      <c r="C22" s="8">
        <f t="shared" si="4"/>
        <v>61.8</v>
      </c>
      <c r="D22" s="25">
        <f t="shared" si="5"/>
        <v>5.8200000000000002E-2</v>
      </c>
      <c r="E22" s="25">
        <f t="shared" si="6"/>
        <v>0.06</v>
      </c>
      <c r="F22" s="25">
        <f t="shared" si="7"/>
        <v>6.1800000000000001E-2</v>
      </c>
      <c r="G22" s="26">
        <f t="shared" si="8"/>
        <v>4.3213500000000002E-2</v>
      </c>
      <c r="H22" s="27">
        <f t="shared" si="9"/>
        <v>4.4999999999999998E-2</v>
      </c>
      <c r="I22" s="27">
        <f t="shared" si="10"/>
        <v>4.6813500000000001E-2</v>
      </c>
      <c r="J22" s="46">
        <f t="shared" si="11"/>
        <v>2.33545231</v>
      </c>
      <c r="K22" s="46">
        <f t="shared" si="12"/>
        <v>2.3677000000000001</v>
      </c>
      <c r="L22" s="46">
        <f t="shared" si="13"/>
        <v>2.39986831</v>
      </c>
      <c r="M22" s="8">
        <f t="shared" si="14"/>
        <v>971.16879814822335</v>
      </c>
      <c r="N22" s="8">
        <f t="shared" si="15"/>
        <v>969.80992000000015</v>
      </c>
      <c r="O22" s="8">
        <f t="shared" si="16"/>
        <v>968.45917219310331</v>
      </c>
      <c r="P22" s="8">
        <v>971</v>
      </c>
      <c r="Q22" s="8">
        <v>970</v>
      </c>
      <c r="R22" s="8">
        <v>968</v>
      </c>
      <c r="S22" s="8">
        <f t="shared" si="17"/>
        <v>2.37060546875</v>
      </c>
      <c r="T22" s="8">
        <f t="shared" si="18"/>
        <v>2.3681640625</v>
      </c>
      <c r="U22" s="8">
        <f t="shared" si="19"/>
        <v>2.36328125</v>
      </c>
      <c r="V22" s="8">
        <f t="shared" si="20"/>
        <v>4.401174532312925E-2</v>
      </c>
      <c r="W22" s="8">
        <f t="shared" si="21"/>
        <v>4.4842155612244902E-2</v>
      </c>
      <c r="X22" s="8">
        <f t="shared" si="22"/>
        <v>4.6502976190476192E-2</v>
      </c>
      <c r="Y22" s="8">
        <f t="shared" si="23"/>
        <v>5.868232709750567E-2</v>
      </c>
      <c r="Z22" s="8">
        <f t="shared" si="24"/>
        <v>5.9789540816326536E-2</v>
      </c>
      <c r="AA22" s="8">
        <f t="shared" si="25"/>
        <v>6.2003968253968256E-2</v>
      </c>
      <c r="AB22" s="8">
        <f t="shared" si="26"/>
        <v>58.68232709750567</v>
      </c>
      <c r="AC22" s="8">
        <f t="shared" si="27"/>
        <v>59.789540816326536</v>
      </c>
      <c r="AD22" s="8">
        <f t="shared" si="28"/>
        <v>62.003968253968253</v>
      </c>
      <c r="AE22" s="47">
        <v>4.7509999999999997E-2</v>
      </c>
      <c r="AF22" s="11">
        <v>2.3508</v>
      </c>
      <c r="AG22" s="9"/>
      <c r="AH22" s="9"/>
      <c r="AI22" s="9"/>
      <c r="AJ22" s="9"/>
      <c r="AK22" s="9"/>
      <c r="AL22" s="9"/>
    </row>
    <row r="23" spans="1:39">
      <c r="A23" s="8">
        <f t="shared" si="29"/>
        <v>63.05</v>
      </c>
      <c r="B23" s="9">
        <v>65</v>
      </c>
      <c r="C23" s="8">
        <f t="shared" si="4"/>
        <v>66.95</v>
      </c>
      <c r="D23" s="25">
        <f t="shared" si="5"/>
        <v>6.3049999999999995E-2</v>
      </c>
      <c r="E23" s="25">
        <f t="shared" si="6"/>
        <v>6.5000000000000002E-2</v>
      </c>
      <c r="F23" s="25">
        <f t="shared" si="7"/>
        <v>6.695000000000001E-2</v>
      </c>
      <c r="G23" s="26">
        <f t="shared" si="8"/>
        <v>4.6814624999999999E-2</v>
      </c>
      <c r="H23" s="27">
        <f t="shared" si="9"/>
        <v>4.8750000000000002E-2</v>
      </c>
      <c r="I23" s="27">
        <f t="shared" si="10"/>
        <v>5.0714625000000006E-2</v>
      </c>
      <c r="J23" s="46">
        <f t="shared" si="11"/>
        <v>2.3248650025000002</v>
      </c>
      <c r="K23" s="46">
        <f t="shared" si="12"/>
        <v>2.3566750000000001</v>
      </c>
      <c r="L23" s="46">
        <f t="shared" si="13"/>
        <v>2.3883990024999999</v>
      </c>
      <c r="M23" s="8">
        <f t="shared" si="14"/>
        <v>966.76619799390869</v>
      </c>
      <c r="N23" s="8">
        <f t="shared" si="15"/>
        <v>965.29408000000012</v>
      </c>
      <c r="O23" s="8">
        <f t="shared" si="16"/>
        <v>963.83076987586196</v>
      </c>
      <c r="P23" s="8">
        <v>967</v>
      </c>
      <c r="Q23" s="8">
        <v>965</v>
      </c>
      <c r="R23" s="8">
        <v>964</v>
      </c>
      <c r="S23" s="8">
        <f t="shared" si="17"/>
        <v>2.36083984375</v>
      </c>
      <c r="T23" s="8">
        <f t="shared" si="18"/>
        <v>2.35595703125</v>
      </c>
      <c r="U23" s="8">
        <f t="shared" si="19"/>
        <v>2.353515625</v>
      </c>
      <c r="V23" s="8">
        <f t="shared" si="20"/>
        <v>4.7333386479591837E-2</v>
      </c>
      <c r="W23" s="8">
        <f t="shared" si="21"/>
        <v>4.8994207057823133E-2</v>
      </c>
      <c r="X23" s="8">
        <f t="shared" si="22"/>
        <v>4.9824617346938778E-2</v>
      </c>
      <c r="Y23" s="8">
        <f t="shared" si="23"/>
        <v>6.3111181972789115E-2</v>
      </c>
      <c r="Z23" s="8">
        <f t="shared" si="24"/>
        <v>6.5325609410430849E-2</v>
      </c>
      <c r="AA23" s="8">
        <f t="shared" si="25"/>
        <v>6.6432823129251709E-2</v>
      </c>
      <c r="AB23" s="8">
        <f t="shared" si="26"/>
        <v>63.111181972789119</v>
      </c>
      <c r="AC23" s="8">
        <f t="shared" si="27"/>
        <v>65.325609410430843</v>
      </c>
      <c r="AD23" s="8">
        <f t="shared" si="28"/>
        <v>66.432823129251702</v>
      </c>
      <c r="AE23" s="47">
        <v>0.51849999999999996</v>
      </c>
      <c r="AF23" s="11">
        <v>2.3382999999999998</v>
      </c>
      <c r="AG23" s="9"/>
      <c r="AH23" s="9"/>
      <c r="AI23" s="9"/>
      <c r="AJ23" s="9"/>
      <c r="AK23" s="9"/>
      <c r="AL23" s="9"/>
    </row>
    <row r="24" spans="1:39">
      <c r="A24" s="8">
        <f t="shared" si="29"/>
        <v>67.900000000000006</v>
      </c>
      <c r="B24" s="9">
        <v>70</v>
      </c>
      <c r="C24" s="8">
        <f t="shared" si="4"/>
        <v>72.099999999999994</v>
      </c>
      <c r="D24" s="25">
        <f t="shared" si="5"/>
        <v>6.7900000000000002E-2</v>
      </c>
      <c r="E24" s="25">
        <f t="shared" si="6"/>
        <v>7.0000000000000007E-2</v>
      </c>
      <c r="F24" s="25">
        <f t="shared" si="7"/>
        <v>7.2099999999999997E-2</v>
      </c>
      <c r="G24" s="26">
        <f t="shared" si="8"/>
        <v>5.0415750000000002E-2</v>
      </c>
      <c r="H24" s="27">
        <f t="shared" si="9"/>
        <v>5.2500000000000005E-2</v>
      </c>
      <c r="I24" s="27">
        <f t="shared" si="10"/>
        <v>5.4615749999999998E-2</v>
      </c>
      <c r="J24" s="46">
        <f t="shared" si="11"/>
        <v>2.3142776949999999</v>
      </c>
      <c r="K24" s="46">
        <f t="shared" si="12"/>
        <v>2.34565</v>
      </c>
      <c r="L24" s="46">
        <f t="shared" si="13"/>
        <v>2.3769296950000003</v>
      </c>
      <c r="M24" s="8">
        <f t="shared" si="14"/>
        <v>962.36359783959381</v>
      </c>
      <c r="N24" s="8">
        <f t="shared" si="15"/>
        <v>960.7782400000001</v>
      </c>
      <c r="O24" s="8">
        <f t="shared" si="16"/>
        <v>959.20236755862072</v>
      </c>
      <c r="P24" s="8">
        <v>962</v>
      </c>
      <c r="Q24" s="8">
        <v>961</v>
      </c>
      <c r="R24" s="8">
        <v>959</v>
      </c>
      <c r="S24" s="8">
        <f t="shared" si="17"/>
        <v>2.3486328125</v>
      </c>
      <c r="T24" s="8">
        <f t="shared" si="18"/>
        <v>2.34619140625</v>
      </c>
      <c r="U24" s="8">
        <f t="shared" si="19"/>
        <v>2.34130859375</v>
      </c>
      <c r="V24" s="8">
        <f t="shared" si="20"/>
        <v>5.1485437925170068E-2</v>
      </c>
      <c r="W24" s="8">
        <f t="shared" si="21"/>
        <v>5.2315848214285712E-2</v>
      </c>
      <c r="X24" s="8">
        <f t="shared" si="22"/>
        <v>5.3976668792517009E-2</v>
      </c>
      <c r="Y24" s="8">
        <f t="shared" si="23"/>
        <v>6.8647250566893428E-2</v>
      </c>
      <c r="Z24" s="8">
        <f t="shared" si="24"/>
        <v>6.9754464285714288E-2</v>
      </c>
      <c r="AA24" s="8">
        <f t="shared" si="25"/>
        <v>7.1968891723356007E-2</v>
      </c>
      <c r="AB24" s="8">
        <f t="shared" si="26"/>
        <v>68.647250566893433</v>
      </c>
      <c r="AC24" s="8">
        <f t="shared" si="27"/>
        <v>69.754464285714292</v>
      </c>
      <c r="AD24" s="8">
        <f t="shared" si="28"/>
        <v>71.968891723356009</v>
      </c>
      <c r="AE24" s="11">
        <v>5.4149999999999997E-2</v>
      </c>
      <c r="AF24" s="11">
        <v>2.3313999999999999</v>
      </c>
      <c r="AG24" s="9"/>
      <c r="AH24" s="9"/>
      <c r="AI24" s="9"/>
      <c r="AJ24" s="9"/>
      <c r="AK24" s="9"/>
      <c r="AL24" s="9"/>
    </row>
    <row r="25" spans="1:39">
      <c r="A25" s="8">
        <f t="shared" si="29"/>
        <v>72.75</v>
      </c>
      <c r="B25" s="9">
        <v>75</v>
      </c>
      <c r="C25" s="8">
        <f t="shared" si="4"/>
        <v>77.25</v>
      </c>
      <c r="D25" s="25">
        <f t="shared" si="5"/>
        <v>7.2749999999999995E-2</v>
      </c>
      <c r="E25" s="25">
        <f t="shared" si="6"/>
        <v>7.4999999999999997E-2</v>
      </c>
      <c r="F25" s="25">
        <f t="shared" si="7"/>
        <v>7.7249999999999999E-2</v>
      </c>
      <c r="G25" s="26">
        <f t="shared" si="8"/>
        <v>5.4016874999999999E-2</v>
      </c>
      <c r="H25" s="27">
        <f t="shared" si="9"/>
        <v>5.6249999999999994E-2</v>
      </c>
      <c r="I25" s="27">
        <f t="shared" si="10"/>
        <v>5.8516874999999996E-2</v>
      </c>
      <c r="J25" s="46">
        <f t="shared" si="11"/>
        <v>2.3036903875000001</v>
      </c>
      <c r="K25" s="46">
        <f t="shared" si="12"/>
        <v>2.334625</v>
      </c>
      <c r="L25" s="46">
        <f t="shared" si="13"/>
        <v>2.3654603875000002</v>
      </c>
      <c r="M25" s="8">
        <f t="shared" si="14"/>
        <v>957.96099768527927</v>
      </c>
      <c r="N25" s="8">
        <f t="shared" si="15"/>
        <v>956.26240000000007</v>
      </c>
      <c r="O25" s="8">
        <f t="shared" si="16"/>
        <v>954.57396524137926</v>
      </c>
      <c r="P25" s="8">
        <v>958</v>
      </c>
      <c r="Q25" s="8">
        <v>956</v>
      </c>
      <c r="R25" s="8">
        <v>955</v>
      </c>
      <c r="S25" s="8">
        <f t="shared" si="17"/>
        <v>2.3388671875</v>
      </c>
      <c r="T25" s="8">
        <f t="shared" si="18"/>
        <v>2.333984375</v>
      </c>
      <c r="U25" s="8">
        <f t="shared" si="19"/>
        <v>2.33154296875</v>
      </c>
      <c r="V25" s="8">
        <f t="shared" si="20"/>
        <v>5.4807079081632654E-2</v>
      </c>
      <c r="W25" s="8">
        <f t="shared" si="21"/>
        <v>5.6467899659863943E-2</v>
      </c>
      <c r="X25" s="8">
        <f t="shared" si="22"/>
        <v>5.7298309948979595E-2</v>
      </c>
      <c r="Y25" s="8">
        <f t="shared" si="23"/>
        <v>7.3076105442176867E-2</v>
      </c>
      <c r="Z25" s="8">
        <f t="shared" si="24"/>
        <v>7.5290532879818586E-2</v>
      </c>
      <c r="AA25" s="8">
        <f t="shared" si="25"/>
        <v>7.639774659863946E-2</v>
      </c>
      <c r="AB25" s="8">
        <f t="shared" si="26"/>
        <v>73.076105442176868</v>
      </c>
      <c r="AC25" s="8">
        <f t="shared" si="27"/>
        <v>75.290532879818585</v>
      </c>
      <c r="AD25" s="8">
        <f t="shared" si="28"/>
        <v>76.397746598639458</v>
      </c>
      <c r="AE25" s="11">
        <v>5.8270000000000002E-2</v>
      </c>
      <c r="AF25" s="11">
        <v>2.3191999999999999</v>
      </c>
      <c r="AG25" s="9"/>
      <c r="AH25" s="9"/>
      <c r="AI25" s="9"/>
      <c r="AJ25" s="9"/>
      <c r="AK25" s="9"/>
      <c r="AL25" s="9"/>
    </row>
    <row r="26" spans="1:39">
      <c r="A26" s="8">
        <f t="shared" si="29"/>
        <v>77.599999999999994</v>
      </c>
      <c r="B26" s="9">
        <v>80</v>
      </c>
      <c r="C26" s="8">
        <f t="shared" si="4"/>
        <v>82.4</v>
      </c>
      <c r="D26" s="25">
        <f t="shared" si="5"/>
        <v>7.7600000000000002E-2</v>
      </c>
      <c r="E26" s="25">
        <f t="shared" si="6"/>
        <v>0.08</v>
      </c>
      <c r="F26" s="25">
        <f t="shared" si="7"/>
        <v>8.2400000000000001E-2</v>
      </c>
      <c r="G26" s="26">
        <f t="shared" si="8"/>
        <v>5.7618000000000003E-2</v>
      </c>
      <c r="H26" s="27">
        <f t="shared" si="9"/>
        <v>0.06</v>
      </c>
      <c r="I26" s="27">
        <f t="shared" si="10"/>
        <v>6.2417999999999994E-2</v>
      </c>
      <c r="J26" s="46">
        <f t="shared" si="11"/>
        <v>2.2931030799999998</v>
      </c>
      <c r="K26" s="46">
        <f t="shared" si="12"/>
        <v>2.3235999999999999</v>
      </c>
      <c r="L26" s="46">
        <f t="shared" si="13"/>
        <v>2.3539910800000001</v>
      </c>
      <c r="M26" s="8">
        <f t="shared" si="14"/>
        <v>953.55839753096438</v>
      </c>
      <c r="N26" s="8">
        <f t="shared" si="15"/>
        <v>951.74656000000004</v>
      </c>
      <c r="O26" s="8">
        <f t="shared" si="16"/>
        <v>949.9455629241379</v>
      </c>
      <c r="P26" s="8">
        <v>954</v>
      </c>
      <c r="Q26" s="8">
        <v>952</v>
      </c>
      <c r="R26" s="8">
        <v>950</v>
      </c>
      <c r="S26" s="8">
        <f t="shared" si="17"/>
        <v>2.3291015625</v>
      </c>
      <c r="T26" s="8">
        <f t="shared" si="18"/>
        <v>2.32421875</v>
      </c>
      <c r="U26" s="8">
        <f t="shared" si="19"/>
        <v>2.3193359375</v>
      </c>
      <c r="V26" s="8">
        <f t="shared" si="20"/>
        <v>5.812872023809524E-2</v>
      </c>
      <c r="W26" s="8">
        <f t="shared" si="21"/>
        <v>5.9789540816326529E-2</v>
      </c>
      <c r="X26" s="8">
        <f t="shared" si="22"/>
        <v>6.1450361394557826E-2</v>
      </c>
      <c r="Y26" s="8">
        <f t="shared" si="23"/>
        <v>7.750496031746032E-2</v>
      </c>
      <c r="Z26" s="8">
        <f t="shared" si="24"/>
        <v>7.9719387755102039E-2</v>
      </c>
      <c r="AA26" s="8">
        <f t="shared" si="25"/>
        <v>8.1933815192743772E-2</v>
      </c>
      <c r="AB26" s="8">
        <f t="shared" si="26"/>
        <v>77.504960317460316</v>
      </c>
      <c r="AC26" s="8">
        <f t="shared" si="27"/>
        <v>79.719387755102034</v>
      </c>
      <c r="AD26" s="8">
        <f t="shared" si="28"/>
        <v>81.933815192743779</v>
      </c>
      <c r="AE26" s="11">
        <v>6.2149999999999997E-2</v>
      </c>
      <c r="AF26" s="11">
        <v>2.3050999999999999</v>
      </c>
      <c r="AG26" s="9"/>
      <c r="AH26" s="9"/>
      <c r="AI26" s="9"/>
      <c r="AJ26" s="9"/>
      <c r="AK26" s="9"/>
      <c r="AL26" s="9"/>
    </row>
    <row r="27" spans="1:39">
      <c r="A27" s="8">
        <f t="shared" si="29"/>
        <v>82.45</v>
      </c>
      <c r="B27" s="9">
        <v>85</v>
      </c>
      <c r="C27" s="8">
        <f t="shared" si="4"/>
        <v>87.55</v>
      </c>
      <c r="D27" s="25">
        <f t="shared" si="5"/>
        <v>8.2450000000000009E-2</v>
      </c>
      <c r="E27" s="25">
        <f t="shared" si="6"/>
        <v>8.5000000000000006E-2</v>
      </c>
      <c r="F27" s="25">
        <f t="shared" si="7"/>
        <v>8.7550000000000003E-2</v>
      </c>
      <c r="G27" s="26">
        <f t="shared" si="8"/>
        <v>6.1219125000000013E-2</v>
      </c>
      <c r="H27" s="27">
        <f t="shared" si="9"/>
        <v>6.3750000000000001E-2</v>
      </c>
      <c r="I27" s="27">
        <f t="shared" si="10"/>
        <v>6.6319124999999993E-2</v>
      </c>
      <c r="J27" s="46">
        <f t="shared" si="11"/>
        <v>2.2825157725</v>
      </c>
      <c r="K27" s="46">
        <f t="shared" si="12"/>
        <v>2.3125749999999998</v>
      </c>
      <c r="L27" s="46">
        <f t="shared" si="13"/>
        <v>2.3425217725</v>
      </c>
      <c r="M27" s="8">
        <f t="shared" si="14"/>
        <v>949.15579737664973</v>
      </c>
      <c r="N27" s="8">
        <f t="shared" si="15"/>
        <v>947.23072000000002</v>
      </c>
      <c r="O27" s="8">
        <f t="shared" si="16"/>
        <v>945.31716060689644</v>
      </c>
      <c r="P27" s="8">
        <v>949</v>
      </c>
      <c r="Q27" s="8">
        <v>947</v>
      </c>
      <c r="R27" s="8">
        <v>945</v>
      </c>
      <c r="S27" s="8">
        <f t="shared" si="17"/>
        <v>2.31689453125</v>
      </c>
      <c r="T27" s="8">
        <f t="shared" si="18"/>
        <v>2.31201171875</v>
      </c>
      <c r="U27" s="8">
        <f t="shared" si="19"/>
        <v>2.30712890625</v>
      </c>
      <c r="V27" s="8">
        <f t="shared" si="20"/>
        <v>6.2280771683673471E-2</v>
      </c>
      <c r="W27" s="8">
        <f t="shared" si="21"/>
        <v>6.3941592261904767E-2</v>
      </c>
      <c r="X27" s="8">
        <f t="shared" si="22"/>
        <v>6.5602412840136057E-2</v>
      </c>
      <c r="Y27" s="8">
        <f t="shared" si="23"/>
        <v>8.3041028911564632E-2</v>
      </c>
      <c r="Z27" s="8">
        <f t="shared" si="24"/>
        <v>8.5255456349206352E-2</v>
      </c>
      <c r="AA27" s="8">
        <f t="shared" si="25"/>
        <v>8.7469883786848071E-2</v>
      </c>
      <c r="AB27" s="8">
        <f t="shared" si="26"/>
        <v>83.041028911564638</v>
      </c>
      <c r="AC27" s="8">
        <f t="shared" si="27"/>
        <v>85.255456349206355</v>
      </c>
      <c r="AD27" s="8">
        <f t="shared" si="28"/>
        <v>87.469883786848072</v>
      </c>
      <c r="AE27" s="11">
        <v>6.5710000000000005E-2</v>
      </c>
      <c r="AF27" s="11">
        <v>2.2976000000000001</v>
      </c>
      <c r="AG27" s="9"/>
      <c r="AH27" s="9"/>
      <c r="AI27" s="9"/>
      <c r="AJ27" s="9"/>
      <c r="AK27" s="9"/>
      <c r="AL27" s="9"/>
    </row>
    <row r="28" spans="1:39">
      <c r="A28" s="8">
        <f t="shared" si="29"/>
        <v>87.3</v>
      </c>
      <c r="B28" s="9">
        <v>90</v>
      </c>
      <c r="C28" s="8">
        <f t="shared" si="4"/>
        <v>92.7</v>
      </c>
      <c r="D28" s="25">
        <f t="shared" si="5"/>
        <v>8.7300000000000003E-2</v>
      </c>
      <c r="E28" s="25">
        <f t="shared" si="6"/>
        <v>0.09</v>
      </c>
      <c r="F28" s="25">
        <f t="shared" si="7"/>
        <v>9.2700000000000005E-2</v>
      </c>
      <c r="G28" s="26">
        <f t="shared" si="8"/>
        <v>6.482025000000001E-2</v>
      </c>
      <c r="H28" s="27">
        <f t="shared" si="9"/>
        <v>6.7500000000000004E-2</v>
      </c>
      <c r="I28" s="27">
        <f t="shared" si="10"/>
        <v>7.0220249999999998E-2</v>
      </c>
      <c r="J28" s="46">
        <f t="shared" si="11"/>
        <v>2.2719284649999998</v>
      </c>
      <c r="K28" s="46">
        <f t="shared" si="12"/>
        <v>2.3015499999999998</v>
      </c>
      <c r="L28" s="46">
        <f t="shared" si="13"/>
        <v>2.331052465</v>
      </c>
      <c r="M28" s="8">
        <f t="shared" si="14"/>
        <v>944.75319722233496</v>
      </c>
      <c r="N28" s="8">
        <f t="shared" si="15"/>
        <v>942.71487999999999</v>
      </c>
      <c r="O28" s="8">
        <f t="shared" si="16"/>
        <v>940.68875828965508</v>
      </c>
      <c r="P28" s="8">
        <v>945</v>
      </c>
      <c r="Q28" s="8">
        <v>943</v>
      </c>
      <c r="R28" s="8">
        <v>941</v>
      </c>
      <c r="S28" s="8">
        <f t="shared" si="17"/>
        <v>2.30712890625</v>
      </c>
      <c r="T28" s="8">
        <f t="shared" si="18"/>
        <v>2.30224609375</v>
      </c>
      <c r="U28" s="8">
        <f t="shared" si="19"/>
        <v>2.29736328125</v>
      </c>
      <c r="V28" s="8">
        <f t="shared" si="20"/>
        <v>6.5602412840136057E-2</v>
      </c>
      <c r="W28" s="8">
        <f t="shared" si="21"/>
        <v>6.7263233418367346E-2</v>
      </c>
      <c r="X28" s="8">
        <f t="shared" si="22"/>
        <v>6.8924053996598636E-2</v>
      </c>
      <c r="Y28" s="8">
        <f t="shared" si="23"/>
        <v>8.7469883786848071E-2</v>
      </c>
      <c r="Z28" s="8">
        <f t="shared" si="24"/>
        <v>8.9684311224489791E-2</v>
      </c>
      <c r="AA28" s="8">
        <f t="shared" si="25"/>
        <v>9.189873866213151E-2</v>
      </c>
      <c r="AB28" s="8">
        <f t="shared" si="26"/>
        <v>87.469883786848072</v>
      </c>
      <c r="AC28" s="8">
        <f t="shared" si="27"/>
        <v>89.68431122448979</v>
      </c>
      <c r="AD28" s="8">
        <f t="shared" si="28"/>
        <v>91.898738662131507</v>
      </c>
      <c r="AE28" s="11">
        <v>7.0180000000000006E-2</v>
      </c>
      <c r="AF28" s="11">
        <v>2.2835999999999999</v>
      </c>
      <c r="AG28" s="9"/>
      <c r="AH28" s="9"/>
      <c r="AI28" s="9"/>
      <c r="AJ28" s="9"/>
      <c r="AK28" s="9"/>
      <c r="AL28" s="9"/>
    </row>
    <row r="29" spans="1:39">
      <c r="A29" s="8">
        <f t="shared" si="29"/>
        <v>92.15</v>
      </c>
      <c r="B29" s="9">
        <v>95</v>
      </c>
      <c r="C29" s="8">
        <f t="shared" si="4"/>
        <v>97.85</v>
      </c>
      <c r="D29" s="25">
        <f t="shared" si="5"/>
        <v>9.215000000000001E-2</v>
      </c>
      <c r="E29" s="25">
        <f t="shared" si="6"/>
        <v>9.5000000000000001E-2</v>
      </c>
      <c r="F29" s="25">
        <f t="shared" si="7"/>
        <v>9.7849999999999993E-2</v>
      </c>
      <c r="G29" s="26">
        <f t="shared" si="8"/>
        <v>6.8421375000000006E-2</v>
      </c>
      <c r="H29" s="27">
        <f t="shared" si="9"/>
        <v>7.1250000000000008E-2</v>
      </c>
      <c r="I29" s="27">
        <f t="shared" si="10"/>
        <v>7.4121374999999989E-2</v>
      </c>
      <c r="J29" s="46">
        <f t="shared" si="11"/>
        <v>2.2613411575</v>
      </c>
      <c r="K29" s="46">
        <f t="shared" si="12"/>
        <v>2.2905250000000001</v>
      </c>
      <c r="L29" s="46">
        <f t="shared" si="13"/>
        <v>2.3195831575000003</v>
      </c>
      <c r="M29" s="8">
        <f t="shared" si="14"/>
        <v>940.35059706802031</v>
      </c>
      <c r="N29" s="8">
        <f t="shared" si="15"/>
        <v>938.19904000000008</v>
      </c>
      <c r="O29" s="8">
        <f t="shared" si="16"/>
        <v>936.06035597241384</v>
      </c>
      <c r="P29" s="8">
        <v>940</v>
      </c>
      <c r="Q29" s="8">
        <v>938</v>
      </c>
      <c r="R29" s="8">
        <v>936</v>
      </c>
      <c r="S29" s="8">
        <f t="shared" si="17"/>
        <v>2.294921875</v>
      </c>
      <c r="T29" s="8">
        <f t="shared" si="18"/>
        <v>2.2900390625</v>
      </c>
      <c r="U29" s="8">
        <f t="shared" si="19"/>
        <v>2.28515625</v>
      </c>
      <c r="V29" s="8">
        <f t="shared" si="20"/>
        <v>6.9754464285714288E-2</v>
      </c>
      <c r="W29" s="8">
        <f t="shared" si="21"/>
        <v>7.1415284863945577E-2</v>
      </c>
      <c r="X29" s="8">
        <f t="shared" si="22"/>
        <v>7.3076105442176867E-2</v>
      </c>
      <c r="Y29" s="8">
        <f t="shared" si="23"/>
        <v>9.3005952380952384E-2</v>
      </c>
      <c r="Z29" s="8">
        <f t="shared" si="24"/>
        <v>9.5220379818594103E-2</v>
      </c>
      <c r="AA29" s="8">
        <f t="shared" si="25"/>
        <v>9.7434807256235823E-2</v>
      </c>
      <c r="AB29" s="8">
        <f t="shared" si="26"/>
        <v>93.00595238095238</v>
      </c>
      <c r="AC29" s="8">
        <f t="shared" si="27"/>
        <v>95.220379818594097</v>
      </c>
      <c r="AD29" s="8">
        <f t="shared" si="28"/>
        <v>97.434807256235828</v>
      </c>
      <c r="AE29" s="11">
        <v>7.3359999999999995E-2</v>
      </c>
      <c r="AF29" s="11">
        <v>2.2749999999999999</v>
      </c>
      <c r="AG29" s="9"/>
      <c r="AH29" s="9"/>
      <c r="AI29" s="9"/>
      <c r="AJ29" s="9"/>
      <c r="AK29" s="9"/>
      <c r="AL29" s="9"/>
    </row>
    <row r="30" spans="1:39">
      <c r="A30" s="8">
        <f t="shared" si="29"/>
        <v>97</v>
      </c>
      <c r="B30" s="9">
        <v>100</v>
      </c>
      <c r="C30" s="8">
        <f t="shared" si="4"/>
        <v>103</v>
      </c>
      <c r="D30" s="25">
        <f t="shared" si="5"/>
        <v>9.7000000000000003E-2</v>
      </c>
      <c r="E30" s="25">
        <f t="shared" si="6"/>
        <v>0.1</v>
      </c>
      <c r="F30" s="25">
        <f t="shared" si="7"/>
        <v>0.10300000000000001</v>
      </c>
      <c r="G30" s="26">
        <f t="shared" si="8"/>
        <v>7.2022500000000003E-2</v>
      </c>
      <c r="H30" s="27">
        <f t="shared" si="9"/>
        <v>7.5000000000000011E-2</v>
      </c>
      <c r="I30" s="27">
        <f t="shared" si="10"/>
        <v>7.8022499999999995E-2</v>
      </c>
      <c r="J30" s="46">
        <f t="shared" si="11"/>
        <v>2.2507538499999997</v>
      </c>
      <c r="K30" s="46">
        <f t="shared" si="12"/>
        <v>2.2795000000000001</v>
      </c>
      <c r="L30" s="46">
        <f t="shared" si="13"/>
        <v>2.3081138500000002</v>
      </c>
      <c r="M30" s="8">
        <f t="shared" si="14"/>
        <v>935.94799691370542</v>
      </c>
      <c r="N30" s="8">
        <f t="shared" si="15"/>
        <v>933.68320000000006</v>
      </c>
      <c r="O30" s="8">
        <f t="shared" si="16"/>
        <v>931.43195365517238</v>
      </c>
      <c r="P30" s="8">
        <v>936</v>
      </c>
      <c r="Q30" s="8">
        <v>934</v>
      </c>
      <c r="R30" s="8">
        <v>931</v>
      </c>
      <c r="S30" s="8">
        <f t="shared" si="17"/>
        <v>2.28515625</v>
      </c>
      <c r="T30" s="8">
        <f t="shared" si="18"/>
        <v>2.2802734375</v>
      </c>
      <c r="U30" s="8">
        <f t="shared" si="19"/>
        <v>2.27294921875</v>
      </c>
      <c r="V30" s="8">
        <f t="shared" si="20"/>
        <v>7.3076105442176867E-2</v>
      </c>
      <c r="W30" s="8">
        <f t="shared" si="21"/>
        <v>7.473692602040817E-2</v>
      </c>
      <c r="X30" s="8">
        <f t="shared" si="22"/>
        <v>7.7228156887755098E-2</v>
      </c>
      <c r="Y30" s="8">
        <f t="shared" si="23"/>
        <v>9.7434807256235823E-2</v>
      </c>
      <c r="Z30" s="8">
        <f t="shared" si="24"/>
        <v>9.9649234693877556E-2</v>
      </c>
      <c r="AA30" s="8">
        <f t="shared" si="25"/>
        <v>0.10297087585034014</v>
      </c>
      <c r="AB30" s="8">
        <f t="shared" si="26"/>
        <v>97.434807256235828</v>
      </c>
      <c r="AC30" s="8">
        <f t="shared" si="27"/>
        <v>99.64923469387756</v>
      </c>
      <c r="AD30" s="8">
        <f t="shared" si="28"/>
        <v>102.97087585034014</v>
      </c>
      <c r="AE30" s="11">
        <v>7.8009999999999996E-2</v>
      </c>
      <c r="AF30" s="11">
        <v>2.2608000000000001</v>
      </c>
      <c r="AG30" s="9"/>
      <c r="AH30" s="9"/>
      <c r="AI30" s="9"/>
      <c r="AJ30" s="9"/>
      <c r="AK30" s="9"/>
      <c r="AL30" s="9"/>
    </row>
    <row r="31" spans="1:39" s="2" customFormat="1" hidden="1">
      <c r="A31" s="8">
        <f t="shared" si="29"/>
        <v>106.7</v>
      </c>
      <c r="B31" s="9">
        <v>110</v>
      </c>
      <c r="C31" s="8">
        <f t="shared" si="4"/>
        <v>113.3</v>
      </c>
      <c r="D31" s="25">
        <f t="shared" si="5"/>
        <v>0.1067</v>
      </c>
      <c r="E31" s="25">
        <f t="shared" si="6"/>
        <v>0.11</v>
      </c>
      <c r="F31" s="25">
        <f t="shared" si="7"/>
        <v>0.1133</v>
      </c>
      <c r="G31" s="26">
        <f t="shared" si="8"/>
        <v>7.922475000000001E-2</v>
      </c>
      <c r="H31" s="27">
        <f t="shared" si="9"/>
        <v>8.2500000000000004E-2</v>
      </c>
      <c r="I31" s="27">
        <f t="shared" si="10"/>
        <v>8.5824749999999991E-2</v>
      </c>
      <c r="J31" s="46">
        <f t="shared" si="11"/>
        <v>2.2295792350000001</v>
      </c>
      <c r="K31" s="46">
        <f t="shared" si="12"/>
        <v>2.25745</v>
      </c>
      <c r="L31" s="46">
        <f t="shared" si="13"/>
        <v>2.2851752350000001</v>
      </c>
      <c r="M31" s="8">
        <f t="shared" si="14"/>
        <v>927.14279660507623</v>
      </c>
      <c r="N31" s="8">
        <f t="shared" si="15"/>
        <v>924.65152</v>
      </c>
      <c r="O31" s="8">
        <f t="shared" si="16"/>
        <v>922.17514902068956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"/>
      <c r="AH31" s="9"/>
      <c r="AI31" s="9"/>
      <c r="AJ31" s="9"/>
      <c r="AK31" s="9"/>
      <c r="AL31" s="9"/>
    </row>
    <row r="32" spans="1:39" s="2" customFormat="1" hidden="1">
      <c r="A32" s="8">
        <f t="shared" si="29"/>
        <v>116.4</v>
      </c>
      <c r="B32" s="9">
        <v>120</v>
      </c>
      <c r="C32" s="8">
        <f t="shared" si="4"/>
        <v>123.6</v>
      </c>
      <c r="D32" s="25">
        <f t="shared" si="5"/>
        <v>0.1164</v>
      </c>
      <c r="E32" s="25">
        <f t="shared" si="6"/>
        <v>0.12</v>
      </c>
      <c r="F32" s="25">
        <f t="shared" si="7"/>
        <v>0.1236</v>
      </c>
      <c r="G32" s="26">
        <f t="shared" si="8"/>
        <v>8.6427000000000004E-2</v>
      </c>
      <c r="H32" s="27">
        <f t="shared" si="9"/>
        <v>0.09</v>
      </c>
      <c r="I32" s="27">
        <f t="shared" si="10"/>
        <v>9.3627000000000002E-2</v>
      </c>
      <c r="J32" s="46">
        <f t="shared" si="11"/>
        <v>2.20840462</v>
      </c>
      <c r="K32" s="46">
        <f t="shared" si="12"/>
        <v>2.2353999999999998</v>
      </c>
      <c r="L32" s="46">
        <f t="shared" si="13"/>
        <v>2.2622366199999999</v>
      </c>
      <c r="M32" s="8">
        <f t="shared" si="14"/>
        <v>918.33759629644669</v>
      </c>
      <c r="N32" s="8">
        <f t="shared" si="15"/>
        <v>915.61983999999995</v>
      </c>
      <c r="O32" s="8">
        <f t="shared" si="16"/>
        <v>912.91834438620674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9"/>
      <c r="AH32" s="9"/>
      <c r="AI32" s="9"/>
      <c r="AJ32" s="9"/>
      <c r="AK32" s="9"/>
      <c r="AL32" s="9"/>
    </row>
    <row r="33" spans="1:38" s="2" customFormat="1" hidden="1">
      <c r="A33" s="8">
        <f t="shared" si="29"/>
        <v>126.1</v>
      </c>
      <c r="B33" s="9">
        <v>130</v>
      </c>
      <c r="C33" s="8">
        <f t="shared" si="4"/>
        <v>133.9</v>
      </c>
      <c r="D33" s="25">
        <f t="shared" si="5"/>
        <v>0.12609999999999999</v>
      </c>
      <c r="E33" s="25">
        <f t="shared" si="6"/>
        <v>0.13</v>
      </c>
      <c r="F33" s="25">
        <f t="shared" si="7"/>
        <v>0.13390000000000002</v>
      </c>
      <c r="G33" s="26">
        <f t="shared" si="8"/>
        <v>9.3629249999999997E-2</v>
      </c>
      <c r="H33" s="27">
        <f t="shared" si="9"/>
        <v>9.7500000000000003E-2</v>
      </c>
      <c r="I33" s="27">
        <f t="shared" si="10"/>
        <v>0.10142925000000001</v>
      </c>
      <c r="J33" s="46">
        <f t="shared" si="11"/>
        <v>2.187230005</v>
      </c>
      <c r="K33" s="46">
        <f t="shared" si="12"/>
        <v>2.2133500000000002</v>
      </c>
      <c r="L33" s="46">
        <f t="shared" si="13"/>
        <v>2.2392980050000002</v>
      </c>
      <c r="M33" s="8">
        <f t="shared" si="14"/>
        <v>909.53239598781727</v>
      </c>
      <c r="N33" s="8">
        <f t="shared" si="15"/>
        <v>906.58816000000013</v>
      </c>
      <c r="O33" s="8">
        <f t="shared" si="16"/>
        <v>903.66153975172415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9"/>
      <c r="AH33" s="9"/>
      <c r="AI33" s="9"/>
      <c r="AJ33" s="9"/>
      <c r="AK33" s="9"/>
      <c r="AL33" s="9"/>
    </row>
    <row r="34" spans="1:38" s="2" customFormat="1" hidden="1">
      <c r="A34" s="8">
        <f t="shared" si="29"/>
        <v>135.80000000000001</v>
      </c>
      <c r="B34" s="9">
        <v>140</v>
      </c>
      <c r="C34" s="8">
        <f t="shared" si="4"/>
        <v>144.19999999999999</v>
      </c>
      <c r="D34" s="25">
        <f t="shared" si="5"/>
        <v>0.1358</v>
      </c>
      <c r="E34" s="25">
        <f t="shared" si="6"/>
        <v>0.14000000000000001</v>
      </c>
      <c r="F34" s="25">
        <f t="shared" si="7"/>
        <v>0.14419999999999999</v>
      </c>
      <c r="G34" s="26">
        <f t="shared" si="8"/>
        <v>0.1008315</v>
      </c>
      <c r="H34" s="27">
        <f t="shared" si="9"/>
        <v>0.10500000000000001</v>
      </c>
      <c r="I34" s="27">
        <f t="shared" si="10"/>
        <v>0.1092315</v>
      </c>
      <c r="J34" s="46">
        <f t="shared" si="11"/>
        <v>2.1660553899999999</v>
      </c>
      <c r="K34" s="46">
        <f t="shared" si="12"/>
        <v>2.1913</v>
      </c>
      <c r="L34" s="46">
        <f t="shared" si="13"/>
        <v>2.21635939</v>
      </c>
      <c r="M34" s="8">
        <f t="shared" si="14"/>
        <v>900.72719567918773</v>
      </c>
      <c r="N34" s="8">
        <f t="shared" si="15"/>
        <v>897.55648000000008</v>
      </c>
      <c r="O34" s="8">
        <f t="shared" si="16"/>
        <v>894.40473511724133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  <c r="AH34" s="9"/>
      <c r="AI34" s="9"/>
      <c r="AJ34" s="9"/>
      <c r="AK34" s="9"/>
      <c r="AL34" s="9"/>
    </row>
    <row r="35" spans="1:38" s="2" customFormat="1" hidden="1">
      <c r="A35" s="8">
        <f t="shared" si="29"/>
        <v>145.5</v>
      </c>
      <c r="B35" s="9">
        <v>150</v>
      </c>
      <c r="C35" s="8">
        <f t="shared" si="4"/>
        <v>154.5</v>
      </c>
      <c r="D35" s="25">
        <f t="shared" si="5"/>
        <v>0.14549999999999999</v>
      </c>
      <c r="E35" s="25">
        <f t="shared" si="6"/>
        <v>0.15</v>
      </c>
      <c r="F35" s="25">
        <f t="shared" si="7"/>
        <v>0.1545</v>
      </c>
      <c r="G35" s="26">
        <f t="shared" si="8"/>
        <v>0.10803375</v>
      </c>
      <c r="H35" s="27">
        <f t="shared" si="9"/>
        <v>0.11249999999999999</v>
      </c>
      <c r="I35" s="27">
        <f t="shared" si="10"/>
        <v>0.11703374999999999</v>
      </c>
      <c r="J35" s="46">
        <f t="shared" si="11"/>
        <v>2.1448807749999999</v>
      </c>
      <c r="K35" s="46">
        <f t="shared" si="12"/>
        <v>2.1692499999999999</v>
      </c>
      <c r="L35" s="46">
        <f t="shared" si="13"/>
        <v>2.1934207749999999</v>
      </c>
      <c r="M35" s="8">
        <f t="shared" si="14"/>
        <v>891.92199537055831</v>
      </c>
      <c r="N35" s="8">
        <f t="shared" si="15"/>
        <v>888.52480000000003</v>
      </c>
      <c r="O35" s="8">
        <f t="shared" si="16"/>
        <v>885.14793048275851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9"/>
      <c r="AH35" s="9"/>
      <c r="AI35" s="9"/>
      <c r="AJ35" s="9"/>
      <c r="AK35" s="9"/>
      <c r="AL35" s="9"/>
    </row>
    <row r="36" spans="1:38" s="2" customFormat="1" hidden="1">
      <c r="A36" s="8">
        <f t="shared" si="29"/>
        <v>155.19999999999999</v>
      </c>
      <c r="B36" s="9">
        <v>160</v>
      </c>
      <c r="C36" s="8">
        <f t="shared" si="4"/>
        <v>164.8</v>
      </c>
      <c r="D36" s="25">
        <f t="shared" si="5"/>
        <v>0.1552</v>
      </c>
      <c r="E36" s="25">
        <f t="shared" si="6"/>
        <v>0.16</v>
      </c>
      <c r="F36" s="25">
        <f t="shared" si="7"/>
        <v>0.1648</v>
      </c>
      <c r="G36" s="26">
        <f t="shared" si="8"/>
        <v>0.11523600000000001</v>
      </c>
      <c r="H36" s="27">
        <f t="shared" si="9"/>
        <v>0.12</v>
      </c>
      <c r="I36" s="27">
        <f t="shared" si="10"/>
        <v>0.12483599999999999</v>
      </c>
      <c r="J36" s="46">
        <f t="shared" si="11"/>
        <v>2.1237061599999998</v>
      </c>
      <c r="K36" s="46">
        <f t="shared" si="12"/>
        <v>2.1471999999999998</v>
      </c>
      <c r="L36" s="46">
        <f t="shared" si="13"/>
        <v>2.1704821600000002</v>
      </c>
      <c r="M36" s="8">
        <f t="shared" si="14"/>
        <v>883.11679506192888</v>
      </c>
      <c r="N36" s="8">
        <f t="shared" si="15"/>
        <v>879.49311999999998</v>
      </c>
      <c r="O36" s="8">
        <f t="shared" si="16"/>
        <v>875.89112584827581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9"/>
      <c r="AH36" s="9"/>
      <c r="AI36" s="9"/>
      <c r="AJ36" s="9"/>
      <c r="AK36" s="9"/>
      <c r="AL36" s="9"/>
    </row>
    <row r="37" spans="1:38" s="2" customFormat="1" hidden="1">
      <c r="A37" s="8">
        <f t="shared" si="29"/>
        <v>164.9</v>
      </c>
      <c r="B37" s="9">
        <v>170</v>
      </c>
      <c r="C37" s="8">
        <f t="shared" si="4"/>
        <v>175.1</v>
      </c>
      <c r="D37" s="25">
        <f t="shared" si="5"/>
        <v>0.16490000000000002</v>
      </c>
      <c r="E37" s="25">
        <f t="shared" si="6"/>
        <v>0.17</v>
      </c>
      <c r="F37" s="25">
        <f t="shared" si="7"/>
        <v>0.17510000000000001</v>
      </c>
      <c r="G37" s="26">
        <f t="shared" si="8"/>
        <v>0.12243825000000003</v>
      </c>
      <c r="H37" s="27">
        <f t="shared" si="9"/>
        <v>0.1275</v>
      </c>
      <c r="I37" s="27">
        <f t="shared" si="10"/>
        <v>0.13263824999999999</v>
      </c>
      <c r="J37" s="46">
        <f t="shared" si="11"/>
        <v>2.1025315449999997</v>
      </c>
      <c r="K37" s="46">
        <f t="shared" si="12"/>
        <v>2.1251500000000001</v>
      </c>
      <c r="L37" s="46">
        <f t="shared" si="13"/>
        <v>2.147543545</v>
      </c>
      <c r="M37" s="8">
        <f t="shared" si="14"/>
        <v>874.31159475329935</v>
      </c>
      <c r="N37" s="8">
        <f t="shared" si="15"/>
        <v>870.46144000000004</v>
      </c>
      <c r="O37" s="8">
        <f t="shared" si="16"/>
        <v>866.63432121379299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  <c r="AH37" s="9"/>
      <c r="AI37" s="9"/>
      <c r="AJ37" s="9"/>
      <c r="AK37" s="9"/>
      <c r="AL37" s="9"/>
    </row>
    <row r="38" spans="1:38" s="2" customFormat="1" hidden="1">
      <c r="A38" s="8">
        <f t="shared" si="29"/>
        <v>174.6</v>
      </c>
      <c r="B38" s="9">
        <v>180</v>
      </c>
      <c r="C38" s="8">
        <f t="shared" si="4"/>
        <v>185.4</v>
      </c>
      <c r="D38" s="25">
        <f t="shared" si="5"/>
        <v>0.17460000000000001</v>
      </c>
      <c r="E38" s="25">
        <f t="shared" si="6"/>
        <v>0.18</v>
      </c>
      <c r="F38" s="25">
        <f t="shared" si="7"/>
        <v>0.18540000000000001</v>
      </c>
      <c r="G38" s="26">
        <f t="shared" si="8"/>
        <v>0.12964050000000002</v>
      </c>
      <c r="H38" s="27">
        <f t="shared" si="9"/>
        <v>0.13500000000000001</v>
      </c>
      <c r="I38" s="27">
        <f t="shared" si="10"/>
        <v>0.1404405</v>
      </c>
      <c r="J38" s="46">
        <f t="shared" si="11"/>
        <v>2.0813569300000001</v>
      </c>
      <c r="K38" s="46">
        <f t="shared" si="12"/>
        <v>2.1031</v>
      </c>
      <c r="L38" s="46">
        <f t="shared" si="13"/>
        <v>2.1246049300000003</v>
      </c>
      <c r="M38" s="8">
        <f t="shared" si="14"/>
        <v>865.50639444467004</v>
      </c>
      <c r="N38" s="8">
        <f t="shared" si="15"/>
        <v>861.42975999999999</v>
      </c>
      <c r="O38" s="8">
        <f t="shared" si="16"/>
        <v>857.3775165793104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9"/>
      <c r="AH38" s="9"/>
      <c r="AI38" s="9"/>
      <c r="AJ38" s="9"/>
      <c r="AK38" s="9"/>
      <c r="AL38" s="9"/>
    </row>
    <row r="39" spans="1:38" s="2" customFormat="1" hidden="1">
      <c r="A39" s="8">
        <f t="shared" si="29"/>
        <v>184.3</v>
      </c>
      <c r="B39" s="9">
        <v>190</v>
      </c>
      <c r="C39" s="8">
        <f t="shared" si="4"/>
        <v>195.7</v>
      </c>
      <c r="D39" s="25">
        <f t="shared" si="5"/>
        <v>0.18430000000000002</v>
      </c>
      <c r="E39" s="25">
        <f t="shared" si="6"/>
        <v>0.19</v>
      </c>
      <c r="F39" s="25">
        <f t="shared" si="7"/>
        <v>0.19569999999999999</v>
      </c>
      <c r="G39" s="26">
        <f t="shared" si="8"/>
        <v>0.13684275000000001</v>
      </c>
      <c r="H39" s="27">
        <f t="shared" si="9"/>
        <v>0.14250000000000002</v>
      </c>
      <c r="I39" s="27">
        <f t="shared" si="10"/>
        <v>0.14824274999999998</v>
      </c>
      <c r="J39" s="46">
        <f t="shared" si="11"/>
        <v>2.060182315</v>
      </c>
      <c r="K39" s="46">
        <f t="shared" si="12"/>
        <v>2.0810499999999998</v>
      </c>
      <c r="L39" s="46">
        <f t="shared" si="13"/>
        <v>2.1016663150000001</v>
      </c>
      <c r="M39" s="8">
        <f t="shared" si="14"/>
        <v>856.70119413604061</v>
      </c>
      <c r="N39" s="8">
        <f t="shared" si="15"/>
        <v>852.39807999999994</v>
      </c>
      <c r="O39" s="8">
        <f t="shared" si="16"/>
        <v>848.12071194482758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9"/>
      <c r="AH39" s="9"/>
      <c r="AI39" s="9"/>
      <c r="AJ39" s="9"/>
      <c r="AK39" s="9"/>
      <c r="AL39" s="9"/>
    </row>
    <row r="40" spans="1:38">
      <c r="A40" s="8">
        <f t="shared" si="29"/>
        <v>194</v>
      </c>
      <c r="B40" s="9">
        <v>200</v>
      </c>
      <c r="C40" s="8">
        <f t="shared" si="4"/>
        <v>206</v>
      </c>
      <c r="D40" s="25">
        <f t="shared" ref="D40:D50" si="30">A40*A$8</f>
        <v>0.19400000000000001</v>
      </c>
      <c r="E40" s="25">
        <f t="shared" ref="E40:E50" si="31">B40*A$8</f>
        <v>0.2</v>
      </c>
      <c r="F40" s="25">
        <f t="shared" ref="F40:F50" si="32">C40*A$8</f>
        <v>0.20600000000000002</v>
      </c>
      <c r="G40" s="26">
        <f t="shared" ref="G40:G50" si="33">D40*G$8</f>
        <v>0.14404500000000001</v>
      </c>
      <c r="H40" s="27">
        <f t="shared" ref="H40:H50" si="34">E40*H$8</f>
        <v>0.15000000000000002</v>
      </c>
      <c r="I40" s="27">
        <f t="shared" ref="I40:I50" si="35">F40*I$8</f>
        <v>0.15604499999999999</v>
      </c>
      <c r="J40" s="46">
        <f t="shared" si="11"/>
        <v>2.0390077</v>
      </c>
      <c r="K40" s="46">
        <f t="shared" si="12"/>
        <v>2.0590000000000002</v>
      </c>
      <c r="L40" s="46">
        <f t="shared" si="13"/>
        <v>2.0787277</v>
      </c>
      <c r="M40" s="8">
        <f t="shared" ref="M40:M50" si="36">J40*(1024/J$4)</f>
        <v>847.89599382741119</v>
      </c>
      <c r="N40" s="8">
        <f t="shared" ref="N40:N50" si="37">K40*(1024/K$4)</f>
        <v>843.36640000000011</v>
      </c>
      <c r="O40" s="8">
        <f t="shared" ref="O40:O50" si="38">L40*(1024/L$4)</f>
        <v>838.86390731034476</v>
      </c>
      <c r="P40" s="8">
        <v>848</v>
      </c>
      <c r="Q40" s="8">
        <v>843</v>
      </c>
      <c r="R40" s="8">
        <v>839</v>
      </c>
      <c r="S40" s="8">
        <f t="shared" si="17"/>
        <v>2.0703125</v>
      </c>
      <c r="T40" s="8">
        <f t="shared" si="18"/>
        <v>2.05810546875</v>
      </c>
      <c r="U40" s="8">
        <f t="shared" si="19"/>
        <v>2.04833984375</v>
      </c>
      <c r="V40" s="8">
        <f t="shared" si="20"/>
        <v>0.14615221088435373</v>
      </c>
      <c r="W40" s="8">
        <f t="shared" si="21"/>
        <v>0.15030426232993196</v>
      </c>
      <c r="X40" s="8">
        <f t="shared" si="22"/>
        <v>0.15362590348639457</v>
      </c>
      <c r="Y40" s="8">
        <f t="shared" si="23"/>
        <v>0.19486961451247165</v>
      </c>
      <c r="Z40" s="8">
        <f t="shared" si="24"/>
        <v>0.20040568310657594</v>
      </c>
      <c r="AA40" s="8">
        <f t="shared" si="25"/>
        <v>0.20483453798185944</v>
      </c>
      <c r="AB40" s="8">
        <f t="shared" si="26"/>
        <v>194.86961451247166</v>
      </c>
      <c r="AC40" s="8">
        <f t="shared" si="27"/>
        <v>200.40568310657594</v>
      </c>
      <c r="AD40" s="8">
        <f t="shared" si="28"/>
        <v>204.83453798185943</v>
      </c>
      <c r="AE40" s="8"/>
      <c r="AF40" s="8"/>
      <c r="AG40" s="9"/>
      <c r="AH40" s="9"/>
      <c r="AI40" s="9"/>
      <c r="AJ40" s="9"/>
      <c r="AK40" s="9"/>
      <c r="AL40" s="9"/>
    </row>
    <row r="41" spans="1:38" s="2" customFormat="1" hidden="1">
      <c r="A41" s="8">
        <f t="shared" si="29"/>
        <v>203.7</v>
      </c>
      <c r="B41" s="9">
        <v>210</v>
      </c>
      <c r="C41" s="8">
        <f t="shared" si="4"/>
        <v>216.3</v>
      </c>
      <c r="D41" s="25">
        <f t="shared" si="30"/>
        <v>0.20369999999999999</v>
      </c>
      <c r="E41" s="25">
        <f t="shared" si="31"/>
        <v>0.21</v>
      </c>
      <c r="F41" s="25">
        <f t="shared" si="32"/>
        <v>0.21630000000000002</v>
      </c>
      <c r="G41" s="26">
        <f t="shared" si="33"/>
        <v>0.15124725</v>
      </c>
      <c r="H41" s="27">
        <f t="shared" si="34"/>
        <v>0.1575</v>
      </c>
      <c r="I41" s="27">
        <f t="shared" si="35"/>
        <v>0.16384725</v>
      </c>
      <c r="J41" s="46">
        <f t="shared" si="11"/>
        <v>2.0178330849999999</v>
      </c>
      <c r="K41" s="46">
        <f t="shared" si="12"/>
        <v>2.03695</v>
      </c>
      <c r="L41" s="46">
        <f t="shared" si="13"/>
        <v>2.0557890850000002</v>
      </c>
      <c r="M41" s="8">
        <f t="shared" si="36"/>
        <v>839.09079351878165</v>
      </c>
      <c r="N41" s="8">
        <f t="shared" si="37"/>
        <v>834.33472000000006</v>
      </c>
      <c r="O41" s="8">
        <f t="shared" si="38"/>
        <v>829.60710267586205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9"/>
      <c r="AH41" s="9"/>
      <c r="AI41" s="9"/>
      <c r="AJ41" s="9"/>
      <c r="AK41" s="9"/>
      <c r="AL41" s="9"/>
    </row>
    <row r="42" spans="1:38" s="2" customFormat="1" hidden="1">
      <c r="A42" s="8">
        <f t="shared" si="29"/>
        <v>213.4</v>
      </c>
      <c r="B42" s="9">
        <v>220</v>
      </c>
      <c r="C42" s="8">
        <f t="shared" si="4"/>
        <v>226.6</v>
      </c>
      <c r="D42" s="25">
        <f t="shared" si="30"/>
        <v>0.21340000000000001</v>
      </c>
      <c r="E42" s="25">
        <f t="shared" si="31"/>
        <v>0.22</v>
      </c>
      <c r="F42" s="25">
        <f t="shared" si="32"/>
        <v>0.2266</v>
      </c>
      <c r="G42" s="26">
        <f t="shared" si="33"/>
        <v>0.15844950000000002</v>
      </c>
      <c r="H42" s="27">
        <f t="shared" si="34"/>
        <v>0.16500000000000001</v>
      </c>
      <c r="I42" s="27">
        <f t="shared" si="35"/>
        <v>0.17164949999999998</v>
      </c>
      <c r="J42" s="46">
        <f t="shared" si="11"/>
        <v>1.9966584699999999</v>
      </c>
      <c r="K42" s="46">
        <f t="shared" si="12"/>
        <v>2.0148999999999999</v>
      </c>
      <c r="L42" s="46">
        <f t="shared" si="13"/>
        <v>2.0328504700000001</v>
      </c>
      <c r="M42" s="8">
        <f t="shared" si="36"/>
        <v>830.28559321015223</v>
      </c>
      <c r="N42" s="8">
        <f t="shared" si="37"/>
        <v>825.30304000000001</v>
      </c>
      <c r="O42" s="8">
        <f t="shared" si="38"/>
        <v>820.35029804137923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  <c r="AH42" s="9"/>
      <c r="AI42" s="9"/>
      <c r="AJ42" s="9"/>
      <c r="AK42" s="9"/>
      <c r="AL42" s="9"/>
    </row>
    <row r="43" spans="1:38" s="2" customFormat="1" hidden="1">
      <c r="A43" s="8">
        <f t="shared" si="29"/>
        <v>223.1</v>
      </c>
      <c r="B43" s="9">
        <v>230</v>
      </c>
      <c r="C43" s="8">
        <f t="shared" si="4"/>
        <v>236.9</v>
      </c>
      <c r="D43" s="25">
        <f t="shared" si="30"/>
        <v>0.22309999999999999</v>
      </c>
      <c r="E43" s="25">
        <f t="shared" si="31"/>
        <v>0.23</v>
      </c>
      <c r="F43" s="25">
        <f t="shared" si="32"/>
        <v>0.2369</v>
      </c>
      <c r="G43" s="26">
        <f t="shared" si="33"/>
        <v>0.16565175000000001</v>
      </c>
      <c r="H43" s="27">
        <f t="shared" si="34"/>
        <v>0.17250000000000001</v>
      </c>
      <c r="I43" s="27">
        <f t="shared" si="35"/>
        <v>0.17945174999999999</v>
      </c>
      <c r="J43" s="46">
        <f t="shared" si="11"/>
        <v>1.975483855</v>
      </c>
      <c r="K43" s="46">
        <f t="shared" si="12"/>
        <v>1.99285</v>
      </c>
      <c r="L43" s="46">
        <f t="shared" si="13"/>
        <v>2.0099118550000004</v>
      </c>
      <c r="M43" s="8">
        <f t="shared" si="36"/>
        <v>821.48039290152281</v>
      </c>
      <c r="N43" s="8">
        <f t="shared" si="37"/>
        <v>816.27136000000007</v>
      </c>
      <c r="O43" s="8">
        <f t="shared" si="38"/>
        <v>811.09349340689664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9"/>
      <c r="AH43" s="9"/>
      <c r="AI43" s="9"/>
      <c r="AJ43" s="9"/>
      <c r="AK43" s="9"/>
      <c r="AL43" s="9"/>
    </row>
    <row r="44" spans="1:38" s="2" customFormat="1" hidden="1">
      <c r="A44" s="8">
        <f t="shared" si="29"/>
        <v>232.8</v>
      </c>
      <c r="B44" s="9">
        <v>240</v>
      </c>
      <c r="C44" s="8">
        <f t="shared" si="4"/>
        <v>247.2</v>
      </c>
      <c r="D44" s="25">
        <f t="shared" si="30"/>
        <v>0.23280000000000001</v>
      </c>
      <c r="E44" s="25">
        <f t="shared" si="31"/>
        <v>0.24</v>
      </c>
      <c r="F44" s="25">
        <f t="shared" si="32"/>
        <v>0.2472</v>
      </c>
      <c r="G44" s="26">
        <f t="shared" si="33"/>
        <v>0.17285400000000001</v>
      </c>
      <c r="H44" s="27">
        <f t="shared" si="34"/>
        <v>0.18</v>
      </c>
      <c r="I44" s="27">
        <f t="shared" si="35"/>
        <v>0.187254</v>
      </c>
      <c r="J44" s="46">
        <f t="shared" si="11"/>
        <v>1.9543092399999999</v>
      </c>
      <c r="K44" s="46">
        <f t="shared" si="12"/>
        <v>1.9708000000000001</v>
      </c>
      <c r="L44" s="46">
        <f t="shared" si="13"/>
        <v>1.9869732400000002</v>
      </c>
      <c r="M44" s="8">
        <f t="shared" si="36"/>
        <v>812.67519259289338</v>
      </c>
      <c r="N44" s="8">
        <f t="shared" si="37"/>
        <v>807.23968000000013</v>
      </c>
      <c r="O44" s="8">
        <f t="shared" si="38"/>
        <v>801.83668877241382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9"/>
      <c r="AH44" s="9"/>
      <c r="AI44" s="9"/>
      <c r="AJ44" s="9"/>
      <c r="AK44" s="9"/>
      <c r="AL44" s="9"/>
    </row>
    <row r="45" spans="1:38" s="2" customFormat="1" hidden="1">
      <c r="A45" s="8">
        <f t="shared" si="29"/>
        <v>242.5</v>
      </c>
      <c r="B45" s="9">
        <v>250</v>
      </c>
      <c r="C45" s="8">
        <f t="shared" si="4"/>
        <v>257.5</v>
      </c>
      <c r="D45" s="25">
        <f t="shared" si="30"/>
        <v>0.24249999999999999</v>
      </c>
      <c r="E45" s="25">
        <f t="shared" si="31"/>
        <v>0.25</v>
      </c>
      <c r="F45" s="25">
        <f t="shared" si="32"/>
        <v>0.25750000000000001</v>
      </c>
      <c r="G45" s="26">
        <f t="shared" si="33"/>
        <v>0.18005625</v>
      </c>
      <c r="H45" s="27">
        <f t="shared" si="34"/>
        <v>0.1875</v>
      </c>
      <c r="I45" s="27">
        <f t="shared" si="35"/>
        <v>0.19505624999999999</v>
      </c>
      <c r="J45" s="46">
        <f t="shared" si="11"/>
        <v>1.9331346250000001</v>
      </c>
      <c r="K45" s="46">
        <f t="shared" si="12"/>
        <v>1.94875</v>
      </c>
      <c r="L45" s="46">
        <f t="shared" si="13"/>
        <v>1.964034625</v>
      </c>
      <c r="M45" s="8">
        <f t="shared" si="36"/>
        <v>803.86999228426396</v>
      </c>
      <c r="N45" s="8">
        <f t="shared" si="37"/>
        <v>798.20800000000008</v>
      </c>
      <c r="O45" s="8">
        <f t="shared" si="38"/>
        <v>792.579884137931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9"/>
      <c r="AH45" s="9"/>
      <c r="AI45" s="9"/>
      <c r="AJ45" s="9"/>
      <c r="AK45" s="9"/>
      <c r="AL45" s="9"/>
    </row>
    <row r="46" spans="1:38" s="2" customFormat="1" ht="15" hidden="1" customHeight="1">
      <c r="A46" s="8">
        <f t="shared" si="29"/>
        <v>252.2</v>
      </c>
      <c r="B46" s="9">
        <v>260</v>
      </c>
      <c r="C46" s="8">
        <f t="shared" si="4"/>
        <v>267.8</v>
      </c>
      <c r="D46" s="25">
        <f t="shared" si="30"/>
        <v>0.25219999999999998</v>
      </c>
      <c r="E46" s="25">
        <f t="shared" si="31"/>
        <v>0.26</v>
      </c>
      <c r="F46" s="25">
        <f t="shared" si="32"/>
        <v>0.26780000000000004</v>
      </c>
      <c r="G46" s="26">
        <f t="shared" si="33"/>
        <v>0.18725849999999999</v>
      </c>
      <c r="H46" s="27">
        <f t="shared" si="34"/>
        <v>0.19500000000000001</v>
      </c>
      <c r="I46" s="27">
        <f t="shared" si="35"/>
        <v>0.20285850000000002</v>
      </c>
      <c r="J46" s="46">
        <f t="shared" si="11"/>
        <v>1.91196001</v>
      </c>
      <c r="K46" s="46">
        <f t="shared" si="12"/>
        <v>1.9266999999999999</v>
      </c>
      <c r="L46" s="46">
        <f t="shared" si="13"/>
        <v>1.9410960099999999</v>
      </c>
      <c r="M46" s="8">
        <f t="shared" si="36"/>
        <v>795.06479197563453</v>
      </c>
      <c r="N46" s="8">
        <f t="shared" si="37"/>
        <v>789.17632000000003</v>
      </c>
      <c r="O46" s="8">
        <f t="shared" si="38"/>
        <v>783.32307950344818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9"/>
      <c r="AH46" s="9"/>
      <c r="AI46" s="9"/>
      <c r="AJ46" s="9"/>
      <c r="AK46" s="9"/>
      <c r="AL46" s="9"/>
    </row>
    <row r="47" spans="1:38" s="2" customFormat="1" hidden="1">
      <c r="A47" s="8">
        <f t="shared" si="29"/>
        <v>261.89999999999998</v>
      </c>
      <c r="B47" s="9">
        <v>270</v>
      </c>
      <c r="C47" s="8">
        <f t="shared" si="4"/>
        <v>278.10000000000002</v>
      </c>
      <c r="D47" s="25">
        <f t="shared" si="30"/>
        <v>0.26189999999999997</v>
      </c>
      <c r="E47" s="25">
        <f t="shared" si="31"/>
        <v>0.27</v>
      </c>
      <c r="F47" s="25">
        <f t="shared" si="32"/>
        <v>0.27810000000000001</v>
      </c>
      <c r="G47" s="26">
        <f t="shared" si="33"/>
        <v>0.19446074999999999</v>
      </c>
      <c r="H47" s="27">
        <f t="shared" si="34"/>
        <v>0.20250000000000001</v>
      </c>
      <c r="I47" s="27">
        <f t="shared" si="35"/>
        <v>0.21066075000000001</v>
      </c>
      <c r="J47" s="46">
        <f t="shared" si="11"/>
        <v>1.890785395</v>
      </c>
      <c r="K47" s="46">
        <f t="shared" si="12"/>
        <v>1.90465</v>
      </c>
      <c r="L47" s="46">
        <f t="shared" si="13"/>
        <v>1.9181573950000002</v>
      </c>
      <c r="M47" s="8">
        <f t="shared" si="36"/>
        <v>786.25959166700511</v>
      </c>
      <c r="N47" s="8">
        <f t="shared" si="37"/>
        <v>780.14463999999998</v>
      </c>
      <c r="O47" s="8">
        <f t="shared" si="38"/>
        <v>774.06627486896548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  <c r="AH47" s="9"/>
      <c r="AI47" s="9"/>
      <c r="AJ47" s="9"/>
      <c r="AK47" s="9"/>
      <c r="AL47" s="9"/>
    </row>
    <row r="48" spans="1:38" s="2" customFormat="1" hidden="1">
      <c r="A48" s="8">
        <f t="shared" si="29"/>
        <v>271.60000000000002</v>
      </c>
      <c r="B48" s="9">
        <v>280</v>
      </c>
      <c r="C48" s="8">
        <f t="shared" si="4"/>
        <v>288.39999999999998</v>
      </c>
      <c r="D48" s="25">
        <f t="shared" si="30"/>
        <v>0.27160000000000001</v>
      </c>
      <c r="E48" s="25">
        <f t="shared" si="31"/>
        <v>0.28000000000000003</v>
      </c>
      <c r="F48" s="25">
        <f t="shared" si="32"/>
        <v>0.28839999999999999</v>
      </c>
      <c r="G48" s="26">
        <f t="shared" si="33"/>
        <v>0.20166300000000001</v>
      </c>
      <c r="H48" s="27">
        <f t="shared" si="34"/>
        <v>0.21000000000000002</v>
      </c>
      <c r="I48" s="27">
        <f t="shared" si="35"/>
        <v>0.21846299999999999</v>
      </c>
      <c r="J48" s="46">
        <f t="shared" si="11"/>
        <v>1.8696107799999999</v>
      </c>
      <c r="K48" s="46">
        <f t="shared" si="12"/>
        <v>1.8826000000000001</v>
      </c>
      <c r="L48" s="46">
        <f t="shared" si="13"/>
        <v>1.89521878</v>
      </c>
      <c r="M48" s="8">
        <f t="shared" si="36"/>
        <v>777.45439135837557</v>
      </c>
      <c r="N48" s="8">
        <f t="shared" si="37"/>
        <v>771.11296000000004</v>
      </c>
      <c r="O48" s="8">
        <f t="shared" si="38"/>
        <v>764.80947023448266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9"/>
      <c r="AH48" s="9"/>
      <c r="AI48" s="9"/>
      <c r="AJ48" s="9"/>
      <c r="AK48" s="9"/>
      <c r="AL48" s="9"/>
    </row>
    <row r="49" spans="1:38" s="2" customFormat="1" hidden="1">
      <c r="A49" s="8">
        <f t="shared" si="29"/>
        <v>281.3</v>
      </c>
      <c r="B49" s="9">
        <v>290</v>
      </c>
      <c r="C49" s="8">
        <f t="shared" si="4"/>
        <v>298.7</v>
      </c>
      <c r="D49" s="25">
        <f t="shared" si="30"/>
        <v>0.28129999999999999</v>
      </c>
      <c r="E49" s="25">
        <f t="shared" si="31"/>
        <v>0.28999999999999998</v>
      </c>
      <c r="F49" s="25">
        <f t="shared" si="32"/>
        <v>0.29870000000000002</v>
      </c>
      <c r="G49" s="26">
        <f t="shared" si="33"/>
        <v>0.20886525</v>
      </c>
      <c r="H49" s="27">
        <f t="shared" si="34"/>
        <v>0.21749999999999997</v>
      </c>
      <c r="I49" s="27">
        <f t="shared" si="35"/>
        <v>0.22626525</v>
      </c>
      <c r="J49" s="46">
        <f t="shared" si="11"/>
        <v>1.8484361649999999</v>
      </c>
      <c r="K49" s="46">
        <f t="shared" si="12"/>
        <v>1.8605500000000001</v>
      </c>
      <c r="L49" s="46">
        <f t="shared" si="13"/>
        <v>1.8722801650000001</v>
      </c>
      <c r="M49" s="8">
        <f t="shared" si="36"/>
        <v>768.64919104974615</v>
      </c>
      <c r="N49" s="8">
        <f t="shared" si="37"/>
        <v>762.08128000000011</v>
      </c>
      <c r="O49" s="8">
        <f t="shared" si="38"/>
        <v>755.55266559999995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9"/>
      <c r="AH49" s="9"/>
      <c r="AI49" s="9"/>
      <c r="AJ49" s="9"/>
      <c r="AK49" s="9"/>
      <c r="AL49" s="9"/>
    </row>
    <row r="50" spans="1:38">
      <c r="A50" s="8">
        <f t="shared" ref="A50:A64" si="39">B50-B50*A$6</f>
        <v>291</v>
      </c>
      <c r="B50" s="9">
        <v>300</v>
      </c>
      <c r="C50" s="8">
        <f t="shared" ref="C50:C64" si="40">B50+B50*A$6</f>
        <v>309</v>
      </c>
      <c r="D50" s="25">
        <f t="shared" si="30"/>
        <v>0.29099999999999998</v>
      </c>
      <c r="E50" s="25">
        <f t="shared" si="31"/>
        <v>0.3</v>
      </c>
      <c r="F50" s="25">
        <f t="shared" si="32"/>
        <v>0.309</v>
      </c>
      <c r="G50" s="26">
        <f t="shared" si="33"/>
        <v>0.2160675</v>
      </c>
      <c r="H50" s="27">
        <f t="shared" si="34"/>
        <v>0.22499999999999998</v>
      </c>
      <c r="I50" s="27">
        <f t="shared" si="35"/>
        <v>0.23406749999999998</v>
      </c>
      <c r="J50" s="46">
        <f t="shared" si="11"/>
        <v>1.82726155</v>
      </c>
      <c r="K50" s="46">
        <f t="shared" si="12"/>
        <v>1.8385</v>
      </c>
      <c r="L50" s="46">
        <f t="shared" si="13"/>
        <v>1.8493415500000001</v>
      </c>
      <c r="M50" s="8">
        <f t="shared" si="36"/>
        <v>759.84399074111673</v>
      </c>
      <c r="N50" s="8">
        <f t="shared" si="37"/>
        <v>753.04960000000005</v>
      </c>
      <c r="O50" s="8">
        <f t="shared" si="38"/>
        <v>746.29586096551725</v>
      </c>
      <c r="P50" s="8">
        <v>760</v>
      </c>
      <c r="Q50" s="8">
        <v>753</v>
      </c>
      <c r="R50" s="8">
        <v>746</v>
      </c>
      <c r="S50" s="8">
        <f t="shared" si="17"/>
        <v>1.85546875</v>
      </c>
      <c r="T50" s="8">
        <f t="shared" si="18"/>
        <v>1.83837890625</v>
      </c>
      <c r="U50" s="8">
        <f t="shared" si="19"/>
        <v>1.8212890625</v>
      </c>
      <c r="V50" s="8">
        <f t="shared" si="20"/>
        <v>0.21922831632653061</v>
      </c>
      <c r="W50" s="8">
        <f t="shared" si="21"/>
        <v>0.22504118835034015</v>
      </c>
      <c r="X50" s="8">
        <f t="shared" si="22"/>
        <v>0.23085406037414966</v>
      </c>
      <c r="Y50" s="8">
        <f t="shared" si="23"/>
        <v>0.29230442176870747</v>
      </c>
      <c r="Z50" s="8">
        <f t="shared" si="24"/>
        <v>0.30005491780045351</v>
      </c>
      <c r="AA50" s="8">
        <f t="shared" si="25"/>
        <v>0.30780541383219956</v>
      </c>
      <c r="AB50" s="8">
        <f t="shared" si="26"/>
        <v>292.30442176870747</v>
      </c>
      <c r="AC50" s="8">
        <f t="shared" si="27"/>
        <v>300.0549178004535</v>
      </c>
      <c r="AD50" s="8">
        <f t="shared" si="28"/>
        <v>307.80541383219958</v>
      </c>
      <c r="AE50" s="8"/>
      <c r="AF50" s="8"/>
      <c r="AG50" s="9"/>
      <c r="AH50" s="9"/>
      <c r="AI50" s="9"/>
      <c r="AJ50" s="9"/>
      <c r="AK50" s="9"/>
      <c r="AL50" s="9"/>
    </row>
    <row r="51" spans="1:38">
      <c r="A51" s="8">
        <f t="shared" si="39"/>
        <v>388</v>
      </c>
      <c r="B51" s="9">
        <v>400</v>
      </c>
      <c r="C51" s="8">
        <f t="shared" si="40"/>
        <v>412</v>
      </c>
      <c r="D51" s="25">
        <f t="shared" ref="D51:D64" si="41">A51*A$8</f>
        <v>0.38800000000000001</v>
      </c>
      <c r="E51" s="25">
        <f t="shared" ref="E51:E64" si="42">B51*A$8</f>
        <v>0.4</v>
      </c>
      <c r="F51" s="25">
        <f t="shared" ref="F51:F64" si="43">C51*A$8</f>
        <v>0.41200000000000003</v>
      </c>
      <c r="G51" s="26">
        <f t="shared" ref="G51:G64" si="44">D51*G$8</f>
        <v>0.28809000000000001</v>
      </c>
      <c r="H51" s="27">
        <f t="shared" ref="H51:H64" si="45">E51*H$8</f>
        <v>0.30000000000000004</v>
      </c>
      <c r="I51" s="27">
        <f t="shared" ref="I51:I64" si="46">F51*I$8</f>
        <v>0.31208999999999998</v>
      </c>
      <c r="J51" s="46">
        <f t="shared" si="11"/>
        <v>1.6155154</v>
      </c>
      <c r="K51" s="46">
        <f t="shared" si="12"/>
        <v>1.6179999999999999</v>
      </c>
      <c r="L51" s="46">
        <f t="shared" si="13"/>
        <v>1.6199554000000003</v>
      </c>
      <c r="M51" s="8">
        <f t="shared" ref="M51:M64" si="47">J51*(1024/J$4)</f>
        <v>671.79198765482238</v>
      </c>
      <c r="N51" s="8">
        <f t="shared" ref="N51:N64" si="48">K51*(1024/K$4)</f>
        <v>662.7328</v>
      </c>
      <c r="O51" s="8">
        <f t="shared" ref="O51:O64" si="49">L51*(1024/L$4)</f>
        <v>653.72781462068974</v>
      </c>
      <c r="P51" s="8">
        <v>672</v>
      </c>
      <c r="Q51" s="8">
        <v>663</v>
      </c>
      <c r="R51" s="8">
        <v>654</v>
      </c>
      <c r="S51" s="8">
        <f t="shared" si="17"/>
        <v>1.640625</v>
      </c>
      <c r="T51" s="8">
        <f t="shared" si="18"/>
        <v>1.61865234375</v>
      </c>
      <c r="U51" s="8">
        <f t="shared" si="19"/>
        <v>1.5966796875</v>
      </c>
      <c r="V51" s="8">
        <f t="shared" si="20"/>
        <v>0.29230442176870747</v>
      </c>
      <c r="W51" s="8">
        <f t="shared" si="21"/>
        <v>0.29977811437074831</v>
      </c>
      <c r="X51" s="8">
        <f t="shared" si="22"/>
        <v>0.30725180697278914</v>
      </c>
      <c r="Y51" s="8">
        <f t="shared" si="23"/>
        <v>0.38973922902494329</v>
      </c>
      <c r="Z51" s="8">
        <f t="shared" si="24"/>
        <v>0.39970415249433106</v>
      </c>
      <c r="AA51" s="8">
        <f t="shared" si="25"/>
        <v>0.40966907596371888</v>
      </c>
      <c r="AB51" s="8">
        <f t="shared" si="26"/>
        <v>389.73922902494331</v>
      </c>
      <c r="AC51" s="8">
        <f t="shared" si="27"/>
        <v>399.70415249433108</v>
      </c>
      <c r="AD51" s="8">
        <f t="shared" si="28"/>
        <v>409.66907596371885</v>
      </c>
      <c r="AE51" s="8"/>
      <c r="AF51" s="8"/>
      <c r="AG51" s="9"/>
      <c r="AH51" s="9"/>
      <c r="AI51" s="9"/>
      <c r="AJ51" s="9"/>
      <c r="AK51" s="9"/>
      <c r="AL51" s="9"/>
    </row>
    <row r="52" spans="1:38" s="2" customFormat="1" hidden="1">
      <c r="A52" s="8">
        <f t="shared" si="39"/>
        <v>397.7</v>
      </c>
      <c r="B52" s="9">
        <v>410</v>
      </c>
      <c r="C52" s="8">
        <f t="shared" si="40"/>
        <v>422.3</v>
      </c>
      <c r="D52" s="25">
        <f t="shared" si="41"/>
        <v>0.3977</v>
      </c>
      <c r="E52" s="25">
        <f t="shared" si="42"/>
        <v>0.41000000000000003</v>
      </c>
      <c r="F52" s="25">
        <f t="shared" si="43"/>
        <v>0.42230000000000001</v>
      </c>
      <c r="G52" s="26">
        <f t="shared" si="44"/>
        <v>0.29529225000000003</v>
      </c>
      <c r="H52" s="27">
        <f t="shared" si="45"/>
        <v>0.3075</v>
      </c>
      <c r="I52" s="27">
        <f t="shared" si="46"/>
        <v>0.31989224999999999</v>
      </c>
      <c r="J52" s="46">
        <f t="shared" si="11"/>
        <v>1.594340785</v>
      </c>
      <c r="K52" s="46">
        <f t="shared" si="12"/>
        <v>1.59595</v>
      </c>
      <c r="L52" s="46">
        <f t="shared" si="13"/>
        <v>1.5970167850000001</v>
      </c>
      <c r="M52" s="8">
        <f t="shared" si="47"/>
        <v>662.98678734619284</v>
      </c>
      <c r="N52" s="8">
        <f t="shared" si="48"/>
        <v>653.70112000000006</v>
      </c>
      <c r="O52" s="8">
        <f t="shared" si="49"/>
        <v>644.47100998620692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9"/>
      <c r="AH52" s="9"/>
      <c r="AI52" s="9"/>
      <c r="AJ52" s="9"/>
      <c r="AK52" s="9"/>
      <c r="AL52" s="9"/>
    </row>
    <row r="53" spans="1:38" s="2" customFormat="1" hidden="1">
      <c r="A53" s="8">
        <f t="shared" si="39"/>
        <v>407.4</v>
      </c>
      <c r="B53" s="9">
        <v>420</v>
      </c>
      <c r="C53" s="8">
        <f t="shared" si="40"/>
        <v>432.6</v>
      </c>
      <c r="D53" s="25">
        <f t="shared" si="41"/>
        <v>0.40739999999999998</v>
      </c>
      <c r="E53" s="25">
        <f t="shared" si="42"/>
        <v>0.42</v>
      </c>
      <c r="F53" s="25">
        <f t="shared" si="43"/>
        <v>0.43260000000000004</v>
      </c>
      <c r="G53" s="26">
        <f t="shared" si="44"/>
        <v>0.3024945</v>
      </c>
      <c r="H53" s="27">
        <f t="shared" si="45"/>
        <v>0.315</v>
      </c>
      <c r="I53" s="27">
        <f t="shared" si="46"/>
        <v>0.3276945</v>
      </c>
      <c r="J53" s="46">
        <f t="shared" si="11"/>
        <v>1.5731661699999999</v>
      </c>
      <c r="K53" s="46">
        <f t="shared" si="12"/>
        <v>1.5739000000000001</v>
      </c>
      <c r="L53" s="46">
        <f t="shared" si="13"/>
        <v>1.5740781699999999</v>
      </c>
      <c r="M53" s="8">
        <f t="shared" si="47"/>
        <v>654.18158703756342</v>
      </c>
      <c r="N53" s="8">
        <f t="shared" si="48"/>
        <v>644.66944000000012</v>
      </c>
      <c r="O53" s="8">
        <f t="shared" si="49"/>
        <v>635.2142053517241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9"/>
      <c r="AH53" s="9"/>
      <c r="AI53" s="9"/>
      <c r="AJ53" s="9"/>
      <c r="AK53" s="9"/>
      <c r="AL53" s="9"/>
    </row>
    <row r="54" spans="1:38" s="2" customFormat="1" hidden="1">
      <c r="A54" s="8">
        <f t="shared" si="39"/>
        <v>417.1</v>
      </c>
      <c r="B54" s="9">
        <v>430</v>
      </c>
      <c r="C54" s="8">
        <f t="shared" si="40"/>
        <v>442.9</v>
      </c>
      <c r="D54" s="25">
        <f t="shared" si="41"/>
        <v>0.41710000000000003</v>
      </c>
      <c r="E54" s="25">
        <f t="shared" si="42"/>
        <v>0.43</v>
      </c>
      <c r="F54" s="25">
        <f t="shared" si="43"/>
        <v>0.44289999999999996</v>
      </c>
      <c r="G54" s="26">
        <f t="shared" si="44"/>
        <v>0.30969675000000002</v>
      </c>
      <c r="H54" s="27">
        <f t="shared" si="45"/>
        <v>0.32250000000000001</v>
      </c>
      <c r="I54" s="27">
        <f t="shared" si="46"/>
        <v>0.33549674999999995</v>
      </c>
      <c r="J54" s="46">
        <f t="shared" si="11"/>
        <v>1.5519915549999999</v>
      </c>
      <c r="K54" s="46">
        <f t="shared" si="12"/>
        <v>1.55185</v>
      </c>
      <c r="L54" s="46">
        <f t="shared" si="13"/>
        <v>1.5511395550000002</v>
      </c>
      <c r="M54" s="8">
        <f t="shared" si="47"/>
        <v>645.37638672893399</v>
      </c>
      <c r="N54" s="8">
        <f t="shared" si="48"/>
        <v>635.63776000000007</v>
      </c>
      <c r="O54" s="8">
        <f t="shared" si="49"/>
        <v>625.9574007172414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9"/>
      <c r="AH54" s="9"/>
      <c r="AI54" s="9"/>
      <c r="AJ54" s="9"/>
      <c r="AK54" s="9"/>
      <c r="AL54" s="9"/>
    </row>
    <row r="55" spans="1:38" s="2" customFormat="1" hidden="1">
      <c r="A55" s="8">
        <f t="shared" si="39"/>
        <v>426.8</v>
      </c>
      <c r="B55" s="9">
        <v>440</v>
      </c>
      <c r="C55" s="8">
        <f t="shared" si="40"/>
        <v>453.2</v>
      </c>
      <c r="D55" s="25">
        <f t="shared" si="41"/>
        <v>0.42680000000000001</v>
      </c>
      <c r="E55" s="25">
        <f t="shared" si="42"/>
        <v>0.44</v>
      </c>
      <c r="F55" s="25">
        <f t="shared" si="43"/>
        <v>0.45319999999999999</v>
      </c>
      <c r="G55" s="26">
        <f t="shared" si="44"/>
        <v>0.31689900000000004</v>
      </c>
      <c r="H55" s="27">
        <f t="shared" si="45"/>
        <v>0.33</v>
      </c>
      <c r="I55" s="27">
        <f t="shared" si="46"/>
        <v>0.34329899999999997</v>
      </c>
      <c r="J55" s="46">
        <f t="shared" si="11"/>
        <v>1.5308169399999998</v>
      </c>
      <c r="K55" s="46">
        <f t="shared" si="12"/>
        <v>1.5297999999999998</v>
      </c>
      <c r="L55" s="46">
        <f t="shared" si="13"/>
        <v>1.5282009400000003</v>
      </c>
      <c r="M55" s="8">
        <f t="shared" si="47"/>
        <v>636.57118642030446</v>
      </c>
      <c r="N55" s="8">
        <f t="shared" si="48"/>
        <v>626.60608000000002</v>
      </c>
      <c r="O55" s="8">
        <f t="shared" si="49"/>
        <v>616.70059608275869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9"/>
      <c r="AH55" s="9"/>
      <c r="AI55" s="9"/>
      <c r="AJ55" s="9"/>
      <c r="AK55" s="9"/>
      <c r="AL55" s="9"/>
    </row>
    <row r="56" spans="1:38" s="2" customFormat="1" hidden="1">
      <c r="A56" s="8">
        <f t="shared" si="39"/>
        <v>436.5</v>
      </c>
      <c r="B56" s="9">
        <v>450</v>
      </c>
      <c r="C56" s="8">
        <f t="shared" si="40"/>
        <v>463.5</v>
      </c>
      <c r="D56" s="25">
        <f t="shared" si="41"/>
        <v>0.4365</v>
      </c>
      <c r="E56" s="25">
        <f t="shared" si="42"/>
        <v>0.45</v>
      </c>
      <c r="F56" s="25">
        <f t="shared" si="43"/>
        <v>0.46350000000000002</v>
      </c>
      <c r="G56" s="26">
        <f t="shared" si="44"/>
        <v>0.32410125000000001</v>
      </c>
      <c r="H56" s="27">
        <f t="shared" si="45"/>
        <v>0.33750000000000002</v>
      </c>
      <c r="I56" s="27">
        <f t="shared" si="46"/>
        <v>0.35110124999999998</v>
      </c>
      <c r="J56" s="46">
        <f t="shared" si="11"/>
        <v>1.5096423250000002</v>
      </c>
      <c r="K56" s="46">
        <f t="shared" si="12"/>
        <v>1.5077499999999999</v>
      </c>
      <c r="L56" s="46">
        <f t="shared" si="13"/>
        <v>1.5052623250000001</v>
      </c>
      <c r="M56" s="8">
        <f t="shared" si="47"/>
        <v>627.76598611167515</v>
      </c>
      <c r="N56" s="8">
        <f t="shared" si="48"/>
        <v>617.57439999999997</v>
      </c>
      <c r="O56" s="8">
        <f t="shared" si="49"/>
        <v>607.44379144827587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9"/>
      <c r="AH56" s="9"/>
      <c r="AI56" s="9"/>
      <c r="AJ56" s="9"/>
      <c r="AK56" s="9"/>
      <c r="AL56" s="9"/>
    </row>
    <row r="57" spans="1:38" s="2" customFormat="1" hidden="1">
      <c r="A57" s="8">
        <f t="shared" si="39"/>
        <v>446.2</v>
      </c>
      <c r="B57" s="9">
        <v>460</v>
      </c>
      <c r="C57" s="8">
        <f t="shared" si="40"/>
        <v>473.8</v>
      </c>
      <c r="D57" s="25">
        <f t="shared" si="41"/>
        <v>0.44619999999999999</v>
      </c>
      <c r="E57" s="25">
        <f t="shared" si="42"/>
        <v>0.46</v>
      </c>
      <c r="F57" s="25">
        <f t="shared" si="43"/>
        <v>0.4738</v>
      </c>
      <c r="G57" s="26">
        <f t="shared" si="44"/>
        <v>0.33130350000000003</v>
      </c>
      <c r="H57" s="27">
        <f t="shared" si="45"/>
        <v>0.34500000000000003</v>
      </c>
      <c r="I57" s="27">
        <f t="shared" si="46"/>
        <v>0.35890349999999999</v>
      </c>
      <c r="J57" s="46">
        <f t="shared" si="11"/>
        <v>1.4884677100000001</v>
      </c>
      <c r="K57" s="46">
        <f t="shared" si="12"/>
        <v>1.4857</v>
      </c>
      <c r="L57" s="46">
        <f t="shared" si="13"/>
        <v>1.4823237100000002</v>
      </c>
      <c r="M57" s="8">
        <f t="shared" si="47"/>
        <v>618.96078580304572</v>
      </c>
      <c r="N57" s="8">
        <f t="shared" si="48"/>
        <v>608.54272000000003</v>
      </c>
      <c r="O57" s="8">
        <f t="shared" si="49"/>
        <v>598.18698681379317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9"/>
      <c r="AH57" s="9"/>
      <c r="AI57" s="9"/>
      <c r="AJ57" s="9"/>
      <c r="AK57" s="9"/>
      <c r="AL57" s="9"/>
    </row>
    <row r="58" spans="1:38" s="2" customFormat="1" hidden="1">
      <c r="A58" s="8">
        <f t="shared" si="39"/>
        <v>455.9</v>
      </c>
      <c r="B58" s="9">
        <v>470</v>
      </c>
      <c r="C58" s="8">
        <f t="shared" si="40"/>
        <v>484.1</v>
      </c>
      <c r="D58" s="25">
        <f t="shared" si="41"/>
        <v>0.45589999999999997</v>
      </c>
      <c r="E58" s="25">
        <f t="shared" si="42"/>
        <v>0.47000000000000003</v>
      </c>
      <c r="F58" s="25">
        <f t="shared" si="43"/>
        <v>0.48410000000000003</v>
      </c>
      <c r="G58" s="26">
        <f t="shared" si="44"/>
        <v>0.33850574999999999</v>
      </c>
      <c r="H58" s="27">
        <f t="shared" si="45"/>
        <v>0.35250000000000004</v>
      </c>
      <c r="I58" s="27">
        <f t="shared" si="46"/>
        <v>0.36670575</v>
      </c>
      <c r="J58" s="46">
        <f t="shared" si="11"/>
        <v>1.467293095</v>
      </c>
      <c r="K58" s="46">
        <f t="shared" si="12"/>
        <v>1.4636499999999999</v>
      </c>
      <c r="L58" s="46">
        <f t="shared" si="13"/>
        <v>1.459385095</v>
      </c>
      <c r="M58" s="8">
        <f t="shared" si="47"/>
        <v>610.1555854944163</v>
      </c>
      <c r="N58" s="8">
        <f t="shared" si="48"/>
        <v>599.51103999999998</v>
      </c>
      <c r="O58" s="8">
        <f t="shared" si="49"/>
        <v>588.93018217931035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9"/>
      <c r="AH58" s="9"/>
      <c r="AI58" s="9"/>
      <c r="AJ58" s="9"/>
      <c r="AK58" s="9"/>
      <c r="AL58" s="9"/>
    </row>
    <row r="59" spans="1:38" s="2" customFormat="1" hidden="1">
      <c r="A59" s="8">
        <f t="shared" si="39"/>
        <v>465.6</v>
      </c>
      <c r="B59" s="9">
        <v>480</v>
      </c>
      <c r="C59" s="8">
        <f t="shared" si="40"/>
        <v>494.4</v>
      </c>
      <c r="D59" s="25">
        <f t="shared" si="41"/>
        <v>0.46560000000000001</v>
      </c>
      <c r="E59" s="25">
        <f t="shared" si="42"/>
        <v>0.48</v>
      </c>
      <c r="F59" s="25">
        <f t="shared" si="43"/>
        <v>0.49440000000000001</v>
      </c>
      <c r="G59" s="26">
        <f t="shared" si="44"/>
        <v>0.34570800000000002</v>
      </c>
      <c r="H59" s="27">
        <f t="shared" si="45"/>
        <v>0.36</v>
      </c>
      <c r="I59" s="27">
        <f t="shared" si="46"/>
        <v>0.37450800000000001</v>
      </c>
      <c r="J59" s="46">
        <f t="shared" si="11"/>
        <v>1.44611848</v>
      </c>
      <c r="K59" s="46">
        <f t="shared" si="12"/>
        <v>1.4416</v>
      </c>
      <c r="L59" s="46">
        <f t="shared" si="13"/>
        <v>1.4364464800000001</v>
      </c>
      <c r="M59" s="8">
        <f t="shared" si="47"/>
        <v>601.35038518578676</v>
      </c>
      <c r="N59" s="8">
        <f t="shared" si="48"/>
        <v>590.47936000000004</v>
      </c>
      <c r="O59" s="8">
        <f t="shared" si="49"/>
        <v>579.67337754482753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9"/>
      <c r="AH59" s="9"/>
      <c r="AI59" s="9"/>
      <c r="AJ59" s="9"/>
      <c r="AK59" s="9"/>
      <c r="AL59" s="9"/>
    </row>
    <row r="60" spans="1:38" s="2" customFormat="1" hidden="1">
      <c r="A60" s="8">
        <f t="shared" si="39"/>
        <v>475.3</v>
      </c>
      <c r="B60" s="9">
        <v>490</v>
      </c>
      <c r="C60" s="8">
        <f t="shared" si="40"/>
        <v>504.7</v>
      </c>
      <c r="D60" s="25">
        <f t="shared" si="41"/>
        <v>0.4753</v>
      </c>
      <c r="E60" s="25">
        <f t="shared" si="42"/>
        <v>0.49</v>
      </c>
      <c r="F60" s="25">
        <f t="shared" si="43"/>
        <v>0.50470000000000004</v>
      </c>
      <c r="G60" s="26">
        <f t="shared" si="44"/>
        <v>0.35291025000000004</v>
      </c>
      <c r="H60" s="27">
        <f t="shared" si="45"/>
        <v>0.36749999999999999</v>
      </c>
      <c r="I60" s="27">
        <f t="shared" si="46"/>
        <v>0.38231025000000002</v>
      </c>
      <c r="J60" s="46">
        <f t="shared" si="11"/>
        <v>1.4249438649999999</v>
      </c>
      <c r="K60" s="46">
        <f t="shared" si="12"/>
        <v>1.4195500000000001</v>
      </c>
      <c r="L60" s="46">
        <f t="shared" si="13"/>
        <v>1.4135078650000001</v>
      </c>
      <c r="M60" s="8">
        <f t="shared" si="47"/>
        <v>592.54518487715734</v>
      </c>
      <c r="N60" s="8">
        <f t="shared" si="48"/>
        <v>581.4476800000001</v>
      </c>
      <c r="O60" s="8">
        <f t="shared" si="49"/>
        <v>570.41657291034483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9"/>
      <c r="AH60" s="9"/>
      <c r="AI60" s="9"/>
      <c r="AJ60" s="9"/>
      <c r="AK60" s="9"/>
      <c r="AL60" s="9"/>
    </row>
    <row r="61" spans="1:38">
      <c r="A61" s="8">
        <f t="shared" si="39"/>
        <v>485</v>
      </c>
      <c r="B61" s="9">
        <v>500</v>
      </c>
      <c r="C61" s="8">
        <f t="shared" si="40"/>
        <v>515</v>
      </c>
      <c r="D61" s="25">
        <f t="shared" si="41"/>
        <v>0.48499999999999999</v>
      </c>
      <c r="E61" s="25">
        <f t="shared" si="42"/>
        <v>0.5</v>
      </c>
      <c r="F61" s="25">
        <f t="shared" si="43"/>
        <v>0.51500000000000001</v>
      </c>
      <c r="G61" s="26">
        <f t="shared" si="44"/>
        <v>0.3601125</v>
      </c>
      <c r="H61" s="27">
        <f t="shared" si="45"/>
        <v>0.375</v>
      </c>
      <c r="I61" s="27">
        <f t="shared" si="46"/>
        <v>0.39011249999999997</v>
      </c>
      <c r="J61" s="46">
        <f t="shared" si="11"/>
        <v>1.4037692500000001</v>
      </c>
      <c r="K61" s="46">
        <f t="shared" si="12"/>
        <v>1.3975</v>
      </c>
      <c r="L61" s="46">
        <f t="shared" si="13"/>
        <v>1.3905692500000002</v>
      </c>
      <c r="M61" s="8">
        <f t="shared" si="47"/>
        <v>583.73998456852792</v>
      </c>
      <c r="N61" s="8">
        <f t="shared" si="48"/>
        <v>572.41600000000005</v>
      </c>
      <c r="O61" s="8">
        <f t="shared" si="49"/>
        <v>561.15976827586212</v>
      </c>
      <c r="P61" s="8">
        <v>584</v>
      </c>
      <c r="Q61" s="8">
        <v>572</v>
      </c>
      <c r="R61" s="8">
        <v>561</v>
      </c>
      <c r="S61" s="8">
        <f t="shared" si="17"/>
        <v>1.42578125</v>
      </c>
      <c r="T61" s="8">
        <f t="shared" si="18"/>
        <v>1.396484375</v>
      </c>
      <c r="U61" s="8">
        <f t="shared" si="19"/>
        <v>1.36962890625</v>
      </c>
      <c r="V61" s="8">
        <f t="shared" si="20"/>
        <v>0.36538052721088438</v>
      </c>
      <c r="W61" s="8">
        <f t="shared" si="21"/>
        <v>0.37534545068027214</v>
      </c>
      <c r="X61" s="8">
        <f t="shared" si="22"/>
        <v>0.38447996386054423</v>
      </c>
      <c r="Y61" s="8">
        <f t="shared" si="23"/>
        <v>0.48717403628117917</v>
      </c>
      <c r="Z61" s="8">
        <f t="shared" si="24"/>
        <v>0.50046060090702948</v>
      </c>
      <c r="AA61" s="8">
        <f t="shared" si="25"/>
        <v>0.51263995181405897</v>
      </c>
      <c r="AB61" s="8">
        <f t="shared" si="26"/>
        <v>487.17403628117916</v>
      </c>
      <c r="AC61" s="8">
        <f t="shared" si="27"/>
        <v>500.46060090702946</v>
      </c>
      <c r="AD61" s="8">
        <f t="shared" si="28"/>
        <v>512.63995181405892</v>
      </c>
      <c r="AE61" s="8"/>
      <c r="AF61" s="8"/>
      <c r="AG61" s="9"/>
      <c r="AH61" s="9"/>
      <c r="AI61" s="9"/>
      <c r="AJ61" s="9"/>
      <c r="AK61" s="9"/>
      <c r="AL61" s="9"/>
    </row>
    <row r="62" spans="1:38">
      <c r="A62" s="8">
        <f t="shared" si="39"/>
        <v>582</v>
      </c>
      <c r="B62" s="9">
        <v>600</v>
      </c>
      <c r="C62" s="8">
        <f t="shared" si="40"/>
        <v>618</v>
      </c>
      <c r="D62" s="25">
        <f t="shared" si="41"/>
        <v>0.58199999999999996</v>
      </c>
      <c r="E62" s="25">
        <f t="shared" si="42"/>
        <v>0.6</v>
      </c>
      <c r="F62" s="25">
        <f t="shared" si="43"/>
        <v>0.61799999999999999</v>
      </c>
      <c r="G62" s="26">
        <f t="shared" si="44"/>
        <v>0.43213499999999999</v>
      </c>
      <c r="H62" s="27">
        <f t="shared" si="45"/>
        <v>0.44999999999999996</v>
      </c>
      <c r="I62" s="27">
        <f t="shared" si="46"/>
        <v>0.46813499999999997</v>
      </c>
      <c r="J62" s="46">
        <f t="shared" si="11"/>
        <v>1.1920231000000001</v>
      </c>
      <c r="K62" s="46">
        <f t="shared" si="12"/>
        <v>1.177</v>
      </c>
      <c r="L62" s="46">
        <f t="shared" si="13"/>
        <v>1.1611831000000001</v>
      </c>
      <c r="M62" s="8">
        <f t="shared" si="47"/>
        <v>495.68798148223357</v>
      </c>
      <c r="N62" s="8">
        <f t="shared" si="48"/>
        <v>482.09920000000005</v>
      </c>
      <c r="O62" s="8">
        <f t="shared" si="49"/>
        <v>468.5917219310345</v>
      </c>
      <c r="P62" s="8">
        <v>496</v>
      </c>
      <c r="Q62" s="8">
        <v>482</v>
      </c>
      <c r="R62" s="8">
        <v>469</v>
      </c>
      <c r="S62" s="8">
        <f t="shared" si="17"/>
        <v>1.2109375</v>
      </c>
      <c r="T62" s="8">
        <f t="shared" si="18"/>
        <v>1.1767578125</v>
      </c>
      <c r="U62" s="8">
        <f t="shared" si="19"/>
        <v>1.14501953125</v>
      </c>
      <c r="V62" s="8">
        <f t="shared" si="20"/>
        <v>0.43845663265306123</v>
      </c>
      <c r="W62" s="8">
        <f t="shared" si="21"/>
        <v>0.4500823767006803</v>
      </c>
      <c r="X62" s="8">
        <f t="shared" si="22"/>
        <v>0.46087771045918369</v>
      </c>
      <c r="Y62" s="8">
        <f t="shared" si="23"/>
        <v>0.58460884353741494</v>
      </c>
      <c r="Z62" s="8">
        <f t="shared" si="24"/>
        <v>0.60010983560090703</v>
      </c>
      <c r="AA62" s="8">
        <f t="shared" si="25"/>
        <v>0.61450361394557829</v>
      </c>
      <c r="AB62" s="8">
        <f t="shared" si="26"/>
        <v>584.60884353741494</v>
      </c>
      <c r="AC62" s="8">
        <f t="shared" si="27"/>
        <v>600.10983560090699</v>
      </c>
      <c r="AD62" s="8">
        <f t="shared" si="28"/>
        <v>614.50361394557831</v>
      </c>
      <c r="AE62" s="8"/>
      <c r="AF62" s="8"/>
      <c r="AG62" s="9"/>
      <c r="AH62" s="9"/>
      <c r="AI62" s="9"/>
      <c r="AJ62" s="9"/>
      <c r="AK62" s="9"/>
      <c r="AL62" s="9"/>
    </row>
    <row r="63" spans="1:38">
      <c r="A63" s="8">
        <f t="shared" si="39"/>
        <v>679</v>
      </c>
      <c r="B63" s="9">
        <v>700</v>
      </c>
      <c r="C63" s="8">
        <f t="shared" si="40"/>
        <v>721</v>
      </c>
      <c r="D63" s="25">
        <f t="shared" si="41"/>
        <v>0.67900000000000005</v>
      </c>
      <c r="E63" s="25">
        <f t="shared" si="42"/>
        <v>0.70000000000000007</v>
      </c>
      <c r="F63" s="25">
        <f t="shared" si="43"/>
        <v>0.72099999999999997</v>
      </c>
      <c r="G63" s="26">
        <f t="shared" si="44"/>
        <v>0.50415750000000004</v>
      </c>
      <c r="H63" s="27">
        <f t="shared" si="45"/>
        <v>0.52500000000000002</v>
      </c>
      <c r="I63" s="27">
        <f t="shared" si="46"/>
        <v>0.54615749999999996</v>
      </c>
      <c r="J63" s="46">
        <f t="shared" si="11"/>
        <v>0.98027695000000015</v>
      </c>
      <c r="K63" s="46">
        <f t="shared" si="12"/>
        <v>0.95649999999999991</v>
      </c>
      <c r="L63" s="46">
        <f t="shared" si="13"/>
        <v>0.93179695000000029</v>
      </c>
      <c r="M63" s="8">
        <f t="shared" si="47"/>
        <v>407.63597839593916</v>
      </c>
      <c r="N63" s="8">
        <f t="shared" si="48"/>
        <v>391.7824</v>
      </c>
      <c r="O63" s="8">
        <f t="shared" si="49"/>
        <v>376.02367558620699</v>
      </c>
      <c r="P63" s="8">
        <v>408</v>
      </c>
      <c r="Q63" s="8">
        <v>392</v>
      </c>
      <c r="R63" s="8">
        <v>376</v>
      </c>
      <c r="S63" s="8">
        <f t="shared" si="17"/>
        <v>0.99609375</v>
      </c>
      <c r="T63" s="8">
        <f t="shared" si="18"/>
        <v>0.95703125</v>
      </c>
      <c r="U63" s="8">
        <f t="shared" si="19"/>
        <v>0.91796875</v>
      </c>
      <c r="V63" s="8">
        <f t="shared" si="20"/>
        <v>0.51153273809523814</v>
      </c>
      <c r="W63" s="8">
        <f t="shared" si="21"/>
        <v>0.52481930272108845</v>
      </c>
      <c r="X63" s="8">
        <f t="shared" si="22"/>
        <v>0.53810586734693877</v>
      </c>
      <c r="Y63" s="8">
        <f t="shared" si="23"/>
        <v>0.68204365079365081</v>
      </c>
      <c r="Z63" s="8">
        <f t="shared" si="24"/>
        <v>0.69975907029478457</v>
      </c>
      <c r="AA63" s="8">
        <f t="shared" si="25"/>
        <v>0.71747448979591832</v>
      </c>
      <c r="AB63" s="8">
        <f t="shared" si="26"/>
        <v>682.04365079365084</v>
      </c>
      <c r="AC63" s="8">
        <f t="shared" si="27"/>
        <v>699.75907029478458</v>
      </c>
      <c r="AD63" s="8">
        <f t="shared" si="28"/>
        <v>717.47448979591832</v>
      </c>
      <c r="AE63" s="8"/>
      <c r="AF63" s="8"/>
      <c r="AG63" s="9"/>
      <c r="AH63" s="9"/>
      <c r="AI63" s="9"/>
      <c r="AJ63" s="9"/>
      <c r="AK63" s="9"/>
      <c r="AL63" s="9"/>
    </row>
    <row r="64" spans="1:38">
      <c r="A64" s="8">
        <f t="shared" si="39"/>
        <v>776</v>
      </c>
      <c r="B64" s="9">
        <v>800</v>
      </c>
      <c r="C64" s="8">
        <f t="shared" si="40"/>
        <v>824</v>
      </c>
      <c r="D64" s="25">
        <f t="shared" si="41"/>
        <v>0.77600000000000002</v>
      </c>
      <c r="E64" s="25">
        <f t="shared" si="42"/>
        <v>0.8</v>
      </c>
      <c r="F64" s="25">
        <f t="shared" si="43"/>
        <v>0.82400000000000007</v>
      </c>
      <c r="G64" s="26">
        <f t="shared" si="44"/>
        <v>0.57618000000000003</v>
      </c>
      <c r="H64" s="27">
        <f t="shared" si="45"/>
        <v>0.60000000000000009</v>
      </c>
      <c r="I64" s="27">
        <f t="shared" si="46"/>
        <v>0.62417999999999996</v>
      </c>
      <c r="J64" s="46">
        <f t="shared" si="11"/>
        <v>0.76853080000000018</v>
      </c>
      <c r="K64" s="46">
        <f t="shared" si="12"/>
        <v>0.73599999999999977</v>
      </c>
      <c r="L64" s="46">
        <f t="shared" si="13"/>
        <v>0.70241080000000022</v>
      </c>
      <c r="M64" s="8">
        <f t="shared" si="47"/>
        <v>319.58397530964476</v>
      </c>
      <c r="N64" s="8">
        <f t="shared" si="48"/>
        <v>301.46559999999994</v>
      </c>
      <c r="O64" s="8">
        <f t="shared" si="49"/>
        <v>283.45562924137937</v>
      </c>
      <c r="P64" s="8">
        <v>320</v>
      </c>
      <c r="Q64" s="8">
        <v>301</v>
      </c>
      <c r="R64" s="8">
        <v>283</v>
      </c>
      <c r="S64" s="8">
        <f t="shared" si="17"/>
        <v>0.78125</v>
      </c>
      <c r="T64" s="8">
        <f t="shared" si="18"/>
        <v>0.73486328125</v>
      </c>
      <c r="U64" s="8">
        <f t="shared" si="19"/>
        <v>0.69091796875</v>
      </c>
      <c r="V64" s="8">
        <f t="shared" si="20"/>
        <v>0.58460884353741494</v>
      </c>
      <c r="W64" s="8">
        <f t="shared" si="21"/>
        <v>0.60038663903061229</v>
      </c>
      <c r="X64" s="8">
        <f t="shared" si="22"/>
        <v>0.61533402423469385</v>
      </c>
      <c r="Y64" s="8">
        <f t="shared" si="23"/>
        <v>0.77947845804988658</v>
      </c>
      <c r="Z64" s="8">
        <f t="shared" si="24"/>
        <v>0.80051551870748305</v>
      </c>
      <c r="AA64" s="8">
        <f t="shared" si="25"/>
        <v>0.82044536564625847</v>
      </c>
      <c r="AB64" s="8">
        <f t="shared" si="26"/>
        <v>779.47845804988663</v>
      </c>
      <c r="AC64" s="8">
        <f t="shared" si="27"/>
        <v>800.51551870748301</v>
      </c>
      <c r="AD64" s="8">
        <f t="shared" si="28"/>
        <v>820.44536564625844</v>
      </c>
      <c r="AE64" s="8"/>
      <c r="AF64" s="8"/>
      <c r="AG64" s="9"/>
      <c r="AH64" s="9"/>
      <c r="AI64" s="9"/>
      <c r="AJ64" s="9"/>
      <c r="AK64" s="9"/>
      <c r="AL64" s="9"/>
    </row>
    <row r="65" spans="1:9" ht="15" customHeight="1">
      <c r="A65" s="3"/>
      <c r="B65" s="2"/>
      <c r="C65" s="3"/>
      <c r="D65" s="5"/>
      <c r="E65" s="5"/>
      <c r="F65" s="5"/>
      <c r="G65" s="2"/>
      <c r="H65" s="4"/>
      <c r="I65" s="4"/>
    </row>
    <row r="66" spans="1:9">
      <c r="A66" s="3"/>
      <c r="B66" s="2"/>
      <c r="C66" s="3"/>
      <c r="D66" s="5"/>
      <c r="E66" s="5"/>
      <c r="F66" s="5"/>
      <c r="G66" s="2"/>
      <c r="H66" s="4"/>
      <c r="I66" s="4"/>
    </row>
    <row r="67" spans="1:9">
      <c r="E67" s="5"/>
      <c r="F67" s="5"/>
      <c r="G67" s="2"/>
      <c r="H67" s="4"/>
      <c r="I67" s="4"/>
    </row>
    <row r="68" spans="1:9">
      <c r="E68" s="5"/>
      <c r="F68" s="5"/>
      <c r="G68" s="2"/>
      <c r="H68" s="4"/>
      <c r="I68" s="4"/>
    </row>
    <row r="69" spans="1:9">
      <c r="E69" s="5"/>
      <c r="F69" s="5"/>
      <c r="G69" s="2"/>
      <c r="H69" s="4"/>
      <c r="I69" s="4"/>
    </row>
    <row r="70" spans="1:9">
      <c r="E70" s="5"/>
      <c r="F70" s="5"/>
      <c r="G70" s="2"/>
      <c r="H70" s="4"/>
      <c r="I70" s="4"/>
    </row>
    <row r="71" spans="1:9">
      <c r="E71" s="5"/>
      <c r="F71" s="5"/>
      <c r="G71" s="2"/>
      <c r="H71" s="4"/>
      <c r="I71" s="4"/>
    </row>
    <row r="72" spans="1:9">
      <c r="E72" s="5"/>
      <c r="F72" s="5"/>
      <c r="G72" s="2"/>
      <c r="H72" s="4"/>
      <c r="I72" s="4"/>
    </row>
    <row r="73" spans="1:9">
      <c r="E73" s="5"/>
      <c r="F73" s="5"/>
      <c r="G73" s="2"/>
      <c r="H73" s="4"/>
      <c r="I73" s="4"/>
    </row>
    <row r="74" spans="1:9">
      <c r="E74" s="5"/>
      <c r="F74" s="5"/>
      <c r="G74" s="2"/>
      <c r="H74" s="4"/>
      <c r="I74" s="4"/>
    </row>
    <row r="75" spans="1:9">
      <c r="E75" s="5"/>
      <c r="F75" s="5"/>
      <c r="G75" s="2"/>
      <c r="H75" s="4"/>
      <c r="I75" s="4"/>
    </row>
    <row r="76" spans="1:9">
      <c r="E76" s="5"/>
      <c r="F76" s="5"/>
      <c r="G76" s="2"/>
      <c r="H76" s="4"/>
      <c r="I76" s="4"/>
    </row>
    <row r="77" spans="1:9">
      <c r="E77" s="5"/>
      <c r="F77" s="5"/>
      <c r="G77" s="2"/>
      <c r="H77" s="4"/>
      <c r="I77" s="4"/>
    </row>
    <row r="78" spans="1:9">
      <c r="E78" s="5"/>
      <c r="F78" s="5"/>
      <c r="G78" s="2"/>
      <c r="H78" s="4"/>
      <c r="I78" s="4"/>
    </row>
    <row r="79" spans="1:9">
      <c r="E79" s="5"/>
      <c r="F79" s="5"/>
      <c r="G79" s="2"/>
      <c r="H79" s="4"/>
      <c r="I79" s="4"/>
    </row>
    <row r="80" spans="1:9">
      <c r="E80" s="5"/>
      <c r="F80" s="5"/>
      <c r="G80" s="2"/>
      <c r="H80" s="4"/>
      <c r="I80" s="4"/>
    </row>
    <row r="81" spans="5:9">
      <c r="E81" s="5"/>
      <c r="F81" s="5"/>
      <c r="G81" s="2"/>
      <c r="H81" s="4"/>
      <c r="I81" s="4"/>
    </row>
    <row r="82" spans="5:9">
      <c r="E82" s="5"/>
      <c r="F82" s="5"/>
      <c r="G82" s="2"/>
      <c r="H82" s="4"/>
      <c r="I82" s="4"/>
    </row>
  </sheetData>
  <mergeCells count="35">
    <mergeCell ref="A1:F4"/>
    <mergeCell ref="G1:I4"/>
    <mergeCell ref="M9:O9"/>
    <mergeCell ref="M1:O8"/>
    <mergeCell ref="A5:F5"/>
    <mergeCell ref="A6:F6"/>
    <mergeCell ref="A7:F7"/>
    <mergeCell ref="A8:F8"/>
    <mergeCell ref="D9:F9"/>
    <mergeCell ref="J9:L9"/>
    <mergeCell ref="J5:L5"/>
    <mergeCell ref="J7:L7"/>
    <mergeCell ref="A9:C9"/>
    <mergeCell ref="G5:I5"/>
    <mergeCell ref="G6:I6"/>
    <mergeCell ref="G9:I9"/>
    <mergeCell ref="G7:I7"/>
    <mergeCell ref="S1:U8"/>
    <mergeCell ref="S9:U9"/>
    <mergeCell ref="V1:X8"/>
    <mergeCell ref="V9:X9"/>
    <mergeCell ref="P1:R8"/>
    <mergeCell ref="P9:R9"/>
    <mergeCell ref="J1:L1"/>
    <mergeCell ref="J2:L2"/>
    <mergeCell ref="J3:L3"/>
    <mergeCell ref="AG1:AI8"/>
    <mergeCell ref="AG9:AI9"/>
    <mergeCell ref="AJ1:AL8"/>
    <mergeCell ref="AJ9:AL9"/>
    <mergeCell ref="Y1:AA8"/>
    <mergeCell ref="Y9:AA9"/>
    <mergeCell ref="AB1:AD8"/>
    <mergeCell ref="AB9:AD9"/>
    <mergeCell ref="AE1:AF8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C4" sqref="C4:E3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</dc:creator>
  <cp:lastModifiedBy>yi</cp:lastModifiedBy>
  <dcterms:created xsi:type="dcterms:W3CDTF">2014-06-18T05:31:25Z</dcterms:created>
  <dcterms:modified xsi:type="dcterms:W3CDTF">2014-06-30T15:43:52Z</dcterms:modified>
</cp:coreProperties>
</file>