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135"/>
  </bookViews>
  <sheets>
    <sheet name="ADS1259 Calculator" sheetId="1" r:id="rId1"/>
  </sheets>
  <calcPr calcId="145621"/>
</workbook>
</file>

<file path=xl/calcChain.xml><?xml version="1.0" encoding="utf-8"?>
<calcChain xmlns="http://schemas.openxmlformats.org/spreadsheetml/2006/main">
  <c r="C35" i="1" l="1"/>
  <c r="C32" i="1"/>
  <c r="C30" i="1"/>
  <c r="C29" i="1"/>
  <c r="C31" i="1" s="1"/>
  <c r="D27" i="1"/>
  <c r="C22" i="1" l="1"/>
  <c r="C13" i="1"/>
  <c r="C9" i="1" l="1"/>
  <c r="C10" i="1" s="1"/>
  <c r="C20" i="1" s="1"/>
  <c r="C14" i="1" l="1"/>
</calcChain>
</file>

<file path=xl/sharedStrings.xml><?xml version="1.0" encoding="utf-8"?>
<sst xmlns="http://schemas.openxmlformats.org/spreadsheetml/2006/main" count="50" uniqueCount="40">
  <si>
    <t>[uV]</t>
  </si>
  <si>
    <t>[nV]</t>
  </si>
  <si>
    <t>[V/V]</t>
  </si>
  <si>
    <t>[V]</t>
  </si>
  <si>
    <t>[Decimal]</t>
  </si>
  <si>
    <t>[Hex]</t>
  </si>
  <si>
    <t>2's Compliment ADC Conversion Calculator</t>
  </si>
  <si>
    <t># Bits:</t>
  </si>
  <si>
    <t>CF</t>
  </si>
  <si>
    <t>Full-Scale Range (FSR)</t>
  </si>
  <si>
    <t>SI Prefixes</t>
  </si>
  <si>
    <t>Multiplier</t>
  </si>
  <si>
    <t>[mV]</t>
  </si>
  <si>
    <t>Input</t>
  </si>
  <si>
    <t>Result</t>
  </si>
  <si>
    <t>LEGEND</t>
  </si>
  <si>
    <t>LSB Size</t>
  </si>
  <si>
    <t>Reference Voltage</t>
  </si>
  <si>
    <t>ADC Output Code</t>
  </si>
  <si>
    <t>Measured VIN</t>
  </si>
  <si>
    <t>&lt;-here is the conversion from codes to volts</t>
  </si>
  <si>
    <t>OFC[3:0]</t>
  </si>
  <si>
    <t>FSC[3:0]</t>
  </si>
  <si>
    <t>Offset correction</t>
  </si>
  <si>
    <t>Gain correction</t>
  </si>
  <si>
    <t xml:space="preserve">The ADC will automatically perform the following operation on each conversion result:  subtract  the offset correction factor and multiply by the gain correction factor </t>
  </si>
  <si>
    <t>Calibration Register Values</t>
  </si>
  <si>
    <t>&lt;-input ADC hex code here</t>
  </si>
  <si>
    <t>ADC Noise Performance Calculator</t>
  </si>
  <si>
    <t>[Codes]</t>
  </si>
  <si>
    <t>Noise-Free Resolution</t>
  </si>
  <si>
    <t>[Bits]</t>
  </si>
  <si>
    <t>Stdev Codes (rms)</t>
  </si>
  <si>
    <t>[Codes rms]</t>
  </si>
  <si>
    <t>Noise Performance Calculations</t>
  </si>
  <si>
    <t>Effective Resolution/ENOB</t>
  </si>
  <si>
    <t># Codes (Peak-to-Peak)</t>
  </si>
  <si>
    <t># Averages</t>
  </si>
  <si>
    <t>Improvement in ENOB</t>
  </si>
  <si>
    <t>[#]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</si>
</sst>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5" borderId="7" xfId="0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2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2" xfId="0" quotePrefix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7" borderId="7" xfId="0" applyFill="1" applyBorder="1"/>
    <xf numFmtId="0" fontId="0" fillId="7" borderId="6" xfId="0" applyFill="1" applyBorder="1"/>
    <xf numFmtId="0" fontId="0" fillId="7" borderId="5" xfId="0" applyFill="1" applyBorder="1"/>
    <xf numFmtId="0" fontId="0" fillId="6" borderId="2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2" fillId="0" borderId="0" xfId="0" applyFont="1"/>
    <xf numFmtId="0" fontId="0" fillId="6" borderId="9" xfId="0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6" borderId="10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6" borderId="11" xfId="0" applyNumberForma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0" fillId="0" borderId="0" xfId="0" applyFill="1" applyBorder="1"/>
    <xf numFmtId="0" fontId="1" fillId="6" borderId="2" xfId="0" applyFont="1" applyFill="1" applyBorder="1" applyAlignment="1">
      <alignment horizontal="left"/>
    </xf>
    <xf numFmtId="0" fontId="1" fillId="6" borderId="23" xfId="0" applyFont="1" applyFill="1" applyBorder="1"/>
    <xf numFmtId="0" fontId="1" fillId="6" borderId="24" xfId="0" applyFont="1" applyFill="1" applyBorder="1" applyAlignment="1"/>
    <xf numFmtId="0" fontId="1" fillId="6" borderId="25" xfId="0" applyFont="1" applyFill="1" applyBorder="1"/>
    <xf numFmtId="2" fontId="1" fillId="0" borderId="0" xfId="0" applyNumberFormat="1" applyFont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166" fontId="1" fillId="3" borderId="26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6" fontId="1" fillId="3" borderId="19" xfId="0" applyNumberFormat="1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495301</xdr:colOff>
      <xdr:row>15</xdr:row>
      <xdr:rowOff>171450</xdr:rowOff>
    </xdr:from>
    <xdr:to>
      <xdr:col>12</xdr:col>
      <xdr:colOff>209550</xdr:colOff>
      <xdr:row>21</xdr:row>
      <xdr:rowOff>150152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3124200"/>
          <a:ext cx="5391149" cy="114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abSelected="1" workbookViewId="0">
      <selection activeCell="G32" sqref="G32"/>
    </sheetView>
  </sheetViews>
  <sheetFormatPr defaultRowHeight="15" x14ac:dyDescent="0.25"/>
  <cols>
    <col min="1" max="1" width="11.5703125" customWidth="1"/>
    <col min="2" max="2" width="26.5703125" customWidth="1"/>
    <col min="3" max="3" width="13.140625" customWidth="1"/>
    <col min="4" max="4" width="12" customWidth="1"/>
    <col min="7" max="7" width="12" customWidth="1"/>
    <col min="8" max="8" width="11.42578125" customWidth="1"/>
    <col min="9" max="9" width="16" customWidth="1"/>
  </cols>
  <sheetData>
    <row r="2" spans="2:9" ht="15.75" thickBot="1" x14ac:dyDescent="0.3">
      <c r="B2" s="7" t="s">
        <v>15</v>
      </c>
    </row>
    <row r="3" spans="2:9" x14ac:dyDescent="0.25">
      <c r="B3" s="4" t="s">
        <v>13</v>
      </c>
    </row>
    <row r="4" spans="2:9" ht="15.75" thickBot="1" x14ac:dyDescent="0.3">
      <c r="B4" s="5" t="s">
        <v>14</v>
      </c>
    </row>
    <row r="5" spans="2:9" ht="15.75" thickBot="1" x14ac:dyDescent="0.3"/>
    <row r="6" spans="2:9" ht="15.75" thickBot="1" x14ac:dyDescent="0.3">
      <c r="C6" s="1" t="s">
        <v>7</v>
      </c>
      <c r="D6" s="26">
        <v>24</v>
      </c>
      <c r="H6" s="2" t="s">
        <v>10</v>
      </c>
      <c r="I6" s="3" t="s">
        <v>11</v>
      </c>
    </row>
    <row r="7" spans="2:9" ht="15.75" thickBot="1" x14ac:dyDescent="0.3">
      <c r="B7" s="36" t="s">
        <v>6</v>
      </c>
      <c r="C7" s="37"/>
      <c r="D7" s="38"/>
      <c r="H7" s="30" t="s">
        <v>3</v>
      </c>
      <c r="I7" s="31">
        <v>1</v>
      </c>
    </row>
    <row r="8" spans="2:9" ht="15.75" thickBot="1" x14ac:dyDescent="0.3">
      <c r="B8" s="8" t="s">
        <v>17</v>
      </c>
      <c r="C8" s="12">
        <v>2.5</v>
      </c>
      <c r="D8" s="16" t="s">
        <v>3</v>
      </c>
      <c r="H8" s="32" t="s">
        <v>12</v>
      </c>
      <c r="I8" s="33">
        <v>1E-3</v>
      </c>
    </row>
    <row r="9" spans="2:9" x14ac:dyDescent="0.25">
      <c r="B9" s="9" t="s">
        <v>9</v>
      </c>
      <c r="C9" s="13">
        <f>2*C8</f>
        <v>5</v>
      </c>
      <c r="D9" s="17" t="s">
        <v>3</v>
      </c>
      <c r="H9" s="32" t="s">
        <v>0</v>
      </c>
      <c r="I9" s="33">
        <v>9.9999999999999995E-7</v>
      </c>
    </row>
    <row r="10" spans="2:9" ht="15.75" thickBot="1" x14ac:dyDescent="0.3">
      <c r="B10" s="10" t="s">
        <v>16</v>
      </c>
      <c r="C10" s="14">
        <f>(C9/2^D6)/VLOOKUP(D10,H7:I10,2,FALSE)</f>
        <v>298.02322387695312</v>
      </c>
      <c r="D10" s="15" t="s">
        <v>1</v>
      </c>
      <c r="H10" s="34" t="s">
        <v>1</v>
      </c>
      <c r="I10" s="35">
        <v>1.0000000000000001E-9</v>
      </c>
    </row>
    <row r="11" spans="2:9" ht="15.75" thickBot="1" x14ac:dyDescent="0.3">
      <c r="B11" s="22"/>
      <c r="C11" s="23"/>
      <c r="D11" s="24"/>
    </row>
    <row r="12" spans="2:9" x14ac:dyDescent="0.25">
      <c r="B12" s="39" t="s">
        <v>18</v>
      </c>
      <c r="C12" s="18" t="s">
        <v>8</v>
      </c>
      <c r="D12" s="21" t="s">
        <v>5</v>
      </c>
      <c r="E12" s="29" t="s">
        <v>27</v>
      </c>
    </row>
    <row r="13" spans="2:9" ht="15.75" thickBot="1" x14ac:dyDescent="0.3">
      <c r="B13" s="40"/>
      <c r="C13" s="19">
        <f>IF(ISODD(HEX2DEC(C12)/2^(D6-1)),(HEX2DEC(C12)-2^D6),HEX2DEC(C12))</f>
        <v>207</v>
      </c>
      <c r="D13" s="25" t="s">
        <v>4</v>
      </c>
    </row>
    <row r="14" spans="2:9" ht="15.75" thickBot="1" x14ac:dyDescent="0.3">
      <c r="B14" s="11" t="s">
        <v>19</v>
      </c>
      <c r="C14" s="20">
        <f>(C13*(C10*VLOOKUP(D10,H7:I10,2,FALSE)))/VLOOKUP(D14,H7:I10,2,FALSE)</f>
        <v>61.690807342529297</v>
      </c>
      <c r="D14" s="26" t="s">
        <v>0</v>
      </c>
      <c r="E14" s="29" t="s">
        <v>20</v>
      </c>
    </row>
    <row r="18" spans="2:4" ht="15.75" thickBot="1" x14ac:dyDescent="0.3">
      <c r="B18" s="6" t="s">
        <v>26</v>
      </c>
    </row>
    <row r="19" spans="2:4" x14ac:dyDescent="0.25">
      <c r="B19" s="9" t="s">
        <v>21</v>
      </c>
      <c r="C19" s="18">
        <v>0</v>
      </c>
      <c r="D19" s="21" t="s">
        <v>5</v>
      </c>
    </row>
    <row r="20" spans="2:4" ht="15.75" thickBot="1" x14ac:dyDescent="0.3">
      <c r="B20" s="43" t="s">
        <v>23</v>
      </c>
      <c r="C20" s="19">
        <f>IF(ISODD(HEX2DEC(C19)/2^(24-1)),(HEX2DEC(C19)-2^24),HEX2DEC(C19))*C10*VLOOKUP(D10,H7:I10,2,FALSE)/VLOOKUP(D20,H7:I10,2,FALSE)</f>
        <v>0</v>
      </c>
      <c r="D20" s="27" t="s">
        <v>1</v>
      </c>
    </row>
    <row r="21" spans="2:4" x14ac:dyDescent="0.25">
      <c r="B21" s="9" t="s">
        <v>22</v>
      </c>
      <c r="C21" s="18">
        <v>400000</v>
      </c>
      <c r="D21" s="21" t="s">
        <v>5</v>
      </c>
    </row>
    <row r="22" spans="2:4" ht="15.75" thickBot="1" x14ac:dyDescent="0.3">
      <c r="B22" s="10" t="s">
        <v>24</v>
      </c>
      <c r="C22" s="14">
        <f>HEX2DEC(C21)/(HEX2DEC(400000))</f>
        <v>1</v>
      </c>
      <c r="D22" s="28" t="s">
        <v>2</v>
      </c>
    </row>
    <row r="23" spans="2:4" x14ac:dyDescent="0.25">
      <c r="B23" s="29" t="s">
        <v>25</v>
      </c>
    </row>
    <row r="26" spans="2:4" ht="15.75" thickBot="1" x14ac:dyDescent="0.3">
      <c r="B26" s="6" t="s">
        <v>34</v>
      </c>
    </row>
    <row r="27" spans="2:4" ht="15.75" thickBot="1" x14ac:dyDescent="0.3">
      <c r="B27" s="41"/>
      <c r="C27" s="1" t="s">
        <v>7</v>
      </c>
      <c r="D27" s="26">
        <f>D6</f>
        <v>24</v>
      </c>
    </row>
    <row r="28" spans="2:4" ht="15.75" thickBot="1" x14ac:dyDescent="0.3">
      <c r="B28" s="36" t="s">
        <v>28</v>
      </c>
      <c r="C28" s="37"/>
      <c r="D28" s="38"/>
    </row>
    <row r="29" spans="2:4" x14ac:dyDescent="0.25">
      <c r="B29" s="42" t="s">
        <v>36</v>
      </c>
      <c r="C29" s="18">
        <f>221-195</f>
        <v>26</v>
      </c>
      <c r="D29" s="21" t="s">
        <v>29</v>
      </c>
    </row>
    <row r="30" spans="2:4" ht="15.75" thickBot="1" x14ac:dyDescent="0.3">
      <c r="B30" s="44" t="s">
        <v>30</v>
      </c>
      <c r="C30" s="48">
        <f>LOG(2^D27/C29,2)</f>
        <v>19.299560281858909</v>
      </c>
      <c r="D30" s="51" t="s">
        <v>31</v>
      </c>
    </row>
    <row r="31" spans="2:4" x14ac:dyDescent="0.25">
      <c r="B31" s="9" t="s">
        <v>32</v>
      </c>
      <c r="C31" s="49">
        <f>C29/6.6</f>
        <v>3.9393939393939394</v>
      </c>
      <c r="D31" s="21" t="s">
        <v>33</v>
      </c>
    </row>
    <row r="32" spans="2:4" ht="15.75" thickBot="1" x14ac:dyDescent="0.3">
      <c r="B32" s="45" t="s">
        <v>35</v>
      </c>
      <c r="C32" s="50">
        <f>LOG(2^D27/C31,2)</f>
        <v>22.022026306329998</v>
      </c>
      <c r="D32" s="28" t="s">
        <v>31</v>
      </c>
    </row>
    <row r="33" spans="2:4" ht="15.75" thickBot="1" x14ac:dyDescent="0.3"/>
    <row r="34" spans="2:4" x14ac:dyDescent="0.25">
      <c r="B34" s="9" t="s">
        <v>37</v>
      </c>
      <c r="C34" s="18">
        <v>16</v>
      </c>
      <c r="D34" s="21" t="s">
        <v>39</v>
      </c>
    </row>
    <row r="35" spans="2:4" ht="15.75" thickBot="1" x14ac:dyDescent="0.3">
      <c r="B35" s="10" t="s">
        <v>38</v>
      </c>
      <c r="C35" s="47">
        <f>SQRT(C34)/2</f>
        <v>2</v>
      </c>
      <c r="D35" s="28" t="s">
        <v>31</v>
      </c>
    </row>
    <row r="36" spans="2:4" x14ac:dyDescent="0.25">
      <c r="C36" s="46"/>
    </row>
  </sheetData>
  <mergeCells count="3">
    <mergeCell ref="B7:D7"/>
    <mergeCell ref="B12:B13"/>
    <mergeCell ref="B28:D28"/>
  </mergeCells>
  <dataValidations count="1">
    <dataValidation type="list" allowBlank="1" showInputMessage="1" showErrorMessage="1" sqref="D14 D10 D20">
      <formula1>$H$7:$H$10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ADS1259 Calculator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a0282860</dc:creator>
  <cp:lastModifiedBy>a0282860</cp:lastModifiedBy>
  <dcterms:created xsi:type="dcterms:W3CDTF">2014-10-06T23:41:48Z</dcterms:created>
  <dcterms:modified xsi:type="dcterms:W3CDTF">2014-10-07T00:23:04Z</dcterms:modified>
</cp:coreProperties>
</file>