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4240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E16" i="1"/>
  <c r="E17" i="1"/>
  <c r="E18" i="1" l="1"/>
  <c r="E6" i="1"/>
  <c r="E7" i="1" s="1"/>
  <c r="E8" i="1" s="1"/>
  <c r="E9" i="1" s="1"/>
  <c r="E10" i="1" s="1"/>
  <c r="E11" i="1" s="1"/>
  <c r="E12" i="1" s="1"/>
  <c r="E13" i="1" s="1"/>
  <c r="E14" i="1" s="1"/>
  <c r="E15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D6" i="1"/>
  <c r="I5" i="1"/>
  <c r="H5" i="1"/>
  <c r="G5" i="1"/>
  <c r="E19" i="1" l="1"/>
  <c r="B20" i="1"/>
  <c r="H6" i="1"/>
  <c r="G6" i="1"/>
  <c r="I6" i="1"/>
  <c r="D7" i="1"/>
  <c r="G7" i="1" s="1"/>
  <c r="J5" i="1"/>
  <c r="K5" i="1" s="1"/>
  <c r="M5" i="1" s="1"/>
  <c r="B21" i="1" l="1"/>
  <c r="E20" i="1"/>
  <c r="H7" i="1"/>
  <c r="J6" i="1"/>
  <c r="K6" i="1" s="1"/>
  <c r="M6" i="1" s="1"/>
  <c r="D8" i="1"/>
  <c r="I7" i="1"/>
  <c r="B22" i="1" l="1"/>
  <c r="E21" i="1"/>
  <c r="J7" i="1"/>
  <c r="K7" i="1" s="1"/>
  <c r="M7" i="1" s="1"/>
  <c r="D9" i="1"/>
  <c r="I8" i="1"/>
  <c r="G8" i="1"/>
  <c r="H8" i="1"/>
  <c r="E22" i="1" l="1"/>
  <c r="B23" i="1"/>
  <c r="J8" i="1"/>
  <c r="K8" i="1" s="1"/>
  <c r="M8" i="1" s="1"/>
  <c r="D10" i="1"/>
  <c r="G9" i="1"/>
  <c r="H9" i="1"/>
  <c r="I9" i="1"/>
  <c r="B24" i="1" l="1"/>
  <c r="E23" i="1"/>
  <c r="H10" i="1"/>
  <c r="D11" i="1"/>
  <c r="G10" i="1"/>
  <c r="I10" i="1"/>
  <c r="J9" i="1"/>
  <c r="K9" i="1" s="1"/>
  <c r="M9" i="1" s="1"/>
  <c r="B25" i="1" l="1"/>
  <c r="E24" i="1"/>
  <c r="J10" i="1"/>
  <c r="K10" i="1" s="1"/>
  <c r="M10" i="1" s="1"/>
  <c r="H11" i="1"/>
  <c r="I11" i="1"/>
  <c r="D12" i="1"/>
  <c r="G11" i="1"/>
  <c r="E25" i="1" l="1"/>
  <c r="B26" i="1"/>
  <c r="I12" i="1"/>
  <c r="G12" i="1"/>
  <c r="H12" i="1"/>
  <c r="D13" i="1"/>
  <c r="J11" i="1"/>
  <c r="K11" i="1" s="1"/>
  <c r="M11" i="1" s="1"/>
  <c r="E26" i="1" l="1"/>
  <c r="J12" i="1"/>
  <c r="K12" i="1" s="1"/>
  <c r="M12" i="1" s="1"/>
  <c r="H13" i="1"/>
  <c r="I13" i="1"/>
  <c r="D14" i="1"/>
  <c r="G13" i="1"/>
  <c r="H14" i="1" l="1"/>
  <c r="I14" i="1"/>
  <c r="D15" i="1"/>
  <c r="D16" i="1" s="1"/>
  <c r="G14" i="1"/>
  <c r="J13" i="1"/>
  <c r="K13" i="1" s="1"/>
  <c r="M13" i="1" s="1"/>
  <c r="G16" i="1" l="1"/>
  <c r="I16" i="1"/>
  <c r="D17" i="1"/>
  <c r="H16" i="1"/>
  <c r="J14" i="1"/>
  <c r="K14" i="1" s="1"/>
  <c r="M14" i="1" s="1"/>
  <c r="I15" i="1"/>
  <c r="G15" i="1"/>
  <c r="H15" i="1"/>
  <c r="J16" i="1" l="1"/>
  <c r="K16" i="1" s="1"/>
  <c r="M16" i="1" s="1"/>
  <c r="H17" i="1"/>
  <c r="I17" i="1"/>
  <c r="G17" i="1"/>
  <c r="D18" i="1"/>
  <c r="J15" i="1"/>
  <c r="K15" i="1" s="1"/>
  <c r="M15" i="1" s="1"/>
  <c r="J17" i="1" l="1"/>
  <c r="K17" i="1" s="1"/>
  <c r="M17" i="1" s="1"/>
  <c r="I18" i="1"/>
  <c r="G18" i="1"/>
  <c r="H18" i="1"/>
  <c r="D19" i="1"/>
  <c r="I19" i="1" l="1"/>
  <c r="D20" i="1"/>
  <c r="H19" i="1"/>
  <c r="G19" i="1"/>
  <c r="J18" i="1"/>
  <c r="K18" i="1" s="1"/>
  <c r="M18" i="1" s="1"/>
  <c r="J19" i="1" l="1"/>
  <c r="K19" i="1" s="1"/>
  <c r="M19" i="1" s="1"/>
  <c r="I20" i="1"/>
  <c r="H20" i="1"/>
  <c r="G20" i="1"/>
  <c r="D21" i="1"/>
  <c r="J20" i="1" l="1"/>
  <c r="K20" i="1" s="1"/>
  <c r="M20" i="1" s="1"/>
  <c r="G21" i="1"/>
  <c r="I21" i="1"/>
  <c r="H21" i="1"/>
  <c r="D22" i="1"/>
  <c r="I22" i="1" l="1"/>
  <c r="G22" i="1"/>
  <c r="D23" i="1"/>
  <c r="H22" i="1"/>
  <c r="J21" i="1"/>
  <c r="K21" i="1" s="1"/>
  <c r="M21" i="1" s="1"/>
  <c r="J22" i="1" l="1"/>
  <c r="K22" i="1" s="1"/>
  <c r="M22" i="1" s="1"/>
  <c r="G23" i="1"/>
  <c r="D24" i="1"/>
  <c r="I23" i="1"/>
  <c r="H23" i="1"/>
  <c r="J23" i="1" l="1"/>
  <c r="K23" i="1" s="1"/>
  <c r="M23" i="1" s="1"/>
  <c r="I24" i="1"/>
  <c r="G24" i="1"/>
  <c r="D25" i="1"/>
  <c r="H24" i="1"/>
  <c r="J24" i="1" l="1"/>
  <c r="K24" i="1" s="1"/>
  <c r="M24" i="1" s="1"/>
  <c r="G25" i="1"/>
  <c r="I25" i="1"/>
  <c r="H25" i="1"/>
  <c r="D26" i="1"/>
  <c r="I26" i="1" l="1"/>
  <c r="G26" i="1"/>
  <c r="H26" i="1"/>
  <c r="J25" i="1"/>
  <c r="K25" i="1" s="1"/>
  <c r="M25" i="1" s="1"/>
  <c r="J26" i="1" l="1"/>
  <c r="K26" i="1" s="1"/>
  <c r="M26" i="1" s="1"/>
</calcChain>
</file>

<file path=xl/sharedStrings.xml><?xml version="1.0" encoding="utf-8"?>
<sst xmlns="http://schemas.openxmlformats.org/spreadsheetml/2006/main" count="32" uniqueCount="24">
  <si>
    <t>Vref</t>
  </si>
  <si>
    <t>Rtop</t>
  </si>
  <si>
    <t>Rbot</t>
  </si>
  <si>
    <t>Ri</t>
  </si>
  <si>
    <t>INA213</t>
  </si>
  <si>
    <t>Iout</t>
  </si>
  <si>
    <t>USB</t>
  </si>
  <si>
    <t>Vo</t>
  </si>
  <si>
    <t>term1</t>
  </si>
  <si>
    <t>term2</t>
  </si>
  <si>
    <t>term3</t>
  </si>
  <si>
    <t>Vo2</t>
  </si>
  <si>
    <t>Cable</t>
  </si>
  <si>
    <t>Ohms</t>
  </si>
  <si>
    <t>Compensated</t>
  </si>
  <si>
    <t>V cable (end)</t>
  </si>
  <si>
    <t>P/S</t>
  </si>
  <si>
    <t>reg</t>
  </si>
  <si>
    <t>Conn</t>
  </si>
  <si>
    <t>calc</t>
  </si>
  <si>
    <t xml:space="preserve"> </t>
  </si>
  <si>
    <t>Rsense</t>
  </si>
  <si>
    <t>Orange = Set Values</t>
  </si>
  <si>
    <t>TPS54340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</si>
</sst>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Sheet1!$M$4</c:f>
              <c:strCache>
                <c:ptCount val="1"/>
                <c:pt idx="0">
                  <c:v>V cable (end)</c:v>
                </c:pt>
              </c:strCache>
            </c:strRef>
          </c:tx>
          <c:marker>
            <c:symbol val="none"/>
          </c:marker>
          <c:cat>
            <c:numRef>
              <c:f>Sheet1!$F$5:$F$26</c:f>
              <c:numCache>
                <c:formatCode>General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</c:numCache>
            </c:numRef>
          </c:cat>
          <c:val>
            <c:numRef>
              <c:f>Sheet1!$M$5:$M$26</c:f>
              <c:numCache>
                <c:formatCode>0.000</c:formatCode>
                <c:ptCount val="22"/>
                <c:pt idx="0">
                  <c:v>5.0372783215008674</c:v>
                </c:pt>
                <c:pt idx="1">
                  <c:v>5.0377946508797926</c:v>
                </c:pt>
                <c:pt idx="2">
                  <c:v>5.0383109802587178</c:v>
                </c:pt>
                <c:pt idx="3">
                  <c:v>5.038827309637643</c:v>
                </c:pt>
                <c:pt idx="4">
                  <c:v>5.03934363901657</c:v>
                </c:pt>
                <c:pt idx="5">
                  <c:v>5.0398599683954934</c:v>
                </c:pt>
                <c:pt idx="6">
                  <c:v>5.0403762977744186</c:v>
                </c:pt>
                <c:pt idx="7">
                  <c:v>5.0408926271533447</c:v>
                </c:pt>
                <c:pt idx="8">
                  <c:v>5.0414089565322699</c:v>
                </c:pt>
                <c:pt idx="9">
                  <c:v>5.0419252859111952</c:v>
                </c:pt>
                <c:pt idx="10">
                  <c:v>5.0424416152901212</c:v>
                </c:pt>
                <c:pt idx="11">
                  <c:v>5.0429579446690465</c:v>
                </c:pt>
                <c:pt idx="12">
                  <c:v>5.0434742740479717</c:v>
                </c:pt>
                <c:pt idx="13">
                  <c:v>5.0439906034268969</c:v>
                </c:pt>
                <c:pt idx="14">
                  <c:v>5.0445069328058221</c:v>
                </c:pt>
                <c:pt idx="15">
                  <c:v>5.0450232621847473</c:v>
                </c:pt>
                <c:pt idx="16">
                  <c:v>5.0455395915636725</c:v>
                </c:pt>
                <c:pt idx="17">
                  <c:v>5.0460559209425977</c:v>
                </c:pt>
                <c:pt idx="18">
                  <c:v>5.0465722503215229</c:v>
                </c:pt>
                <c:pt idx="19">
                  <c:v>5.0470885797004481</c:v>
                </c:pt>
                <c:pt idx="20">
                  <c:v>5.0476049090793751</c:v>
                </c:pt>
                <c:pt idx="21">
                  <c:v>5.0481212384582985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Sheet1!$K$2:$K$3</c:f>
              <c:strCache>
                <c:ptCount val="1"/>
                <c:pt idx="0">
                  <c:v>USB Conn</c:v>
                </c:pt>
              </c:strCache>
            </c:strRef>
          </c:tx>
          <c:marker>
            <c:symbol val="none"/>
          </c:marker>
          <c:cat>
            <c:numRef>
              <c:f>Sheet1!$F$5:$F$26</c:f>
              <c:numCache>
                <c:formatCode>General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</c:numCache>
            </c:numRef>
          </c:cat>
          <c:val>
            <c:numRef>
              <c:f>Sheet1!$K$5:$K$26</c:f>
              <c:numCache>
                <c:formatCode>0.000</c:formatCode>
                <c:ptCount val="22"/>
                <c:pt idx="0">
                  <c:v>5.0372783215008674</c:v>
                </c:pt>
                <c:pt idx="1">
                  <c:v>5.0664946508797923</c:v>
                </c:pt>
                <c:pt idx="2">
                  <c:v>5.0957109802587182</c:v>
                </c:pt>
                <c:pt idx="3">
                  <c:v>5.1249273096376431</c:v>
                </c:pt>
                <c:pt idx="4">
                  <c:v>5.1541436390165698</c:v>
                </c:pt>
                <c:pt idx="5">
                  <c:v>5.1833599683954938</c:v>
                </c:pt>
                <c:pt idx="6">
                  <c:v>5.2125762977744188</c:v>
                </c:pt>
                <c:pt idx="7">
                  <c:v>5.2417926271533446</c:v>
                </c:pt>
                <c:pt idx="8">
                  <c:v>5.2710089565322695</c:v>
                </c:pt>
                <c:pt idx="9">
                  <c:v>5.3002252859111953</c:v>
                </c:pt>
                <c:pt idx="10">
                  <c:v>5.3294416152901212</c:v>
                </c:pt>
                <c:pt idx="11">
                  <c:v>5.3586579446690461</c:v>
                </c:pt>
                <c:pt idx="12">
                  <c:v>5.3878742740479719</c:v>
                </c:pt>
                <c:pt idx="13">
                  <c:v>5.4170906034268969</c:v>
                </c:pt>
                <c:pt idx="14">
                  <c:v>5.4463069328058218</c:v>
                </c:pt>
                <c:pt idx="15">
                  <c:v>5.4755232621847476</c:v>
                </c:pt>
                <c:pt idx="16">
                  <c:v>5.5047395915636725</c:v>
                </c:pt>
                <c:pt idx="17">
                  <c:v>5.5339559209425975</c:v>
                </c:pt>
                <c:pt idx="18">
                  <c:v>5.5631722503215233</c:v>
                </c:pt>
                <c:pt idx="19">
                  <c:v>5.5923885797004482</c:v>
                </c:pt>
                <c:pt idx="20">
                  <c:v>5.6216049090793749</c:v>
                </c:pt>
                <c:pt idx="21">
                  <c:v>5.650821238458299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Sheet1!$J$2:$J$3</c:f>
              <c:strCache>
                <c:ptCount val="1"/>
                <c:pt idx="0">
                  <c:v>P/S reg</c:v>
                </c:pt>
              </c:strCache>
            </c:strRef>
          </c:tx>
          <c:marker>
            <c:symbol val="none"/>
          </c:marker>
          <c:cat>
            <c:numRef>
              <c:f>Sheet1!$F$5:$F$26</c:f>
              <c:numCache>
                <c:formatCode>General</c:formatCode>
                <c:ptCount val="2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</c:numCache>
            </c:numRef>
          </c:cat>
          <c:val>
            <c:numRef>
              <c:f>Sheet1!$J$5:$J$26</c:f>
              <c:numCache>
                <c:formatCode>0.000</c:formatCode>
                <c:ptCount val="22"/>
                <c:pt idx="0">
                  <c:v>5.0372783215008674</c:v>
                </c:pt>
                <c:pt idx="1">
                  <c:v>5.0674946508797927</c:v>
                </c:pt>
                <c:pt idx="2">
                  <c:v>5.0977109802587179</c:v>
                </c:pt>
                <c:pt idx="3">
                  <c:v>5.1279273096376432</c:v>
                </c:pt>
                <c:pt idx="4">
                  <c:v>5.1581436390165694</c:v>
                </c:pt>
                <c:pt idx="5">
                  <c:v>5.1883599683954937</c:v>
                </c:pt>
                <c:pt idx="6">
                  <c:v>5.218576297774419</c:v>
                </c:pt>
                <c:pt idx="7">
                  <c:v>5.2487926271533443</c:v>
                </c:pt>
                <c:pt idx="8">
                  <c:v>5.2790089565322695</c:v>
                </c:pt>
                <c:pt idx="9">
                  <c:v>5.3092252859111957</c:v>
                </c:pt>
                <c:pt idx="10">
                  <c:v>5.339441615290121</c:v>
                </c:pt>
                <c:pt idx="11">
                  <c:v>5.3696579446690462</c:v>
                </c:pt>
                <c:pt idx="12">
                  <c:v>5.3998742740479715</c:v>
                </c:pt>
                <c:pt idx="13">
                  <c:v>5.4300906034268968</c:v>
                </c:pt>
                <c:pt idx="14">
                  <c:v>5.460306932805822</c:v>
                </c:pt>
                <c:pt idx="15">
                  <c:v>5.4905232621847473</c:v>
                </c:pt>
                <c:pt idx="16">
                  <c:v>5.5207395915636726</c:v>
                </c:pt>
                <c:pt idx="17">
                  <c:v>5.5509559209425978</c:v>
                </c:pt>
                <c:pt idx="18">
                  <c:v>5.5811722503215231</c:v>
                </c:pt>
                <c:pt idx="19">
                  <c:v>5.6113885797004484</c:v>
                </c:pt>
                <c:pt idx="20">
                  <c:v>5.6416049090793745</c:v>
                </c:pt>
                <c:pt idx="21">
                  <c:v>5.6718212384582989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45216"/>
        <c:axId val="66351488"/>
      </c:lineChart>
      <c:catAx>
        <c:axId val="6634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</a:t>
                </a:r>
                <a:r>
                  <a:rPr lang="en-US" baseline="0"/>
                  <a:t>put Current (A)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6351488"/>
        <c:crosses val="autoZero"/>
        <c:auto val="1"/>
        <c:lblAlgn val="ctr"/>
        <c:lblOffset val="100"/>
        <c:noMultiLvlLbl val="0"/>
      </c:catAx>
      <c:valAx>
        <c:axId val="66351488"/>
        <c:scaling>
          <c:orientation val="minMax"/>
          <c:max val="5.7"/>
          <c:min val="4.9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66345216"/>
        <c:crosses val="autoZero"/>
        <c:crossBetween val="midCat"/>
        <c:maj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1</xdr:row>
      <xdr:rowOff>166686</xdr:rowOff>
    </xdr:from>
    <xdr:to>
      <xdr:col>24</xdr:col>
      <xdr:colOff>542925</xdr:colOff>
      <xdr:row>24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123827</xdr:colOff>
      <xdr:row>25</xdr:row>
      <xdr:rowOff>3175</xdr:rowOff>
    </xdr:from>
    <xdr:to>
      <xdr:col>24</xdr:col>
      <xdr:colOff>523879</xdr:colOff>
      <xdr:row>53</xdr:row>
      <xdr:rowOff>9112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579184" y="4187618"/>
          <a:ext cx="5339937" cy="6496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I38" sqref="I38"/>
    </sheetView>
  </sheetViews>
  <sheetFormatPr defaultRowHeight="15" x14ac:dyDescent="0.25"/>
  <cols>
    <col min="1" max="3" width="10.140625" style="1" customWidth="1"/>
    <col min="4" max="4" width="9.140625" style="8"/>
    <col min="5" max="6" width="9.140625" style="1"/>
    <col min="7" max="8" width="9.140625" style="4"/>
    <col min="9" max="9" width="9.28515625" style="4" customWidth="1"/>
    <col min="10" max="11" width="9.140625" style="2"/>
    <col min="12" max="12" width="9.140625" style="1"/>
    <col min="13" max="13" width="14.140625" style="2" customWidth="1"/>
    <col min="14" max="14" width="9.140625" style="1"/>
  </cols>
  <sheetData>
    <row r="1" spans="1:13" x14ac:dyDescent="0.25">
      <c r="C1" s="7" t="s">
        <v>22</v>
      </c>
    </row>
    <row r="2" spans="1:13" x14ac:dyDescent="0.25">
      <c r="J2" s="6" t="s">
        <v>16</v>
      </c>
      <c r="K2" s="5" t="s">
        <v>6</v>
      </c>
      <c r="L2" s="1" t="s">
        <v>6</v>
      </c>
      <c r="M2" s="3" t="s">
        <v>6</v>
      </c>
    </row>
    <row r="3" spans="1:13" x14ac:dyDescent="0.25">
      <c r="A3" s="1" t="s">
        <v>23</v>
      </c>
      <c r="B3" s="1" t="s">
        <v>23</v>
      </c>
      <c r="C3" s="10" t="s">
        <v>23</v>
      </c>
      <c r="D3" s="8" t="s">
        <v>4</v>
      </c>
      <c r="E3" s="1" t="s">
        <v>4</v>
      </c>
      <c r="F3" s="1" t="s">
        <v>6</v>
      </c>
      <c r="G3" s="4" t="s">
        <v>19</v>
      </c>
      <c r="H3" s="4" t="s">
        <v>19</v>
      </c>
      <c r="I3" s="4" t="s">
        <v>19</v>
      </c>
      <c r="J3" s="6" t="s">
        <v>17</v>
      </c>
      <c r="K3" s="5" t="s">
        <v>18</v>
      </c>
      <c r="L3" s="1" t="s">
        <v>12</v>
      </c>
      <c r="M3" s="3" t="s">
        <v>14</v>
      </c>
    </row>
    <row r="4" spans="1:13" x14ac:dyDescent="0.25">
      <c r="A4" s="1" t="s">
        <v>0</v>
      </c>
      <c r="B4" s="1" t="s">
        <v>1</v>
      </c>
      <c r="C4" s="1" t="s">
        <v>2</v>
      </c>
      <c r="D4" s="8" t="s">
        <v>3</v>
      </c>
      <c r="E4" s="1" t="s">
        <v>21</v>
      </c>
      <c r="F4" s="1" t="s">
        <v>5</v>
      </c>
      <c r="G4" s="4" t="s">
        <v>8</v>
      </c>
      <c r="H4" s="4" t="s">
        <v>9</v>
      </c>
      <c r="I4" s="4" t="s">
        <v>10</v>
      </c>
      <c r="J4" s="6" t="s">
        <v>7</v>
      </c>
      <c r="K4" s="5" t="s">
        <v>11</v>
      </c>
      <c r="L4" s="1" t="s">
        <v>13</v>
      </c>
      <c r="M4" s="3" t="s">
        <v>15</v>
      </c>
    </row>
    <row r="5" spans="1:13" x14ac:dyDescent="0.25">
      <c r="A5" s="7">
        <v>0.8</v>
      </c>
      <c r="B5" s="7">
        <v>8660</v>
      </c>
      <c r="C5" s="7">
        <v>1210</v>
      </c>
      <c r="D5" s="9">
        <v>10000</v>
      </c>
      <c r="E5" s="7">
        <v>0.01</v>
      </c>
      <c r="F5" s="1">
        <v>0</v>
      </c>
      <c r="G5" s="4">
        <f>(2*D5*B5)/(B5+2*D5)</f>
        <v>6043.2658757850659</v>
      </c>
      <c r="H5" s="4">
        <f>(B5*D5+C5*D5+C5*B5)/(C5*B5*D5)</f>
        <v>1.0419197221002805E-3</v>
      </c>
      <c r="I5" s="4">
        <f>F5*E5*50/D5</f>
        <v>0</v>
      </c>
      <c r="J5" s="2">
        <f>G5*(A5*H5+I5)</f>
        <v>5.0372783215008674</v>
      </c>
      <c r="K5" s="2">
        <f>J5-F5*E5</f>
        <v>5.0372783215008674</v>
      </c>
      <c r="L5" s="7">
        <v>0.28699999999999998</v>
      </c>
      <c r="M5" s="2">
        <f>K5-F5*L5</f>
        <v>5.0372783215008674</v>
      </c>
    </row>
    <row r="6" spans="1:13" x14ac:dyDescent="0.25">
      <c r="A6" s="1">
        <f>A5</f>
        <v>0.8</v>
      </c>
      <c r="B6" s="1">
        <f>B5</f>
        <v>8660</v>
      </c>
      <c r="C6" s="1">
        <f>C5</f>
        <v>1210</v>
      </c>
      <c r="D6" s="8">
        <f>D5</f>
        <v>10000</v>
      </c>
      <c r="E6" s="1">
        <f>E5</f>
        <v>0.01</v>
      </c>
      <c r="F6" s="1">
        <v>0.1</v>
      </c>
      <c r="G6" s="4">
        <f t="shared" ref="G6:G15" si="0">(2*D6*B6)/(B6+2*D6)</f>
        <v>6043.2658757850659</v>
      </c>
      <c r="H6" s="4">
        <f t="shared" ref="H6:H15" si="1">(B6*D6+C6*D6+C6*B6)/(C6*B6*D6)</f>
        <v>1.0419197221002805E-3</v>
      </c>
      <c r="I6" s="4">
        <f t="shared" ref="I6:I15" si="2">F6*E6*50/D6</f>
        <v>5.0000000000000004E-6</v>
      </c>
      <c r="J6" s="2">
        <f t="shared" ref="J6:J15" si="3">G6*(A6*H6+I6)</f>
        <v>5.0674946508797927</v>
      </c>
      <c r="K6" s="2">
        <f t="shared" ref="K6:K15" si="4">J6-F6*E6</f>
        <v>5.0664946508797923</v>
      </c>
      <c r="L6" s="1">
        <f>L5</f>
        <v>0.28699999999999998</v>
      </c>
      <c r="M6" s="2">
        <f t="shared" ref="M6:M15" si="5">K6-F6*L6</f>
        <v>5.0377946508797926</v>
      </c>
    </row>
    <row r="7" spans="1:13" x14ac:dyDescent="0.25">
      <c r="A7" s="1">
        <f t="shared" ref="A7:A26" si="6">A6</f>
        <v>0.8</v>
      </c>
      <c r="B7" s="1">
        <f t="shared" ref="B7:B15" si="7">B6</f>
        <v>8660</v>
      </c>
      <c r="C7" s="1">
        <f t="shared" ref="C7:C15" si="8">C6</f>
        <v>1210</v>
      </c>
      <c r="D7" s="8">
        <f t="shared" ref="D7:D15" si="9">D6</f>
        <v>10000</v>
      </c>
      <c r="E7" s="1">
        <f t="shared" ref="E7:E15" si="10">E6</f>
        <v>0.01</v>
      </c>
      <c r="F7" s="1">
        <v>0.2</v>
      </c>
      <c r="G7" s="4">
        <f t="shared" si="0"/>
        <v>6043.2658757850659</v>
      </c>
      <c r="H7" s="4">
        <f t="shared" si="1"/>
        <v>1.0419197221002805E-3</v>
      </c>
      <c r="I7" s="4">
        <f t="shared" si="2"/>
        <v>1.0000000000000001E-5</v>
      </c>
      <c r="J7" s="2">
        <f t="shared" si="3"/>
        <v>5.0977109802587179</v>
      </c>
      <c r="K7" s="2">
        <f t="shared" si="4"/>
        <v>5.0957109802587182</v>
      </c>
      <c r="L7" s="1">
        <f t="shared" ref="L7:L26" si="11">L6</f>
        <v>0.28699999999999998</v>
      </c>
      <c r="M7" s="2">
        <f t="shared" si="5"/>
        <v>5.0383109802587178</v>
      </c>
    </row>
    <row r="8" spans="1:13" x14ac:dyDescent="0.25">
      <c r="A8" s="1">
        <f t="shared" si="6"/>
        <v>0.8</v>
      </c>
      <c r="B8" s="1">
        <f t="shared" si="7"/>
        <v>8660</v>
      </c>
      <c r="C8" s="1">
        <f t="shared" si="8"/>
        <v>1210</v>
      </c>
      <c r="D8" s="8">
        <f t="shared" si="9"/>
        <v>10000</v>
      </c>
      <c r="E8" s="1">
        <f t="shared" si="10"/>
        <v>0.01</v>
      </c>
      <c r="F8" s="1">
        <v>0.3</v>
      </c>
      <c r="G8" s="4">
        <f t="shared" si="0"/>
        <v>6043.2658757850659</v>
      </c>
      <c r="H8" s="4">
        <f t="shared" si="1"/>
        <v>1.0419197221002805E-3</v>
      </c>
      <c r="I8" s="4">
        <f t="shared" si="2"/>
        <v>1.4999999999999999E-5</v>
      </c>
      <c r="J8" s="2">
        <f t="shared" si="3"/>
        <v>5.1279273096376432</v>
      </c>
      <c r="K8" s="2">
        <f t="shared" si="4"/>
        <v>5.1249273096376431</v>
      </c>
      <c r="L8" s="1">
        <f t="shared" si="11"/>
        <v>0.28699999999999998</v>
      </c>
      <c r="M8" s="2">
        <f t="shared" si="5"/>
        <v>5.038827309637643</v>
      </c>
    </row>
    <row r="9" spans="1:13" x14ac:dyDescent="0.25">
      <c r="A9" s="1">
        <f t="shared" si="6"/>
        <v>0.8</v>
      </c>
      <c r="B9" s="1">
        <f t="shared" si="7"/>
        <v>8660</v>
      </c>
      <c r="C9" s="1">
        <f t="shared" si="8"/>
        <v>1210</v>
      </c>
      <c r="D9" s="8">
        <f t="shared" si="9"/>
        <v>10000</v>
      </c>
      <c r="E9" s="1">
        <f t="shared" si="10"/>
        <v>0.01</v>
      </c>
      <c r="F9" s="1">
        <v>0.4</v>
      </c>
      <c r="G9" s="4">
        <f t="shared" si="0"/>
        <v>6043.2658757850659</v>
      </c>
      <c r="H9" s="4">
        <f t="shared" si="1"/>
        <v>1.0419197221002805E-3</v>
      </c>
      <c r="I9" s="4">
        <f t="shared" si="2"/>
        <v>2.0000000000000002E-5</v>
      </c>
      <c r="J9" s="2">
        <f t="shared" si="3"/>
        <v>5.1581436390165694</v>
      </c>
      <c r="K9" s="2">
        <f t="shared" si="4"/>
        <v>5.1541436390165698</v>
      </c>
      <c r="L9" s="1">
        <f t="shared" si="11"/>
        <v>0.28699999999999998</v>
      </c>
      <c r="M9" s="2">
        <f t="shared" si="5"/>
        <v>5.03934363901657</v>
      </c>
    </row>
    <row r="10" spans="1:13" x14ac:dyDescent="0.25">
      <c r="A10" s="1">
        <f t="shared" si="6"/>
        <v>0.8</v>
      </c>
      <c r="B10" s="1">
        <f t="shared" si="7"/>
        <v>8660</v>
      </c>
      <c r="C10" s="1">
        <f t="shared" si="8"/>
        <v>1210</v>
      </c>
      <c r="D10" s="8">
        <f t="shared" si="9"/>
        <v>10000</v>
      </c>
      <c r="E10" s="1">
        <f t="shared" si="10"/>
        <v>0.01</v>
      </c>
      <c r="F10" s="1">
        <v>0.5</v>
      </c>
      <c r="G10" s="4">
        <f t="shared" si="0"/>
        <v>6043.2658757850659</v>
      </c>
      <c r="H10" s="4">
        <f t="shared" si="1"/>
        <v>1.0419197221002805E-3</v>
      </c>
      <c r="I10" s="4">
        <f t="shared" si="2"/>
        <v>2.5000000000000001E-5</v>
      </c>
      <c r="J10" s="2">
        <f t="shared" si="3"/>
        <v>5.1883599683954937</v>
      </c>
      <c r="K10" s="2">
        <f t="shared" si="4"/>
        <v>5.1833599683954938</v>
      </c>
      <c r="L10" s="1">
        <f t="shared" si="11"/>
        <v>0.28699999999999998</v>
      </c>
      <c r="M10" s="2">
        <f t="shared" si="5"/>
        <v>5.0398599683954934</v>
      </c>
    </row>
    <row r="11" spans="1:13" x14ac:dyDescent="0.25">
      <c r="A11" s="1">
        <f t="shared" si="6"/>
        <v>0.8</v>
      </c>
      <c r="B11" s="1">
        <f t="shared" si="7"/>
        <v>8660</v>
      </c>
      <c r="C11" s="1">
        <f t="shared" si="8"/>
        <v>1210</v>
      </c>
      <c r="D11" s="8">
        <f t="shared" si="9"/>
        <v>10000</v>
      </c>
      <c r="E11" s="1">
        <f t="shared" si="10"/>
        <v>0.01</v>
      </c>
      <c r="F11" s="1">
        <v>0.6</v>
      </c>
      <c r="G11" s="4">
        <f t="shared" si="0"/>
        <v>6043.2658757850659</v>
      </c>
      <c r="H11" s="4">
        <f t="shared" si="1"/>
        <v>1.0419197221002805E-3</v>
      </c>
      <c r="I11" s="4">
        <f t="shared" si="2"/>
        <v>2.9999999999999997E-5</v>
      </c>
      <c r="J11" s="2">
        <f t="shared" si="3"/>
        <v>5.218576297774419</v>
      </c>
      <c r="K11" s="2">
        <f t="shared" si="4"/>
        <v>5.2125762977744188</v>
      </c>
      <c r="L11" s="1">
        <f t="shared" si="11"/>
        <v>0.28699999999999998</v>
      </c>
      <c r="M11" s="2">
        <f t="shared" si="5"/>
        <v>5.0403762977744186</v>
      </c>
    </row>
    <row r="12" spans="1:13" x14ac:dyDescent="0.25">
      <c r="A12" s="1">
        <f t="shared" si="6"/>
        <v>0.8</v>
      </c>
      <c r="B12" s="1">
        <f t="shared" si="7"/>
        <v>8660</v>
      </c>
      <c r="C12" s="1">
        <f t="shared" si="8"/>
        <v>1210</v>
      </c>
      <c r="D12" s="8">
        <f t="shared" si="9"/>
        <v>10000</v>
      </c>
      <c r="E12" s="1">
        <f t="shared" si="10"/>
        <v>0.01</v>
      </c>
      <c r="F12" s="1">
        <v>0.7</v>
      </c>
      <c r="G12" s="4">
        <f t="shared" si="0"/>
        <v>6043.2658757850659</v>
      </c>
      <c r="H12" s="4">
        <f t="shared" si="1"/>
        <v>1.0419197221002805E-3</v>
      </c>
      <c r="I12" s="4">
        <f t="shared" si="2"/>
        <v>3.4999999999999997E-5</v>
      </c>
      <c r="J12" s="2">
        <f t="shared" si="3"/>
        <v>5.2487926271533443</v>
      </c>
      <c r="K12" s="2">
        <f t="shared" si="4"/>
        <v>5.2417926271533446</v>
      </c>
      <c r="L12" s="1">
        <f t="shared" si="11"/>
        <v>0.28699999999999998</v>
      </c>
      <c r="M12" s="2">
        <f t="shared" si="5"/>
        <v>5.0408926271533447</v>
      </c>
    </row>
    <row r="13" spans="1:13" x14ac:dyDescent="0.25">
      <c r="A13" s="1">
        <f t="shared" si="6"/>
        <v>0.8</v>
      </c>
      <c r="B13" s="1">
        <f t="shared" si="7"/>
        <v>8660</v>
      </c>
      <c r="C13" s="1">
        <f t="shared" si="8"/>
        <v>1210</v>
      </c>
      <c r="D13" s="8">
        <f t="shared" si="9"/>
        <v>10000</v>
      </c>
      <c r="E13" s="1">
        <f t="shared" si="10"/>
        <v>0.01</v>
      </c>
      <c r="F13" s="1">
        <v>0.8</v>
      </c>
      <c r="G13" s="4">
        <f t="shared" si="0"/>
        <v>6043.2658757850659</v>
      </c>
      <c r="H13" s="4">
        <f t="shared" si="1"/>
        <v>1.0419197221002805E-3</v>
      </c>
      <c r="I13" s="4">
        <f t="shared" si="2"/>
        <v>4.0000000000000003E-5</v>
      </c>
      <c r="J13" s="2">
        <f t="shared" si="3"/>
        <v>5.2790089565322695</v>
      </c>
      <c r="K13" s="2">
        <f t="shared" si="4"/>
        <v>5.2710089565322695</v>
      </c>
      <c r="L13" s="1">
        <f t="shared" si="11"/>
        <v>0.28699999999999998</v>
      </c>
      <c r="M13" s="2">
        <f t="shared" si="5"/>
        <v>5.0414089565322699</v>
      </c>
    </row>
    <row r="14" spans="1:13" x14ac:dyDescent="0.25">
      <c r="A14" s="1">
        <f t="shared" si="6"/>
        <v>0.8</v>
      </c>
      <c r="B14" s="1">
        <f t="shared" si="7"/>
        <v>8660</v>
      </c>
      <c r="C14" s="1">
        <f t="shared" si="8"/>
        <v>1210</v>
      </c>
      <c r="D14" s="8">
        <f t="shared" si="9"/>
        <v>10000</v>
      </c>
      <c r="E14" s="1">
        <f t="shared" si="10"/>
        <v>0.01</v>
      </c>
      <c r="F14" s="1">
        <v>0.9</v>
      </c>
      <c r="G14" s="4">
        <f t="shared" si="0"/>
        <v>6043.2658757850659</v>
      </c>
      <c r="H14" s="4">
        <f t="shared" si="1"/>
        <v>1.0419197221002805E-3</v>
      </c>
      <c r="I14" s="4">
        <f t="shared" si="2"/>
        <v>4.500000000000001E-5</v>
      </c>
      <c r="J14" s="2">
        <f t="shared" si="3"/>
        <v>5.3092252859111957</v>
      </c>
      <c r="K14" s="2">
        <f t="shared" si="4"/>
        <v>5.3002252859111953</v>
      </c>
      <c r="L14" s="1">
        <f t="shared" si="11"/>
        <v>0.28699999999999998</v>
      </c>
      <c r="M14" s="2">
        <f t="shared" si="5"/>
        <v>5.0419252859111952</v>
      </c>
    </row>
    <row r="15" spans="1:13" x14ac:dyDescent="0.25">
      <c r="A15" s="1">
        <f t="shared" si="6"/>
        <v>0.8</v>
      </c>
      <c r="B15" s="1">
        <f t="shared" si="7"/>
        <v>8660</v>
      </c>
      <c r="C15" s="1">
        <f t="shared" si="8"/>
        <v>1210</v>
      </c>
      <c r="D15" s="8">
        <f t="shared" si="9"/>
        <v>10000</v>
      </c>
      <c r="E15" s="1">
        <f t="shared" si="10"/>
        <v>0.01</v>
      </c>
      <c r="F15" s="1">
        <v>1</v>
      </c>
      <c r="G15" s="4">
        <f t="shared" si="0"/>
        <v>6043.2658757850659</v>
      </c>
      <c r="H15" s="4">
        <f t="shared" si="1"/>
        <v>1.0419197221002805E-3</v>
      </c>
      <c r="I15" s="4">
        <f t="shared" si="2"/>
        <v>5.0000000000000002E-5</v>
      </c>
      <c r="J15" s="2">
        <f t="shared" si="3"/>
        <v>5.339441615290121</v>
      </c>
      <c r="K15" s="2">
        <f t="shared" si="4"/>
        <v>5.3294416152901212</v>
      </c>
      <c r="L15" s="1">
        <f t="shared" si="11"/>
        <v>0.28699999999999998</v>
      </c>
      <c r="M15" s="2">
        <f t="shared" si="5"/>
        <v>5.0424416152901212</v>
      </c>
    </row>
    <row r="16" spans="1:13" x14ac:dyDescent="0.25">
      <c r="A16" s="1">
        <f t="shared" si="6"/>
        <v>0.8</v>
      </c>
      <c r="B16" s="1">
        <f t="shared" ref="B16:B26" si="12">B15</f>
        <v>8660</v>
      </c>
      <c r="C16" s="1">
        <f t="shared" ref="C16:C26" si="13">C15</f>
        <v>1210</v>
      </c>
      <c r="D16" s="8">
        <f t="shared" ref="D16:D26" si="14">D15</f>
        <v>10000</v>
      </c>
      <c r="E16" s="1">
        <f t="shared" ref="E16:E26" si="15">E15</f>
        <v>0.01</v>
      </c>
      <c r="F16" s="1">
        <v>1.1000000000000001</v>
      </c>
      <c r="G16" s="4">
        <f t="shared" ref="G16:G26" si="16">(2*D16*B16)/(B16+2*D16)</f>
        <v>6043.2658757850659</v>
      </c>
      <c r="H16" s="4">
        <f t="shared" ref="H16:H26" si="17">(B16*D16+C16*D16+C16*B16)/(C16*B16*D16)</f>
        <v>1.0419197221002805E-3</v>
      </c>
      <c r="I16" s="4">
        <f t="shared" ref="I16:I26" si="18">F16*E16*50/D16</f>
        <v>5.5000000000000002E-5</v>
      </c>
      <c r="J16" s="2">
        <f t="shared" ref="J16:J26" si="19">G16*(A16*H16+I16)</f>
        <v>5.3696579446690462</v>
      </c>
      <c r="K16" s="2">
        <f t="shared" ref="K16:K26" si="20">J16-F16*E16</f>
        <v>5.3586579446690461</v>
      </c>
      <c r="L16" s="1">
        <f t="shared" si="11"/>
        <v>0.28699999999999998</v>
      </c>
      <c r="M16" s="2">
        <f t="shared" ref="M16:M26" si="21">K16-F16*L16</f>
        <v>5.0429579446690465</v>
      </c>
    </row>
    <row r="17" spans="1:13" x14ac:dyDescent="0.25">
      <c r="A17" s="1">
        <f t="shared" si="6"/>
        <v>0.8</v>
      </c>
      <c r="B17" s="1">
        <f t="shared" si="12"/>
        <v>8660</v>
      </c>
      <c r="C17" s="1">
        <f t="shared" si="13"/>
        <v>1210</v>
      </c>
      <c r="D17" s="8">
        <f t="shared" si="14"/>
        <v>10000</v>
      </c>
      <c r="E17" s="1">
        <f t="shared" si="15"/>
        <v>0.01</v>
      </c>
      <c r="F17" s="1">
        <v>1.2</v>
      </c>
      <c r="G17" s="4">
        <f t="shared" si="16"/>
        <v>6043.2658757850659</v>
      </c>
      <c r="H17" s="4">
        <f t="shared" si="17"/>
        <v>1.0419197221002805E-3</v>
      </c>
      <c r="I17" s="4">
        <f t="shared" si="18"/>
        <v>5.9999999999999995E-5</v>
      </c>
      <c r="J17" s="2">
        <f t="shared" si="19"/>
        <v>5.3998742740479715</v>
      </c>
      <c r="K17" s="2">
        <f t="shared" si="20"/>
        <v>5.3878742740479719</v>
      </c>
      <c r="L17" s="1">
        <f t="shared" si="11"/>
        <v>0.28699999999999998</v>
      </c>
      <c r="M17" s="2">
        <f t="shared" si="21"/>
        <v>5.0434742740479717</v>
      </c>
    </row>
    <row r="18" spans="1:13" x14ac:dyDescent="0.25">
      <c r="A18" s="1">
        <f t="shared" si="6"/>
        <v>0.8</v>
      </c>
      <c r="B18" s="1">
        <f t="shared" si="12"/>
        <v>8660</v>
      </c>
      <c r="C18" s="1">
        <f t="shared" si="13"/>
        <v>1210</v>
      </c>
      <c r="D18" s="8">
        <f t="shared" si="14"/>
        <v>10000</v>
      </c>
      <c r="E18" s="1">
        <f t="shared" si="15"/>
        <v>0.01</v>
      </c>
      <c r="F18" s="1">
        <v>1.3</v>
      </c>
      <c r="G18" s="4">
        <f t="shared" si="16"/>
        <v>6043.2658757850659</v>
      </c>
      <c r="H18" s="4">
        <f t="shared" si="17"/>
        <v>1.0419197221002805E-3</v>
      </c>
      <c r="I18" s="4">
        <f t="shared" si="18"/>
        <v>6.5000000000000008E-5</v>
      </c>
      <c r="J18" s="2">
        <f t="shared" si="19"/>
        <v>5.4300906034268968</v>
      </c>
      <c r="K18" s="2">
        <f t="shared" si="20"/>
        <v>5.4170906034268969</v>
      </c>
      <c r="L18" s="1">
        <f t="shared" si="11"/>
        <v>0.28699999999999998</v>
      </c>
      <c r="M18" s="2">
        <f t="shared" si="21"/>
        <v>5.0439906034268969</v>
      </c>
    </row>
    <row r="19" spans="1:13" x14ac:dyDescent="0.25">
      <c r="A19" s="1">
        <f t="shared" si="6"/>
        <v>0.8</v>
      </c>
      <c r="B19" s="1">
        <f t="shared" si="12"/>
        <v>8660</v>
      </c>
      <c r="C19" s="1">
        <f t="shared" si="13"/>
        <v>1210</v>
      </c>
      <c r="D19" s="8">
        <f t="shared" si="14"/>
        <v>10000</v>
      </c>
      <c r="E19" s="1">
        <f t="shared" si="15"/>
        <v>0.01</v>
      </c>
      <c r="F19" s="1">
        <v>1.4</v>
      </c>
      <c r="G19" s="4">
        <f t="shared" si="16"/>
        <v>6043.2658757850659</v>
      </c>
      <c r="H19" s="4">
        <f t="shared" si="17"/>
        <v>1.0419197221002805E-3</v>
      </c>
      <c r="I19" s="4">
        <f t="shared" si="18"/>
        <v>6.9999999999999994E-5</v>
      </c>
      <c r="J19" s="2">
        <f t="shared" si="19"/>
        <v>5.460306932805822</v>
      </c>
      <c r="K19" s="2">
        <f t="shared" si="20"/>
        <v>5.4463069328058218</v>
      </c>
      <c r="L19" s="1">
        <f t="shared" si="11"/>
        <v>0.28699999999999998</v>
      </c>
      <c r="M19" s="2">
        <f t="shared" si="21"/>
        <v>5.0445069328058221</v>
      </c>
    </row>
    <row r="20" spans="1:13" x14ac:dyDescent="0.25">
      <c r="A20" s="1">
        <f t="shared" si="6"/>
        <v>0.8</v>
      </c>
      <c r="B20" s="1">
        <f t="shared" si="12"/>
        <v>8660</v>
      </c>
      <c r="C20" s="1">
        <f t="shared" si="13"/>
        <v>1210</v>
      </c>
      <c r="D20" s="8">
        <f t="shared" si="14"/>
        <v>10000</v>
      </c>
      <c r="E20" s="1">
        <f t="shared" si="15"/>
        <v>0.01</v>
      </c>
      <c r="F20" s="1">
        <v>1.5</v>
      </c>
      <c r="G20" s="4">
        <f t="shared" si="16"/>
        <v>6043.2658757850659</v>
      </c>
      <c r="H20" s="4">
        <f t="shared" si="17"/>
        <v>1.0419197221002805E-3</v>
      </c>
      <c r="I20" s="4">
        <f t="shared" si="18"/>
        <v>7.4999999999999993E-5</v>
      </c>
      <c r="J20" s="2">
        <f t="shared" si="19"/>
        <v>5.4905232621847473</v>
      </c>
      <c r="K20" s="2">
        <f t="shared" si="20"/>
        <v>5.4755232621847476</v>
      </c>
      <c r="L20" s="1">
        <f t="shared" si="11"/>
        <v>0.28699999999999998</v>
      </c>
      <c r="M20" s="2">
        <f t="shared" si="21"/>
        <v>5.0450232621847473</v>
      </c>
    </row>
    <row r="21" spans="1:13" x14ac:dyDescent="0.25">
      <c r="A21" s="1">
        <f t="shared" si="6"/>
        <v>0.8</v>
      </c>
      <c r="B21" s="1">
        <f t="shared" si="12"/>
        <v>8660</v>
      </c>
      <c r="C21" s="1">
        <f t="shared" si="13"/>
        <v>1210</v>
      </c>
      <c r="D21" s="8">
        <f t="shared" si="14"/>
        <v>10000</v>
      </c>
      <c r="E21" s="1">
        <f t="shared" si="15"/>
        <v>0.01</v>
      </c>
      <c r="F21" s="1">
        <v>1.6</v>
      </c>
      <c r="G21" s="4">
        <f t="shared" si="16"/>
        <v>6043.2658757850659</v>
      </c>
      <c r="H21" s="4">
        <f t="shared" si="17"/>
        <v>1.0419197221002805E-3</v>
      </c>
      <c r="I21" s="4">
        <f t="shared" si="18"/>
        <v>8.0000000000000007E-5</v>
      </c>
      <c r="J21" s="2">
        <f t="shared" si="19"/>
        <v>5.5207395915636726</v>
      </c>
      <c r="K21" s="2">
        <f t="shared" si="20"/>
        <v>5.5047395915636725</v>
      </c>
      <c r="L21" s="1">
        <f t="shared" si="11"/>
        <v>0.28699999999999998</v>
      </c>
      <c r="M21" s="2">
        <f t="shared" si="21"/>
        <v>5.0455395915636725</v>
      </c>
    </row>
    <row r="22" spans="1:13" x14ac:dyDescent="0.25">
      <c r="A22" s="1">
        <f t="shared" si="6"/>
        <v>0.8</v>
      </c>
      <c r="B22" s="1">
        <f t="shared" si="12"/>
        <v>8660</v>
      </c>
      <c r="C22" s="1">
        <f t="shared" si="13"/>
        <v>1210</v>
      </c>
      <c r="D22" s="8">
        <f t="shared" si="14"/>
        <v>10000</v>
      </c>
      <c r="E22" s="1">
        <f t="shared" si="15"/>
        <v>0.01</v>
      </c>
      <c r="F22" s="1">
        <v>1.7</v>
      </c>
      <c r="G22" s="4">
        <f t="shared" si="16"/>
        <v>6043.2658757850659</v>
      </c>
      <c r="H22" s="4">
        <f t="shared" si="17"/>
        <v>1.0419197221002805E-3</v>
      </c>
      <c r="I22" s="4">
        <f t="shared" si="18"/>
        <v>8.5000000000000006E-5</v>
      </c>
      <c r="J22" s="2">
        <f t="shared" si="19"/>
        <v>5.5509559209425978</v>
      </c>
      <c r="K22" s="2">
        <f t="shared" si="20"/>
        <v>5.5339559209425975</v>
      </c>
      <c r="L22" s="1">
        <f t="shared" si="11"/>
        <v>0.28699999999999998</v>
      </c>
      <c r="M22" s="2">
        <f t="shared" si="21"/>
        <v>5.0460559209425977</v>
      </c>
    </row>
    <row r="23" spans="1:13" x14ac:dyDescent="0.25">
      <c r="A23" s="1">
        <f t="shared" si="6"/>
        <v>0.8</v>
      </c>
      <c r="B23" s="1">
        <f t="shared" si="12"/>
        <v>8660</v>
      </c>
      <c r="C23" s="1">
        <f t="shared" si="13"/>
        <v>1210</v>
      </c>
      <c r="D23" s="8">
        <f t="shared" si="14"/>
        <v>10000</v>
      </c>
      <c r="E23" s="1">
        <f t="shared" si="15"/>
        <v>0.01</v>
      </c>
      <c r="F23" s="1">
        <v>1.8</v>
      </c>
      <c r="G23" s="4">
        <f t="shared" si="16"/>
        <v>6043.2658757850659</v>
      </c>
      <c r="H23" s="4">
        <f t="shared" si="17"/>
        <v>1.0419197221002805E-3</v>
      </c>
      <c r="I23" s="4">
        <f t="shared" si="18"/>
        <v>9.0000000000000019E-5</v>
      </c>
      <c r="J23" s="2">
        <f t="shared" si="19"/>
        <v>5.5811722503215231</v>
      </c>
      <c r="K23" s="2">
        <f t="shared" si="20"/>
        <v>5.5631722503215233</v>
      </c>
      <c r="L23" s="1">
        <f t="shared" si="11"/>
        <v>0.28699999999999998</v>
      </c>
      <c r="M23" s="2">
        <f t="shared" si="21"/>
        <v>5.0465722503215229</v>
      </c>
    </row>
    <row r="24" spans="1:13" x14ac:dyDescent="0.25">
      <c r="A24" s="1">
        <f t="shared" si="6"/>
        <v>0.8</v>
      </c>
      <c r="B24" s="1">
        <f t="shared" si="12"/>
        <v>8660</v>
      </c>
      <c r="C24" s="1">
        <f t="shared" si="13"/>
        <v>1210</v>
      </c>
      <c r="D24" s="8">
        <f t="shared" si="14"/>
        <v>10000</v>
      </c>
      <c r="E24" s="1">
        <f t="shared" si="15"/>
        <v>0.01</v>
      </c>
      <c r="F24" s="1">
        <v>1.9</v>
      </c>
      <c r="G24" s="4">
        <f t="shared" si="16"/>
        <v>6043.2658757850659</v>
      </c>
      <c r="H24" s="4">
        <f t="shared" si="17"/>
        <v>1.0419197221002805E-3</v>
      </c>
      <c r="I24" s="4">
        <f t="shared" si="18"/>
        <v>9.4999999999999992E-5</v>
      </c>
      <c r="J24" s="2">
        <f t="shared" si="19"/>
        <v>5.6113885797004484</v>
      </c>
      <c r="K24" s="2">
        <f t="shared" si="20"/>
        <v>5.5923885797004482</v>
      </c>
      <c r="L24" s="1">
        <f t="shared" si="11"/>
        <v>0.28699999999999998</v>
      </c>
      <c r="M24" s="2">
        <f t="shared" si="21"/>
        <v>5.0470885797004481</v>
      </c>
    </row>
    <row r="25" spans="1:13" x14ac:dyDescent="0.25">
      <c r="A25" s="1">
        <f t="shared" si="6"/>
        <v>0.8</v>
      </c>
      <c r="B25" s="1">
        <f t="shared" si="12"/>
        <v>8660</v>
      </c>
      <c r="C25" s="1">
        <f t="shared" si="13"/>
        <v>1210</v>
      </c>
      <c r="D25" s="8">
        <f t="shared" si="14"/>
        <v>10000</v>
      </c>
      <c r="E25" s="1">
        <f t="shared" si="15"/>
        <v>0.01</v>
      </c>
      <c r="F25" s="1">
        <v>2</v>
      </c>
      <c r="G25" s="4">
        <f t="shared" si="16"/>
        <v>6043.2658757850659</v>
      </c>
      <c r="H25" s="4">
        <f t="shared" si="17"/>
        <v>1.0419197221002805E-3</v>
      </c>
      <c r="I25" s="4">
        <f t="shared" si="18"/>
        <v>1E-4</v>
      </c>
      <c r="J25" s="2">
        <f t="shared" si="19"/>
        <v>5.6416049090793745</v>
      </c>
      <c r="K25" s="2">
        <f t="shared" si="20"/>
        <v>5.6216049090793749</v>
      </c>
      <c r="L25" s="1">
        <f t="shared" si="11"/>
        <v>0.28699999999999998</v>
      </c>
      <c r="M25" s="2">
        <f t="shared" si="21"/>
        <v>5.0476049090793751</v>
      </c>
    </row>
    <row r="26" spans="1:13" x14ac:dyDescent="0.25">
      <c r="A26" s="1">
        <f t="shared" si="6"/>
        <v>0.8</v>
      </c>
      <c r="B26" s="1">
        <f t="shared" si="12"/>
        <v>8660</v>
      </c>
      <c r="C26" s="1">
        <f t="shared" si="13"/>
        <v>1210</v>
      </c>
      <c r="D26" s="8">
        <f t="shared" si="14"/>
        <v>10000</v>
      </c>
      <c r="E26" s="1">
        <f t="shared" si="15"/>
        <v>0.01</v>
      </c>
      <c r="F26" s="1">
        <v>2.1</v>
      </c>
      <c r="G26" s="4">
        <f t="shared" si="16"/>
        <v>6043.2658757850659</v>
      </c>
      <c r="H26" s="4">
        <f t="shared" si="17"/>
        <v>1.0419197221002805E-3</v>
      </c>
      <c r="I26" s="4">
        <f t="shared" si="18"/>
        <v>1.05E-4</v>
      </c>
      <c r="J26" s="2">
        <f t="shared" si="19"/>
        <v>5.6718212384582989</v>
      </c>
      <c r="K26" s="2">
        <f t="shared" si="20"/>
        <v>5.650821238458299</v>
      </c>
      <c r="L26" s="1">
        <f t="shared" si="11"/>
        <v>0.28699999999999998</v>
      </c>
      <c r="M26" s="2">
        <f t="shared" si="21"/>
        <v>5.0481212384582985</v>
      </c>
    </row>
    <row r="30" spans="1:13" x14ac:dyDescent="0.25">
      <c r="G30" s="4" t="s">
        <v>20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a0182807</dc:creator>
  <cp:lastModifiedBy>a0182807</cp:lastModifiedBy>
  <dcterms:created xsi:type="dcterms:W3CDTF">2015-06-11T17:54:58Z</dcterms:created>
  <dcterms:modified xsi:type="dcterms:W3CDTF">2015-08-24T19:46:14Z</dcterms:modified>
</cp:coreProperties>
</file>