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<sst xmlns="http://schemas.openxmlformats.org/spreadsheetml/2006/main" count="33" uniqueCount="31">
  <si>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values</t>
  </si>
  <si>
    <t>Pc (Power consumption)    =</t>
  </si>
  <si>
    <t>Pd (Dynamic power )         =</t>
  </si>
  <si>
    <t>Ps (Static power )             =</t>
  </si>
  <si>
    <t>OUPUT</t>
  </si>
  <si>
    <t>INPUT</t>
  </si>
  <si>
    <t>Vcc =</t>
  </si>
  <si>
    <t>Icc  =</t>
  </si>
  <si>
    <t>PL (Capacitive load Power con.)  =</t>
  </si>
  <si>
    <t>workspace</t>
  </si>
  <si>
    <t>vcc 2</t>
  </si>
  <si>
    <t>Fo (Frequency output)  =</t>
  </si>
  <si>
    <t>Nsw ( BITS ) =</t>
  </si>
  <si>
    <t>CL (Capacitive load) =</t>
  </si>
  <si>
    <t>Pt (Transient power consumption)  =</t>
  </si>
  <si>
    <t>Cpd (power dissipation of cap) =</t>
  </si>
  <si>
    <t>Pr ( Resistive load power con.)  =</t>
  </si>
  <si>
    <t>VCC-VOH</t>
  </si>
  <si>
    <t>VOH/RL</t>
  </si>
  <si>
    <t>VOH  =</t>
  </si>
  <si>
    <t xml:space="preserve">Duty cycle   = </t>
  </si>
  <si>
    <t>RL  =</t>
  </si>
  <si>
    <t>(ASSUMED)</t>
  </si>
  <si>
    <t>Fo=Fi</t>
  </si>
  <si>
    <t xml:space="preserve">Fi(Frequency input)  = </t>
  </si>
  <si>
    <t>Cpd</t>
  </si>
  <si>
    <t>vcc*f1</t>
  </si>
  <si>
    <t>Icc/(Vcc*f1)</t>
  </si>
  <si>
    <t>Cl*Nsw*(f0/f1)</t>
  </si>
  <si>
    <t>Cpd ==</t>
  </si>
  <si>
    <t>SN74LVTH16543DGGR</t>
  </si>
</sst>
</file>

<file path=xl/styles.xml><?xml version="1.0" encoding="utf-8"?>
<styleSheet xmlns="http://schemas.openxmlformats.org/spreadsheetml/2006/main">
  <numFmts count="8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0"/>
      <color indexed="10"/>
      <name val="Arial"/>
      <family val="0"/>
    </font>
    <font>
      <sz val="9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N32" sqref="N32"/>
    </sheetView>
  </sheetViews>
  <sheetFormatPr defaultColWidth="9.140625" defaultRowHeight="12.75"/>
  <cols>
    <col min="1" max="1" width="34.57421875" style="0" customWidth="1"/>
    <col min="5" max="5" width="27.57421875" style="0" customWidth="1"/>
    <col min="7" max="7" width="9.421875" style="0" customWidth="1"/>
    <col min="10" max="10" width="12.140625" style="0" customWidth="1"/>
  </cols>
  <sheetData>
    <row r="1" spans="1:11" s="3" customFormat="1" ht="12.75">
      <c r="A1" s="3" t="s">
        <v>4</v>
      </c>
      <c r="B1" s="3" t="s">
        <v>0</v>
      </c>
      <c r="E1" s="3" t="s">
        <v>5</v>
      </c>
      <c r="K1" s="3" t="s">
        <v>9</v>
      </c>
    </row>
    <row r="2" spans="10:11" ht="13.5" thickBot="1">
      <c r="J2" t="s">
        <v>10</v>
      </c>
      <c r="K2">
        <f>PRODUCT(F3,F3)</f>
        <v>10.889999999999999</v>
      </c>
    </row>
    <row r="3" spans="1:6" ht="13.5" thickBot="1">
      <c r="A3" s="4" t="s">
        <v>1</v>
      </c>
      <c r="B3" s="4">
        <f>SUM(B5,B7)</f>
        <v>-1.3067893409999998</v>
      </c>
      <c r="E3" t="s">
        <v>6</v>
      </c>
      <c r="F3">
        <v>3.3</v>
      </c>
    </row>
    <row r="4" spans="10:11" ht="12.75">
      <c r="J4" t="s">
        <v>17</v>
      </c>
      <c r="K4">
        <f>F3-F17</f>
        <v>0.8999999999999999</v>
      </c>
    </row>
    <row r="5" spans="1:11" ht="12.75">
      <c r="A5" t="s">
        <v>3</v>
      </c>
      <c r="B5">
        <f>PRODUCT(F3,F5)</f>
        <v>6.269999999999999E-07</v>
      </c>
      <c r="E5" t="s">
        <v>7</v>
      </c>
      <c r="F5" s="1">
        <f>0.19*(10^-6)</f>
        <v>1.8999999999999998E-07</v>
      </c>
      <c r="J5" t="s">
        <v>18</v>
      </c>
      <c r="K5">
        <f>F17/F21</f>
        <v>0.048</v>
      </c>
    </row>
    <row r="7" spans="1:10" ht="12.75">
      <c r="A7" t="s">
        <v>2</v>
      </c>
      <c r="B7" s="6">
        <f>SUM(B9,B11)</f>
        <v>-1.3067899679999997</v>
      </c>
      <c r="E7" t="s">
        <v>11</v>
      </c>
      <c r="F7" s="1">
        <v>10000000</v>
      </c>
      <c r="G7" s="2" t="s">
        <v>23</v>
      </c>
      <c r="J7" s="2" t="s">
        <v>25</v>
      </c>
    </row>
    <row r="8" spans="10:11" ht="12.75">
      <c r="J8" t="s">
        <v>26</v>
      </c>
      <c r="K8" s="1">
        <f>F3*F13</f>
        <v>33000000</v>
      </c>
    </row>
    <row r="9" spans="1:6" ht="12.75">
      <c r="A9" t="s">
        <v>8</v>
      </c>
      <c r="B9">
        <f>PRODUCT(F7,F9,F11,K2)</f>
        <v>0.08711999999999999</v>
      </c>
      <c r="E9" t="s">
        <v>12</v>
      </c>
      <c r="F9">
        <v>16</v>
      </c>
    </row>
    <row r="10" spans="10:11" ht="12.75">
      <c r="J10" t="s">
        <v>27</v>
      </c>
      <c r="K10" s="1">
        <f>F5/K8</f>
        <v>5.757575757575757E-15</v>
      </c>
    </row>
    <row r="11" spans="1:6" ht="12.75">
      <c r="A11" t="s">
        <v>14</v>
      </c>
      <c r="B11" s="5">
        <f>PRODUCT(K2,F15,F13,F9)</f>
        <v>-1.3939099679999998</v>
      </c>
      <c r="E11" t="s">
        <v>13</v>
      </c>
      <c r="F11" s="1">
        <f>50*(10^-12)</f>
        <v>5E-11</v>
      </c>
    </row>
    <row r="12" spans="10:11" ht="12.75">
      <c r="J12" t="s">
        <v>28</v>
      </c>
      <c r="K12" s="1">
        <f>F11*F9</f>
        <v>8E-10</v>
      </c>
    </row>
    <row r="13" spans="1:7" ht="12.75">
      <c r="A13" t="s">
        <v>16</v>
      </c>
      <c r="B13" s="5">
        <f>F19*K4*K5</f>
        <v>0.021599999999999998</v>
      </c>
      <c r="E13" t="s">
        <v>24</v>
      </c>
      <c r="F13" s="1">
        <v>10000000</v>
      </c>
      <c r="G13" s="2" t="s">
        <v>23</v>
      </c>
    </row>
    <row r="14" spans="10:11" ht="12.75">
      <c r="J14" t="s">
        <v>29</v>
      </c>
      <c r="K14" s="1">
        <f>K10-K12</f>
        <v>-7.999942424242424E-10</v>
      </c>
    </row>
    <row r="15" spans="5:7" ht="12.75">
      <c r="E15" t="s">
        <v>15</v>
      </c>
      <c r="F15" s="1">
        <f>K14</f>
        <v>-7.999942424242424E-10</v>
      </c>
      <c r="G15" s="8"/>
    </row>
    <row r="17" spans="1:6" ht="12.75">
      <c r="A17" s="9" t="s">
        <v>30</v>
      </c>
      <c r="B17" s="6"/>
      <c r="E17" t="s">
        <v>19</v>
      </c>
      <c r="F17">
        <v>2.4</v>
      </c>
    </row>
    <row r="19" spans="5:7" ht="12.75">
      <c r="E19" t="s">
        <v>20</v>
      </c>
      <c r="F19" s="6">
        <v>0.5</v>
      </c>
      <c r="G19" s="8" t="s">
        <v>22</v>
      </c>
    </row>
    <row r="21" spans="5:7" ht="12.75">
      <c r="E21" t="s">
        <v>21</v>
      </c>
      <c r="F21" s="7">
        <v>50</v>
      </c>
      <c r="G21" s="8" t="s">
        <v>22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jivesh</dc:creator>
  <cp:keywords/>
  <dc:description/>
  <cp:lastModifiedBy>jivesh</cp:lastModifiedBy>
  <dcterms:created xsi:type="dcterms:W3CDTF">2019-10-01T10:45:10Z</dcterms:created>
  <dcterms:modified xsi:type="dcterms:W3CDTF">2019-10-07T08:54:13Z</dcterms:modified>
  <cp:category/>
  <cp:version/>
  <cp:contentType/>
  <cp:contentStatus/>
</cp:coreProperties>
</file>