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1"/>
  <workbookPr/>
  <xr:revisionPtr revIDLastSave="0" documentId="8_{46A6FCCD-944B-4A04-AB62-BD60F3022B08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2" l="1"/>
  <c r="L26" i="2" s="1"/>
  <c r="J25" i="2"/>
  <c r="L25" i="2" s="1"/>
  <c r="J24" i="2"/>
  <c r="L24" i="2" s="1"/>
  <c r="J23" i="2"/>
  <c r="L23" i="2" s="1"/>
  <c r="J22" i="2"/>
  <c r="L22" i="2" s="1"/>
  <c r="J21" i="2"/>
  <c r="L21" i="2" s="1"/>
  <c r="J20" i="2"/>
  <c r="L20" i="2" s="1"/>
  <c r="J19" i="2"/>
  <c r="L19" i="2" s="1"/>
  <c r="J18" i="2"/>
  <c r="L18" i="2" s="1"/>
  <c r="J17" i="2"/>
  <c r="L17" i="2" s="1"/>
  <c r="J16" i="2"/>
  <c r="L16" i="2" s="1"/>
  <c r="J15" i="2"/>
  <c r="L15" i="2" s="1"/>
  <c r="J14" i="2"/>
  <c r="L14" i="2" s="1"/>
  <c r="J13" i="2"/>
  <c r="L13" i="2" s="1"/>
  <c r="J12" i="2"/>
  <c r="L12" i="2" s="1"/>
  <c r="J11" i="2"/>
  <c r="L11" i="2" s="1"/>
  <c r="J10" i="2"/>
  <c r="L10" i="2" s="1"/>
  <c r="J9" i="2"/>
  <c r="L9" i="2" s="1"/>
  <c r="H9" i="2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L8" i="2"/>
  <c r="P8" i="2" l="1"/>
  <c r="N8" i="2"/>
  <c r="P9" i="2"/>
  <c r="R8" i="2" s="1"/>
  <c r="N9" i="2"/>
  <c r="P10" i="2"/>
  <c r="R9" i="2" s="1"/>
  <c r="N10" i="2"/>
  <c r="P11" i="2"/>
  <c r="R10" i="2" s="1"/>
  <c r="N11" i="2"/>
  <c r="P12" i="2"/>
  <c r="R11" i="2" s="1"/>
  <c r="N12" i="2"/>
  <c r="P13" i="2"/>
  <c r="R12" i="2" s="1"/>
  <c r="N13" i="2"/>
  <c r="P14" i="2"/>
  <c r="R13" i="2" s="1"/>
  <c r="N14" i="2"/>
  <c r="P15" i="2"/>
  <c r="R14" i="2" s="1"/>
  <c r="N15" i="2"/>
  <c r="P16" i="2"/>
  <c r="R15" i="2" s="1"/>
  <c r="N16" i="2"/>
  <c r="P17" i="2"/>
  <c r="R16" i="2" s="1"/>
  <c r="N17" i="2"/>
  <c r="P18" i="2"/>
  <c r="R17" i="2" s="1"/>
  <c r="N18" i="2"/>
  <c r="P19" i="2"/>
  <c r="R18" i="2" s="1"/>
  <c r="N19" i="2"/>
  <c r="P20" i="2"/>
  <c r="R19" i="2" s="1"/>
  <c r="N20" i="2"/>
  <c r="P21" i="2"/>
  <c r="R20" i="2" s="1"/>
  <c r="N21" i="2"/>
  <c r="P22" i="2"/>
  <c r="R21" i="2" s="1"/>
  <c r="N22" i="2"/>
  <c r="P23" i="2"/>
  <c r="R22" i="2" s="1"/>
  <c r="N23" i="2"/>
  <c r="P24" i="2"/>
  <c r="R23" i="2" s="1"/>
  <c r="N24" i="2"/>
  <c r="P25" i="2"/>
  <c r="R24" i="2" s="1"/>
  <c r="N25" i="2"/>
  <c r="P26" i="2"/>
  <c r="R25" i="2" s="1"/>
  <c r="N26" i="2"/>
  <c r="V8" i="2" l="1"/>
  <c r="T25" i="2" l="1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Tanisha Mittal</author>
  </authors>
  <commentList>
    <comment ref="H2" authorId="0" shapeId="0" xr:uid="{4655A6F9-2108-46E5-8DE2-2820A63A9112}">
      <text>
        <r>
          <rPr>
            <sz val="11"/>
            <color theme="1"/>
            <rFont val="Aptos Narrow"/>
            <family val="2"/>
            <scheme val="minor"/>
          </rPr>
          <t>Tanisha Mittal:
1st experiment</t>
        </r>
      </text>
    </comment>
  </commentList>
</comments>
</file>

<file path=xl/sharedStrings.xml><?xml version="1.0" encoding="utf-8"?>
<sst xmlns="http://schemas.openxmlformats.org/spreadsheetml/2006/main" count="19" uniqueCount="18">
  <si>
    <t>Texas Instruments</t>
  </si>
  <si>
    <t>TIPD205 Busbar Testing</t>
  </si>
  <si>
    <t>Based on DRV425 IC</t>
  </si>
  <si>
    <t xml:space="preserve"> Tested by Yuvraj Singh Jora and Tanisha Mittal </t>
  </si>
  <si>
    <t>When supply is DC</t>
  </si>
  <si>
    <t>S.No.</t>
  </si>
  <si>
    <t>Input Voltage (DC) (V)</t>
  </si>
  <si>
    <t>Current (A)</t>
  </si>
  <si>
    <t>V out (IC) (mV)</t>
  </si>
  <si>
    <t>Resistance (ohm)</t>
  </si>
  <si>
    <t>current step</t>
  </si>
  <si>
    <t>m factor</t>
  </si>
  <si>
    <t>m deviation</t>
  </si>
  <si>
    <t>V normalized</t>
  </si>
  <si>
    <t>V deviation</t>
  </si>
  <si>
    <t>lin diff</t>
  </si>
  <si>
    <t xml:space="preserve">avg dev.=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</si>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</sst>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6"/>
      <color rgb="FF000000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rgb="FF000000"/>
      <name val="Aptos Narrow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DC68B-6106-4463-8EE7-75E642F872C1}">
  <dimension ref="A1:V26"/>
  <sheetViews>
    <sheetView tabSelected="1" workbookViewId="0"/>
  </sheetViews>
  <sheetFormatPr defaultRowHeight="15"/>
  <cols>
    <col min="20" max="20" width="22.42578125" customWidth="1"/>
  </cols>
  <sheetData>
    <row r="1" spans="1:22">
      <c r="A1" s="1" t="s">
        <v>0</v>
      </c>
      <c r="B1" s="1"/>
      <c r="C1" s="1"/>
      <c r="D1" s="1"/>
      <c r="E1" s="1"/>
    </row>
    <row r="2" spans="1:22">
      <c r="A2" s="1" t="s">
        <v>1</v>
      </c>
      <c r="B2" s="1"/>
      <c r="C2" s="1"/>
      <c r="D2" s="1"/>
      <c r="E2" s="1"/>
    </row>
    <row r="3" spans="1:22">
      <c r="A3" s="1" t="s">
        <v>2</v>
      </c>
      <c r="B3" s="1"/>
      <c r="C3" s="1"/>
      <c r="D3" s="1"/>
      <c r="E3" s="1"/>
    </row>
    <row r="4" spans="1:22">
      <c r="A4" s="1" t="s">
        <v>3</v>
      </c>
      <c r="B4" s="1"/>
      <c r="C4" s="1"/>
      <c r="D4" s="1"/>
      <c r="E4" s="1"/>
      <c r="H4" s="2" t="s">
        <v>4</v>
      </c>
      <c r="I4" s="3"/>
      <c r="J4" s="3"/>
      <c r="K4" s="3"/>
    </row>
    <row r="5" spans="1:22">
      <c r="H5" s="3"/>
      <c r="I5" s="3"/>
      <c r="J5" s="3"/>
      <c r="K5" s="3"/>
    </row>
    <row r="6" spans="1:22">
      <c r="A6" s="4"/>
      <c r="B6" s="4"/>
    </row>
    <row r="7" spans="1:22">
      <c r="A7" s="5" t="s">
        <v>5</v>
      </c>
      <c r="B7" s="6" t="s">
        <v>6</v>
      </c>
      <c r="C7" s="6"/>
      <c r="D7" s="6" t="s">
        <v>7</v>
      </c>
      <c r="E7" s="6"/>
      <c r="F7" s="7" t="s">
        <v>8</v>
      </c>
      <c r="G7" s="7"/>
      <c r="H7" s="5" t="s">
        <v>9</v>
      </c>
      <c r="I7" s="5"/>
      <c r="J7" s="6" t="s">
        <v>10</v>
      </c>
      <c r="K7" s="6"/>
      <c r="L7" s="6" t="s">
        <v>11</v>
      </c>
      <c r="M7" s="6"/>
      <c r="N7" s="6" t="s">
        <v>12</v>
      </c>
      <c r="O7" s="6"/>
      <c r="P7" s="8" t="s">
        <v>13</v>
      </c>
      <c r="Q7" s="8"/>
      <c r="R7" s="8" t="s">
        <v>14</v>
      </c>
      <c r="S7" s="8"/>
      <c r="T7" s="9" t="s">
        <v>15</v>
      </c>
    </row>
    <row r="8" spans="1:22">
      <c r="A8" s="10">
        <v>1</v>
      </c>
      <c r="B8" s="11">
        <v>0.66900000000000004</v>
      </c>
      <c r="C8" s="11"/>
      <c r="D8" s="11">
        <v>0.26600000000000001</v>
      </c>
      <c r="E8" s="11"/>
      <c r="F8" s="11">
        <v>0.54</v>
      </c>
      <c r="G8" s="11"/>
      <c r="H8" s="11">
        <v>2.5</v>
      </c>
      <c r="I8" s="11"/>
      <c r="J8" s="11">
        <v>0.26600000000000001</v>
      </c>
      <c r="K8" s="11"/>
      <c r="L8" s="11">
        <f>0.5/J8</f>
        <v>1.8796992481203008</v>
      </c>
      <c r="M8" s="11"/>
      <c r="N8" s="11">
        <f>1-L8</f>
        <v>-0.87969924812030076</v>
      </c>
      <c r="O8" s="11"/>
      <c r="P8" s="11">
        <f>F8*L8</f>
        <v>1.0150375939849625</v>
      </c>
      <c r="Q8" s="11"/>
      <c r="R8" s="11">
        <f>P9-P8</f>
        <v>11.351089429676309</v>
      </c>
      <c r="S8" s="11"/>
      <c r="T8" s="12">
        <f>$V$8-R8</f>
        <v>2.8307911978183764</v>
      </c>
      <c r="U8" t="s">
        <v>16</v>
      </c>
      <c r="V8">
        <f>AVERAGE(R8:R25)</f>
        <v>14.181880627494685</v>
      </c>
    </row>
    <row r="9" spans="1:22">
      <c r="A9" s="10">
        <f>A8+1</f>
        <v>2</v>
      </c>
      <c r="B9" s="11">
        <v>2.698</v>
      </c>
      <c r="C9" s="11"/>
      <c r="D9" s="11">
        <v>1.069</v>
      </c>
      <c r="E9" s="11"/>
      <c r="F9" s="11">
        <v>19.86</v>
      </c>
      <c r="G9" s="11"/>
      <c r="H9" s="11">
        <f>H8</f>
        <v>2.5</v>
      </c>
      <c r="I9" s="11"/>
      <c r="J9" s="11">
        <f>D9-D8</f>
        <v>0.80299999999999994</v>
      </c>
      <c r="K9" s="11"/>
      <c r="L9" s="11">
        <f t="shared" ref="L9:L26" si="0">0.5/J9</f>
        <v>0.62266500622665011</v>
      </c>
      <c r="M9" s="11"/>
      <c r="N9" s="11">
        <f t="shared" ref="N9:N26" si="1">1-L9</f>
        <v>0.37733499377334989</v>
      </c>
      <c r="O9" s="11"/>
      <c r="P9" s="11">
        <f t="shared" ref="P9:P26" si="2">F9*L9</f>
        <v>12.366127023661271</v>
      </c>
      <c r="Q9" s="11"/>
      <c r="R9" s="11">
        <f t="shared" ref="R9:R25" si="3">P10-P9</f>
        <v>24.452054794520542</v>
      </c>
      <c r="S9" s="11"/>
      <c r="T9" s="12">
        <f>$V$8-R9</f>
        <v>-10.270174167025857</v>
      </c>
    </row>
    <row r="10" spans="1:22">
      <c r="A10" s="10">
        <f t="shared" ref="A10:A26" si="4">A9+1</f>
        <v>3</v>
      </c>
      <c r="B10" s="11">
        <v>3.7</v>
      </c>
      <c r="C10" s="11"/>
      <c r="D10" s="11">
        <v>1.476</v>
      </c>
      <c r="E10" s="11"/>
      <c r="F10" s="11">
        <v>29.97</v>
      </c>
      <c r="G10" s="11"/>
      <c r="H10" s="11">
        <f t="shared" ref="H10:H26" si="5">H9</f>
        <v>2.5</v>
      </c>
      <c r="I10" s="11"/>
      <c r="J10" s="11">
        <f t="shared" ref="J10:J26" si="6">D10-D9</f>
        <v>0.40700000000000003</v>
      </c>
      <c r="K10" s="11"/>
      <c r="L10" s="11">
        <f t="shared" si="0"/>
        <v>1.2285012285012284</v>
      </c>
      <c r="M10" s="11"/>
      <c r="N10" s="11">
        <f t="shared" si="1"/>
        <v>-0.22850122850122845</v>
      </c>
      <c r="O10" s="11"/>
      <c r="P10" s="11">
        <f t="shared" si="2"/>
        <v>36.818181818181813</v>
      </c>
      <c r="Q10" s="11"/>
      <c r="R10" s="11">
        <f t="shared" si="3"/>
        <v>3.4207887700534769</v>
      </c>
      <c r="S10" s="11"/>
      <c r="T10" s="12">
        <f t="shared" ref="T10:T26" si="7">$V$8-R10</f>
        <v>10.761091857441208</v>
      </c>
    </row>
    <row r="11" spans="1:22">
      <c r="A11" s="10">
        <f t="shared" si="4"/>
        <v>4</v>
      </c>
      <c r="B11" s="11">
        <v>5.08</v>
      </c>
      <c r="C11" s="11"/>
      <c r="D11" s="11">
        <v>2.02</v>
      </c>
      <c r="E11" s="11"/>
      <c r="F11" s="11">
        <v>43.78</v>
      </c>
      <c r="G11" s="11"/>
      <c r="H11" s="11">
        <f t="shared" si="5"/>
        <v>2.5</v>
      </c>
      <c r="I11" s="11"/>
      <c r="J11" s="11">
        <f t="shared" si="6"/>
        <v>0.54400000000000004</v>
      </c>
      <c r="K11" s="11"/>
      <c r="L11" s="11">
        <f t="shared" si="0"/>
        <v>0.91911764705882348</v>
      </c>
      <c r="M11" s="11"/>
      <c r="N11" s="11">
        <f t="shared" si="1"/>
        <v>8.0882352941176516E-2</v>
      </c>
      <c r="O11" s="11"/>
      <c r="P11" s="11">
        <f t="shared" si="2"/>
        <v>40.23897058823529</v>
      </c>
      <c r="Q11" s="11"/>
      <c r="R11" s="11">
        <f t="shared" si="3"/>
        <v>16.271029411764708</v>
      </c>
      <c r="S11" s="11"/>
      <c r="T11" s="12">
        <f>$V$8-R11</f>
        <v>-2.0891487842700229</v>
      </c>
    </row>
    <row r="12" spans="1:22">
      <c r="A12" s="10">
        <f t="shared" si="4"/>
        <v>5</v>
      </c>
      <c r="B12" s="11">
        <v>6.36</v>
      </c>
      <c r="C12" s="11"/>
      <c r="D12" s="11">
        <v>2.52</v>
      </c>
      <c r="E12" s="11"/>
      <c r="F12" s="11">
        <v>56.51</v>
      </c>
      <c r="G12" s="11"/>
      <c r="H12" s="11">
        <f t="shared" si="5"/>
        <v>2.5</v>
      </c>
      <c r="I12" s="11"/>
      <c r="J12" s="11">
        <f t="shared" si="6"/>
        <v>0.5</v>
      </c>
      <c r="K12" s="11"/>
      <c r="L12" s="11">
        <f t="shared" si="0"/>
        <v>1</v>
      </c>
      <c r="M12" s="11"/>
      <c r="N12" s="11">
        <f t="shared" si="1"/>
        <v>0</v>
      </c>
      <c r="O12" s="11"/>
      <c r="P12" s="11">
        <f t="shared" si="2"/>
        <v>56.51</v>
      </c>
      <c r="Q12" s="11"/>
      <c r="R12" s="11">
        <f t="shared" si="3"/>
        <v>19.689095022624407</v>
      </c>
      <c r="S12" s="11"/>
      <c r="T12" s="12">
        <f t="shared" si="7"/>
        <v>-5.5072143951297221</v>
      </c>
    </row>
    <row r="13" spans="1:22">
      <c r="A13" s="10">
        <f t="shared" si="4"/>
        <v>6</v>
      </c>
      <c r="B13" s="11">
        <v>7.44</v>
      </c>
      <c r="C13" s="11"/>
      <c r="D13" s="11">
        <v>2.9620000000000002</v>
      </c>
      <c r="E13" s="11"/>
      <c r="F13" s="11">
        <v>67.36</v>
      </c>
      <c r="G13" s="11"/>
      <c r="H13" s="11">
        <f t="shared" si="5"/>
        <v>2.5</v>
      </c>
      <c r="I13" s="11"/>
      <c r="J13" s="11">
        <f t="shared" si="6"/>
        <v>0.44200000000000017</v>
      </c>
      <c r="K13" s="11"/>
      <c r="L13" s="11">
        <f t="shared" si="0"/>
        <v>1.1312217194570131</v>
      </c>
      <c r="M13" s="11"/>
      <c r="N13" s="11">
        <f t="shared" si="1"/>
        <v>-0.13122171945701311</v>
      </c>
      <c r="O13" s="11"/>
      <c r="P13" s="11">
        <f t="shared" si="2"/>
        <v>76.199095022624405</v>
      </c>
      <c r="Q13" s="11"/>
      <c r="R13" s="11">
        <f t="shared" si="3"/>
        <v>0.57173831070892334</v>
      </c>
      <c r="S13" s="11"/>
      <c r="T13" s="12">
        <f t="shared" si="7"/>
        <v>13.610142316785762</v>
      </c>
    </row>
    <row r="14" spans="1:22">
      <c r="A14" s="10">
        <f t="shared" si="4"/>
        <v>7</v>
      </c>
      <c r="B14" s="11">
        <v>8.82</v>
      </c>
      <c r="C14" s="11"/>
      <c r="D14" s="11">
        <v>3.49</v>
      </c>
      <c r="E14" s="11"/>
      <c r="F14" s="11">
        <v>81.069999999999993</v>
      </c>
      <c r="G14" s="11"/>
      <c r="H14" s="11">
        <f t="shared" si="5"/>
        <v>2.5</v>
      </c>
      <c r="I14" s="11"/>
      <c r="J14" s="11">
        <f t="shared" si="6"/>
        <v>0.52800000000000002</v>
      </c>
      <c r="K14" s="11"/>
      <c r="L14" s="11">
        <f t="shared" si="0"/>
        <v>0.94696969696969691</v>
      </c>
      <c r="M14" s="11"/>
      <c r="N14" s="11">
        <f t="shared" si="1"/>
        <v>5.3030303030303094E-2</v>
      </c>
      <c r="O14" s="11"/>
      <c r="P14" s="11">
        <f t="shared" si="2"/>
        <v>76.770833333333329</v>
      </c>
      <c r="Q14" s="11"/>
      <c r="R14" s="11">
        <f t="shared" si="3"/>
        <v>10.147348484848521</v>
      </c>
      <c r="S14" s="11"/>
      <c r="T14" s="12">
        <f t="shared" si="7"/>
        <v>4.0345321426461638</v>
      </c>
    </row>
    <row r="15" spans="1:22">
      <c r="A15" s="10">
        <f t="shared" si="4"/>
        <v>8</v>
      </c>
      <c r="B15" s="11">
        <v>10.26</v>
      </c>
      <c r="C15" s="11"/>
      <c r="D15" s="11">
        <v>4.04</v>
      </c>
      <c r="E15" s="11"/>
      <c r="F15" s="11">
        <v>95.61</v>
      </c>
      <c r="G15" s="11"/>
      <c r="H15" s="11">
        <f t="shared" si="5"/>
        <v>2.5</v>
      </c>
      <c r="I15" s="11"/>
      <c r="J15" s="11">
        <f t="shared" si="6"/>
        <v>0.54999999999999982</v>
      </c>
      <c r="K15" s="11"/>
      <c r="L15" s="11">
        <f t="shared" si="0"/>
        <v>0.90909090909090939</v>
      </c>
      <c r="M15" s="11"/>
      <c r="N15" s="11">
        <f t="shared" si="1"/>
        <v>9.0909090909090606E-2</v>
      </c>
      <c r="O15" s="11"/>
      <c r="P15" s="11">
        <f t="shared" si="2"/>
        <v>86.91818181818185</v>
      </c>
      <c r="Q15" s="11"/>
      <c r="R15" s="11">
        <f t="shared" si="3"/>
        <v>26.922243713733124</v>
      </c>
      <c r="S15" s="11"/>
      <c r="T15" s="12">
        <f t="shared" si="7"/>
        <v>-12.740363086238439</v>
      </c>
    </row>
    <row r="16" spans="1:22">
      <c r="A16" s="10">
        <f t="shared" si="4"/>
        <v>9</v>
      </c>
      <c r="B16" s="11">
        <v>11.39</v>
      </c>
      <c r="C16" s="11"/>
      <c r="D16" s="11">
        <v>4.51</v>
      </c>
      <c r="E16" s="11"/>
      <c r="F16" s="11">
        <v>107.01</v>
      </c>
      <c r="G16" s="11"/>
      <c r="H16" s="11">
        <f t="shared" si="5"/>
        <v>2.5</v>
      </c>
      <c r="I16" s="11"/>
      <c r="J16" s="11">
        <f t="shared" si="6"/>
        <v>0.46999999999999975</v>
      </c>
      <c r="K16" s="11"/>
      <c r="L16" s="11">
        <f t="shared" si="0"/>
        <v>1.0638297872340432</v>
      </c>
      <c r="M16" s="11"/>
      <c r="N16" s="11">
        <f t="shared" si="1"/>
        <v>-6.38297872340432E-2</v>
      </c>
      <c r="O16" s="11"/>
      <c r="P16" s="11">
        <f t="shared" si="2"/>
        <v>113.84042553191497</v>
      </c>
      <c r="Q16" s="11"/>
      <c r="R16" s="11">
        <f t="shared" si="3"/>
        <v>22.706086095991822</v>
      </c>
      <c r="S16" s="11"/>
      <c r="T16" s="12">
        <f t="shared" si="7"/>
        <v>-8.5242054684971365</v>
      </c>
    </row>
    <row r="17" spans="1:20">
      <c r="A17" s="10">
        <f t="shared" si="4"/>
        <v>10</v>
      </c>
      <c r="B17" s="11">
        <v>12.45</v>
      </c>
      <c r="C17" s="11"/>
      <c r="D17" s="11">
        <v>4.9400000000000004</v>
      </c>
      <c r="E17" s="11"/>
      <c r="F17" s="11">
        <v>117.43</v>
      </c>
      <c r="G17" s="11"/>
      <c r="H17" s="11">
        <f t="shared" si="5"/>
        <v>2.5</v>
      </c>
      <c r="I17" s="11"/>
      <c r="J17" s="11">
        <f t="shared" si="6"/>
        <v>0.4300000000000006</v>
      </c>
      <c r="K17" s="11"/>
      <c r="L17" s="11">
        <f t="shared" si="0"/>
        <v>1.1627906976744169</v>
      </c>
      <c r="M17" s="11"/>
      <c r="N17" s="11">
        <f t="shared" si="1"/>
        <v>-0.1627906976744169</v>
      </c>
      <c r="O17" s="11"/>
      <c r="P17" s="11">
        <f t="shared" si="2"/>
        <v>136.5465116279068</v>
      </c>
      <c r="Q17" s="11"/>
      <c r="R17" s="11">
        <f t="shared" si="3"/>
        <v>-14.639104220499405</v>
      </c>
      <c r="S17" s="11"/>
      <c r="T17" s="12">
        <f t="shared" si="7"/>
        <v>28.82098484799409</v>
      </c>
    </row>
    <row r="18" spans="1:20">
      <c r="A18" s="10">
        <f t="shared" si="4"/>
        <v>11</v>
      </c>
      <c r="B18" s="11">
        <v>13.86</v>
      </c>
      <c r="C18" s="11"/>
      <c r="D18" s="11">
        <v>5.48</v>
      </c>
      <c r="E18" s="11"/>
      <c r="F18" s="11">
        <v>131.66</v>
      </c>
      <c r="G18" s="11"/>
      <c r="H18" s="11">
        <f t="shared" si="5"/>
        <v>2.5</v>
      </c>
      <c r="I18" s="11"/>
      <c r="J18" s="11">
        <f t="shared" si="6"/>
        <v>0.54</v>
      </c>
      <c r="K18" s="11"/>
      <c r="L18" s="11">
        <f t="shared" si="0"/>
        <v>0.92592592592592582</v>
      </c>
      <c r="M18" s="11"/>
      <c r="N18" s="11">
        <f t="shared" si="1"/>
        <v>7.4074074074074181E-2</v>
      </c>
      <c r="O18" s="11"/>
      <c r="P18" s="11">
        <f t="shared" si="2"/>
        <v>121.90740740740739</v>
      </c>
      <c r="Q18" s="11"/>
      <c r="R18" s="11">
        <f t="shared" si="3"/>
        <v>8.0925925925926947</v>
      </c>
      <c r="S18" s="11"/>
      <c r="T18" s="12">
        <f t="shared" si="7"/>
        <v>6.0892880349019904</v>
      </c>
    </row>
    <row r="19" spans="1:20">
      <c r="A19" s="10">
        <f t="shared" si="4"/>
        <v>12</v>
      </c>
      <c r="B19" s="11">
        <v>15.26</v>
      </c>
      <c r="C19" s="11"/>
      <c r="D19" s="11">
        <v>6.04</v>
      </c>
      <c r="E19" s="11"/>
      <c r="F19" s="11">
        <v>145.6</v>
      </c>
      <c r="G19" s="11"/>
      <c r="H19" s="11">
        <f t="shared" si="5"/>
        <v>2.5</v>
      </c>
      <c r="I19" s="11"/>
      <c r="J19" s="11">
        <f t="shared" si="6"/>
        <v>0.55999999999999961</v>
      </c>
      <c r="K19" s="11"/>
      <c r="L19" s="11">
        <f t="shared" si="0"/>
        <v>0.89285714285714346</v>
      </c>
      <c r="M19" s="11"/>
      <c r="N19" s="11">
        <f t="shared" si="1"/>
        <v>0.10714285714285654</v>
      </c>
      <c r="O19" s="11"/>
      <c r="P19" s="11">
        <f t="shared" si="2"/>
        <v>130.00000000000009</v>
      </c>
      <c r="Q19" s="11"/>
      <c r="R19" s="11">
        <f t="shared" si="3"/>
        <v>20.132075471697959</v>
      </c>
      <c r="S19" s="11"/>
      <c r="T19" s="12">
        <f t="shared" si="7"/>
        <v>-5.9501948442032742</v>
      </c>
    </row>
    <row r="20" spans="1:20">
      <c r="A20" s="10">
        <f t="shared" si="4"/>
        <v>13</v>
      </c>
      <c r="B20" s="11">
        <v>16.59</v>
      </c>
      <c r="C20" s="11"/>
      <c r="D20" s="11">
        <v>6.57</v>
      </c>
      <c r="E20" s="11"/>
      <c r="F20" s="11">
        <v>159.13999999999999</v>
      </c>
      <c r="G20" s="11"/>
      <c r="H20" s="11">
        <f t="shared" si="5"/>
        <v>2.5</v>
      </c>
      <c r="I20" s="11"/>
      <c r="J20" s="11">
        <f t="shared" si="6"/>
        <v>0.53000000000000025</v>
      </c>
      <c r="K20" s="11"/>
      <c r="L20" s="11">
        <f t="shared" si="0"/>
        <v>0.94339622641509391</v>
      </c>
      <c r="M20" s="11"/>
      <c r="N20" s="11">
        <f t="shared" si="1"/>
        <v>5.6603773584906092E-2</v>
      </c>
      <c r="O20" s="11"/>
      <c r="P20" s="11">
        <f t="shared" si="2"/>
        <v>150.13207547169804</v>
      </c>
      <c r="Q20" s="11"/>
      <c r="R20" s="11">
        <f t="shared" si="3"/>
        <v>15.358309143686711</v>
      </c>
      <c r="S20" s="11"/>
      <c r="T20" s="12">
        <f t="shared" si="7"/>
        <v>-1.1764285161920256</v>
      </c>
    </row>
    <row r="21" spans="1:20">
      <c r="A21" s="10">
        <f>A20+1</f>
        <v>14</v>
      </c>
      <c r="B21" s="11">
        <v>17.920000000000002</v>
      </c>
      <c r="C21" s="11"/>
      <c r="D21" s="11">
        <v>7.09</v>
      </c>
      <c r="E21" s="11"/>
      <c r="F21" s="11">
        <v>172.11</v>
      </c>
      <c r="G21" s="11"/>
      <c r="H21" s="11">
        <f t="shared" si="5"/>
        <v>2.5</v>
      </c>
      <c r="I21" s="11"/>
      <c r="J21" s="11">
        <f t="shared" si="6"/>
        <v>0.51999999999999957</v>
      </c>
      <c r="K21" s="11"/>
      <c r="L21" s="11">
        <f t="shared" si="0"/>
        <v>0.96153846153846234</v>
      </c>
      <c r="M21" s="11"/>
      <c r="N21" s="11">
        <f t="shared" si="1"/>
        <v>3.8461538461537659E-2</v>
      </c>
      <c r="O21" s="11"/>
      <c r="P21" s="11">
        <f t="shared" si="2"/>
        <v>165.49038461538476</v>
      </c>
      <c r="Q21" s="11"/>
      <c r="R21" s="11">
        <f t="shared" si="3"/>
        <v>46.637522361359572</v>
      </c>
      <c r="S21" s="11"/>
      <c r="T21" s="12">
        <f t="shared" si="7"/>
        <v>-32.455641733864887</v>
      </c>
    </row>
    <row r="22" spans="1:20">
      <c r="A22" s="10">
        <f t="shared" si="4"/>
        <v>15</v>
      </c>
      <c r="B22" s="11">
        <v>18.920000000000002</v>
      </c>
      <c r="C22" s="11"/>
      <c r="D22" s="11">
        <v>7.52</v>
      </c>
      <c r="E22" s="11"/>
      <c r="F22" s="11">
        <v>182.43</v>
      </c>
      <c r="G22" s="11"/>
      <c r="H22" s="11">
        <f t="shared" si="5"/>
        <v>2.5</v>
      </c>
      <c r="I22" s="11"/>
      <c r="J22" s="11">
        <f t="shared" si="6"/>
        <v>0.42999999999999972</v>
      </c>
      <c r="K22" s="11"/>
      <c r="L22" s="11">
        <f t="shared" si="0"/>
        <v>1.1627906976744193</v>
      </c>
      <c r="M22" s="11"/>
      <c r="N22" s="11">
        <f t="shared" si="1"/>
        <v>-0.16279069767441934</v>
      </c>
      <c r="O22" s="11"/>
      <c r="P22" s="11">
        <f t="shared" si="2"/>
        <v>212.12790697674433</v>
      </c>
      <c r="Q22" s="11"/>
      <c r="R22" s="11">
        <f t="shared" si="3"/>
        <v>-16.897906976744338</v>
      </c>
      <c r="S22" s="11"/>
      <c r="T22" s="12">
        <f t="shared" si="7"/>
        <v>31.079787604239023</v>
      </c>
    </row>
    <row r="23" spans="1:20">
      <c r="A23" s="10">
        <f t="shared" si="4"/>
        <v>16</v>
      </c>
      <c r="B23" s="11">
        <v>20.25</v>
      </c>
      <c r="C23" s="11"/>
      <c r="D23" s="11">
        <v>8.02</v>
      </c>
      <c r="E23" s="11"/>
      <c r="F23" s="11">
        <v>195.23</v>
      </c>
      <c r="G23" s="11"/>
      <c r="H23" s="11">
        <f t="shared" si="5"/>
        <v>2.5</v>
      </c>
      <c r="I23" s="11"/>
      <c r="J23" s="11">
        <f t="shared" si="6"/>
        <v>0.5</v>
      </c>
      <c r="K23" s="11"/>
      <c r="L23" s="11">
        <f t="shared" si="0"/>
        <v>1</v>
      </c>
      <c r="M23" s="11"/>
      <c r="N23" s="11">
        <f t="shared" si="1"/>
        <v>0</v>
      </c>
      <c r="O23" s="11"/>
      <c r="P23" s="11">
        <f t="shared" si="2"/>
        <v>195.23</v>
      </c>
      <c r="Q23" s="11"/>
      <c r="R23" s="11">
        <f t="shared" si="3"/>
        <v>21.467916666666468</v>
      </c>
      <c r="S23" s="11"/>
      <c r="T23" s="12">
        <f t="shared" si="7"/>
        <v>-7.2860360391717833</v>
      </c>
    </row>
    <row r="24" spans="1:20">
      <c r="A24" s="10">
        <f t="shared" si="4"/>
        <v>17</v>
      </c>
      <c r="B24" s="11">
        <v>21.5</v>
      </c>
      <c r="C24" s="11"/>
      <c r="D24" s="11">
        <v>8.5</v>
      </c>
      <c r="E24" s="11"/>
      <c r="F24" s="11">
        <v>208.03</v>
      </c>
      <c r="G24" s="11"/>
      <c r="H24" s="11">
        <f t="shared" si="5"/>
        <v>2.5</v>
      </c>
      <c r="I24" s="11"/>
      <c r="J24" s="11">
        <f t="shared" si="6"/>
        <v>0.48000000000000043</v>
      </c>
      <c r="K24" s="11"/>
      <c r="L24" s="11">
        <f t="shared" si="0"/>
        <v>1.0416666666666656</v>
      </c>
      <c r="M24" s="11"/>
      <c r="N24" s="11">
        <f t="shared" si="1"/>
        <v>-4.166666666666563E-2</v>
      </c>
      <c r="O24" s="11"/>
      <c r="P24" s="11">
        <f t="shared" si="2"/>
        <v>216.69791666666646</v>
      </c>
      <c r="Q24" s="11"/>
      <c r="R24" s="11">
        <f t="shared" si="3"/>
        <v>13.052083333333314</v>
      </c>
      <c r="S24" s="11"/>
      <c r="T24" s="12">
        <f t="shared" si="7"/>
        <v>1.1297972941613708</v>
      </c>
    </row>
    <row r="25" spans="1:20">
      <c r="A25" s="10">
        <f t="shared" si="4"/>
        <v>18</v>
      </c>
      <c r="B25" s="11">
        <v>22.69</v>
      </c>
      <c r="C25" s="11"/>
      <c r="D25" s="11">
        <v>8.98</v>
      </c>
      <c r="E25" s="11"/>
      <c r="F25" s="11">
        <v>220.56</v>
      </c>
      <c r="G25" s="11"/>
      <c r="H25" s="11">
        <f t="shared" si="5"/>
        <v>2.5</v>
      </c>
      <c r="I25" s="11"/>
      <c r="J25" s="11">
        <f t="shared" si="6"/>
        <v>0.48000000000000043</v>
      </c>
      <c r="K25" s="11"/>
      <c r="L25" s="11">
        <f t="shared" si="0"/>
        <v>1.0416666666666656</v>
      </c>
      <c r="M25" s="11"/>
      <c r="N25" s="11">
        <f t="shared" si="1"/>
        <v>-4.166666666666563E-2</v>
      </c>
      <c r="O25" s="11"/>
      <c r="P25" s="11">
        <f t="shared" si="2"/>
        <v>229.74999999999977</v>
      </c>
      <c r="Q25" s="11"/>
      <c r="R25" s="11">
        <f t="shared" si="3"/>
        <v>26.538888888889517</v>
      </c>
      <c r="S25" s="11"/>
      <c r="T25" s="12">
        <f t="shared" si="7"/>
        <v>-12.357008261394832</v>
      </c>
    </row>
    <row r="26" spans="1:20">
      <c r="A26" s="10">
        <f t="shared" si="4"/>
        <v>19</v>
      </c>
      <c r="B26" s="11">
        <v>23.74</v>
      </c>
      <c r="C26" s="11"/>
      <c r="D26" s="11">
        <v>9.43</v>
      </c>
      <c r="E26" s="11"/>
      <c r="F26" s="11">
        <v>230.66</v>
      </c>
      <c r="G26" s="11"/>
      <c r="H26" s="11">
        <f t="shared" si="5"/>
        <v>2.5</v>
      </c>
      <c r="I26" s="11"/>
      <c r="J26" s="11">
        <f t="shared" si="6"/>
        <v>0.44999999999999929</v>
      </c>
      <c r="K26" s="11"/>
      <c r="L26" s="11">
        <f t="shared" si="0"/>
        <v>1.1111111111111129</v>
      </c>
      <c r="M26" s="11"/>
      <c r="N26" s="11">
        <f t="shared" si="1"/>
        <v>-0.11111111111111294</v>
      </c>
      <c r="O26" s="11"/>
      <c r="P26" s="11">
        <f t="shared" si="2"/>
        <v>256.28888888888929</v>
      </c>
      <c r="Q26" s="11"/>
      <c r="R26" s="11" t="s">
        <v>17</v>
      </c>
      <c r="S26" s="11"/>
      <c r="T26" s="12" t="s">
        <v>17</v>
      </c>
    </row>
  </sheetData>
  <mergeCells count="184">
    <mergeCell ref="R26:S26"/>
    <mergeCell ref="P25:Q25"/>
    <mergeCell ref="R25:S25"/>
    <mergeCell ref="B26:C26"/>
    <mergeCell ref="D26:E26"/>
    <mergeCell ref="F26:G26"/>
    <mergeCell ref="H26:I26"/>
    <mergeCell ref="J26:K26"/>
    <mergeCell ref="L26:M26"/>
    <mergeCell ref="N26:O26"/>
    <mergeCell ref="P26:Q26"/>
    <mergeCell ref="N24:O24"/>
    <mergeCell ref="P24:Q24"/>
    <mergeCell ref="R24:S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R22:S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P21:Q21"/>
    <mergeCell ref="R21:S21"/>
    <mergeCell ref="B22:C22"/>
    <mergeCell ref="D22:E22"/>
    <mergeCell ref="F22:G22"/>
    <mergeCell ref="H22:I22"/>
    <mergeCell ref="J22:K22"/>
    <mergeCell ref="L22:M22"/>
    <mergeCell ref="N22:O22"/>
    <mergeCell ref="P22:Q22"/>
    <mergeCell ref="N20:O20"/>
    <mergeCell ref="P20:Q20"/>
    <mergeCell ref="R20:S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R18:S18"/>
    <mergeCell ref="B19:C19"/>
    <mergeCell ref="D19:E19"/>
    <mergeCell ref="F19:G19"/>
    <mergeCell ref="H19:I19"/>
    <mergeCell ref="J19:K19"/>
    <mergeCell ref="L19:M19"/>
    <mergeCell ref="N19:O19"/>
    <mergeCell ref="P19:Q19"/>
    <mergeCell ref="R19:S19"/>
    <mergeCell ref="P17:Q17"/>
    <mergeCell ref="R17:S17"/>
    <mergeCell ref="B18:C18"/>
    <mergeCell ref="D18:E18"/>
    <mergeCell ref="F18:G18"/>
    <mergeCell ref="H18:I18"/>
    <mergeCell ref="J18:K18"/>
    <mergeCell ref="L18:M18"/>
    <mergeCell ref="N18:O18"/>
    <mergeCell ref="P18:Q18"/>
    <mergeCell ref="N16:O16"/>
    <mergeCell ref="P16:Q16"/>
    <mergeCell ref="R16:S16"/>
    <mergeCell ref="B17:C17"/>
    <mergeCell ref="D17:E17"/>
    <mergeCell ref="F17:G17"/>
    <mergeCell ref="H17:I17"/>
    <mergeCell ref="J17:K17"/>
    <mergeCell ref="L17:M17"/>
    <mergeCell ref="N17:O17"/>
    <mergeCell ref="B16:C16"/>
    <mergeCell ref="D16:E16"/>
    <mergeCell ref="F16:G16"/>
    <mergeCell ref="H16:I16"/>
    <mergeCell ref="J16:K16"/>
    <mergeCell ref="L16:M16"/>
    <mergeCell ref="R14:S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P13:Q13"/>
    <mergeCell ref="R13:S13"/>
    <mergeCell ref="B14:C14"/>
    <mergeCell ref="D14:E14"/>
    <mergeCell ref="F14:G14"/>
    <mergeCell ref="H14:I14"/>
    <mergeCell ref="J14:K14"/>
    <mergeCell ref="L14:M14"/>
    <mergeCell ref="N14:O14"/>
    <mergeCell ref="P14:Q14"/>
    <mergeCell ref="N12:O12"/>
    <mergeCell ref="P12:Q12"/>
    <mergeCell ref="R12:S12"/>
    <mergeCell ref="B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R10:S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P9:Q9"/>
    <mergeCell ref="R9:S9"/>
    <mergeCell ref="B10:C10"/>
    <mergeCell ref="D10:E10"/>
    <mergeCell ref="F10:G10"/>
    <mergeCell ref="H10:I10"/>
    <mergeCell ref="J10:K10"/>
    <mergeCell ref="L10:M10"/>
    <mergeCell ref="N10:O10"/>
    <mergeCell ref="P10:Q10"/>
    <mergeCell ref="N8:O8"/>
    <mergeCell ref="P8:Q8"/>
    <mergeCell ref="R8:S8"/>
    <mergeCell ref="B9:C9"/>
    <mergeCell ref="D9:E9"/>
    <mergeCell ref="F9:G9"/>
    <mergeCell ref="H9:I9"/>
    <mergeCell ref="J9:K9"/>
    <mergeCell ref="L9:M9"/>
    <mergeCell ref="N9:O9"/>
    <mergeCell ref="L7:M7"/>
    <mergeCell ref="N7:O7"/>
    <mergeCell ref="P7:Q7"/>
    <mergeCell ref="R7:S7"/>
    <mergeCell ref="B8:C8"/>
    <mergeCell ref="D8:E8"/>
    <mergeCell ref="F8:G8"/>
    <mergeCell ref="H8:I8"/>
    <mergeCell ref="J8:K8"/>
    <mergeCell ref="L8:M8"/>
    <mergeCell ref="A1:E1"/>
    <mergeCell ref="A2:E2"/>
    <mergeCell ref="A3:E3"/>
    <mergeCell ref="A4:E4"/>
    <mergeCell ref="H4:K5"/>
    <mergeCell ref="B7:C7"/>
    <mergeCell ref="D7:E7"/>
    <mergeCell ref="F7:G7"/>
    <mergeCell ref="J7:K7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2025-01-28T07:04:19Z</dcterms:created>
  <dcterms:modified xsi:type="dcterms:W3CDTF">2025-01-28T07:06:54Z</dcterms:modified>
  <cp:category/>
  <cp:contentStatus/>
</cp:coreProperties>
</file>