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mak\Desktop\"/>
    </mc:Choice>
  </mc:AlternateContent>
  <bookViews>
    <workbookView xWindow="0" yWindow="0" windowWidth="24240" windowHeight="12135" tabRatio="725"/>
  </bookViews>
  <sheets>
    <sheet name="PGA300 4P-4T の温度補償" sheetId="20" r:id="rId1"/>
  </sheets>
  <definedNames>
    <definedName name="_xlnm.Print_Area" localSheetId="0">'PGA300 4P-4T の温度補償'!$A$1:$U$97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6" i="20" l="1"/>
  <c r="AC86" i="20"/>
  <c r="AA86" i="20"/>
  <c r="Y86" i="20"/>
  <c r="AD85" i="20"/>
  <c r="AB85" i="20"/>
  <c r="Z85" i="20"/>
  <c r="X85" i="20"/>
  <c r="AE84" i="20"/>
  <c r="AE85" i="20" s="1"/>
  <c r="AC84" i="20"/>
  <c r="AA84" i="20"/>
  <c r="Y84" i="20"/>
  <c r="AD83" i="20"/>
  <c r="AB83" i="20"/>
  <c r="Z83" i="20"/>
  <c r="X83" i="20"/>
  <c r="AE82" i="20"/>
  <c r="AC82" i="20"/>
  <c r="AA82" i="20"/>
  <c r="Y82" i="20"/>
  <c r="AD81" i="20"/>
  <c r="AB81" i="20"/>
  <c r="Z81" i="20"/>
  <c r="X81" i="20"/>
  <c r="AE80" i="20"/>
  <c r="AC80" i="20"/>
  <c r="AA80" i="20"/>
  <c r="Y80" i="20"/>
  <c r="AB78" i="20"/>
  <c r="Z78" i="20"/>
  <c r="AC74" i="20"/>
  <c r="AA74" i="20"/>
  <c r="Y74" i="20"/>
  <c r="AD73" i="20"/>
  <c r="AB73" i="20"/>
  <c r="Z73" i="20"/>
  <c r="X73" i="20"/>
  <c r="AC72" i="20"/>
  <c r="AA72" i="20"/>
  <c r="Y72" i="20"/>
  <c r="AD71" i="20"/>
  <c r="AB71" i="20"/>
  <c r="Z71" i="20"/>
  <c r="X71" i="20"/>
  <c r="AC70" i="20"/>
  <c r="AA70" i="20"/>
  <c r="Y70" i="20"/>
  <c r="AD69" i="20"/>
  <c r="AB69" i="20"/>
  <c r="Z69" i="20"/>
  <c r="X69" i="20"/>
  <c r="AC68" i="20"/>
  <c r="AA68" i="20"/>
  <c r="Y68" i="20"/>
  <c r="AB66" i="20"/>
  <c r="Z66" i="20"/>
  <c r="F5" i="20"/>
  <c r="F4" i="20"/>
  <c r="AC76" i="20" l="1"/>
  <c r="Y75" i="20"/>
  <c r="AE81" i="20"/>
  <c r="AC75" i="20"/>
  <c r="Y76" i="20"/>
  <c r="AE83" i="20"/>
  <c r="AA76" i="20"/>
  <c r="AA75" i="20"/>
</calcChain>
</file>

<file path=xl/sharedStrings.xml><?xml version="1.0" encoding="utf-8"?>
<sst xmlns="http://schemas.openxmlformats.org/spreadsheetml/2006/main" count="92" uniqueCount="57">
  <si>
    <t>温度(℃)</t>
    <rPh sb="0" eb="2">
      <t>オンド</t>
    </rPh>
    <phoneticPr fontId="3"/>
  </si>
  <si>
    <t>T1</t>
    <phoneticPr fontId="3"/>
  </si>
  <si>
    <t>T2</t>
    <phoneticPr fontId="3"/>
  </si>
  <si>
    <t>T3</t>
    <phoneticPr fontId="3"/>
  </si>
  <si>
    <t>-10</t>
    <phoneticPr fontId="3"/>
  </si>
  <si>
    <t>℃</t>
    <phoneticPr fontId="3"/>
  </si>
  <si>
    <t>P1</t>
    <phoneticPr fontId="3"/>
  </si>
  <si>
    <t>P2</t>
    <phoneticPr fontId="3"/>
  </si>
  <si>
    <t>P3</t>
  </si>
  <si>
    <t>P4</t>
  </si>
  <si>
    <t>kPa</t>
    <phoneticPr fontId="3"/>
  </si>
  <si>
    <t>平均</t>
    <rPh sb="0" eb="2">
      <t>ヘイキン</t>
    </rPh>
    <phoneticPr fontId="3"/>
  </si>
  <si>
    <t>V</t>
    <phoneticPr fontId="3"/>
  </si>
  <si>
    <t>F692</t>
    <phoneticPr fontId="3"/>
  </si>
  <si>
    <t>11E2</t>
    <phoneticPr fontId="3"/>
  </si>
  <si>
    <t>2D42</t>
    <phoneticPr fontId="3"/>
  </si>
  <si>
    <t>48AD</t>
    <phoneticPr fontId="3"/>
  </si>
  <si>
    <t>P3</t>
    <phoneticPr fontId="3"/>
  </si>
  <si>
    <t>P4</t>
    <phoneticPr fontId="3"/>
  </si>
  <si>
    <t>T2</t>
  </si>
  <si>
    <t>T3</t>
  </si>
  <si>
    <t>間隔</t>
    <rPh sb="0" eb="2">
      <t>カンカク</t>
    </rPh>
    <phoneticPr fontId="3"/>
  </si>
  <si>
    <t>F708</t>
    <phoneticPr fontId="3"/>
  </si>
  <si>
    <t>T4</t>
  </si>
  <si>
    <t>F826</t>
    <phoneticPr fontId="3"/>
  </si>
  <si>
    <t>109F</t>
    <phoneticPr fontId="3"/>
  </si>
  <si>
    <t>29BE</t>
    <phoneticPr fontId="3"/>
  </si>
  <si>
    <t>283A</t>
    <phoneticPr fontId="3"/>
  </si>
  <si>
    <t>42EC</t>
    <phoneticPr fontId="3"/>
  </si>
  <si>
    <t>406A</t>
    <phoneticPr fontId="3"/>
  </si>
  <si>
    <t>2B54</t>
    <phoneticPr fontId="3"/>
  </si>
  <si>
    <t>F797</t>
    <phoneticPr fontId="3"/>
  </si>
  <si>
    <t>4CD7</t>
    <phoneticPr fontId="3"/>
  </si>
  <si>
    <t>4CDA</t>
    <phoneticPr fontId="3"/>
  </si>
  <si>
    <t>4CD6</t>
    <phoneticPr fontId="3"/>
  </si>
  <si>
    <t>4DFC</t>
    <phoneticPr fontId="3"/>
  </si>
  <si>
    <t>4DF3</t>
    <phoneticPr fontId="3"/>
  </si>
  <si>
    <t>4DFB</t>
    <phoneticPr fontId="3"/>
  </si>
  <si>
    <t>4F3E</t>
    <phoneticPr fontId="3"/>
  </si>
  <si>
    <t>4F3B</t>
    <phoneticPr fontId="3"/>
  </si>
  <si>
    <t>4F3D</t>
    <phoneticPr fontId="3"/>
  </si>
  <si>
    <t>50AC</t>
    <phoneticPr fontId="3"/>
  </si>
  <si>
    <t>50A3</t>
    <phoneticPr fontId="3"/>
  </si>
  <si>
    <t>50A4</t>
    <phoneticPr fontId="3"/>
  </si>
  <si>
    <t>50A9</t>
    <phoneticPr fontId="3"/>
  </si>
  <si>
    <t>1Bitあたり（℃）</t>
    <phoneticPr fontId="3"/>
  </si>
  <si>
    <t>圧力（kPa)</t>
    <rPh sb="0" eb="2">
      <t>アツリョク</t>
    </rPh>
    <phoneticPr fontId="3"/>
  </si>
  <si>
    <t>1kPaあたり（HEX)</t>
    <phoneticPr fontId="3"/>
  </si>
  <si>
    <t>4P-4T（T1～T2）</t>
    <phoneticPr fontId="3"/>
  </si>
  <si>
    <t>4P-4T（T3～T4）</t>
    <phoneticPr fontId="3"/>
  </si>
  <si>
    <t>4P-4T</t>
    <phoneticPr fontId="3"/>
  </si>
  <si>
    <t>【測定点】</t>
    <rPh sb="1" eb="3">
      <t>ソクテイ</t>
    </rPh>
    <rPh sb="3" eb="4">
      <t>テン</t>
    </rPh>
    <phoneticPr fontId="3"/>
  </si>
  <si>
    <t>【取得データ】</t>
    <rPh sb="1" eb="3">
      <t>シュトク</t>
    </rPh>
    <phoneticPr fontId="3"/>
  </si>
  <si>
    <t>温度の幅を縮めてみた　　そのほか、温度間隔や最大値を変えたり、色々試してみたが補正計算NGだった（右の画面コピー）</t>
    <rPh sb="0" eb="2">
      <t>オンド</t>
    </rPh>
    <rPh sb="3" eb="4">
      <t>ハバ</t>
    </rPh>
    <rPh sb="5" eb="6">
      <t>チヂ</t>
    </rPh>
    <rPh sb="17" eb="19">
      <t>オンド</t>
    </rPh>
    <rPh sb="19" eb="21">
      <t>カンカク</t>
    </rPh>
    <rPh sb="22" eb="25">
      <t>サイダイチ</t>
    </rPh>
    <rPh sb="26" eb="27">
      <t>カ</t>
    </rPh>
    <rPh sb="31" eb="33">
      <t>イロイロ</t>
    </rPh>
    <rPh sb="33" eb="34">
      <t>タメ</t>
    </rPh>
    <rPh sb="39" eb="41">
      <t>ホセイ</t>
    </rPh>
    <rPh sb="41" eb="43">
      <t>ケイサン</t>
    </rPh>
    <rPh sb="49" eb="50">
      <t>ミギ</t>
    </rPh>
    <rPh sb="51" eb="53">
      <t>ガメン</t>
    </rPh>
    <phoneticPr fontId="3"/>
  </si>
  <si>
    <t>EVM Voltage</t>
    <phoneticPr fontId="3"/>
  </si>
  <si>
    <t>PGA300 Voltage</t>
    <phoneticPr fontId="3"/>
  </si>
  <si>
    <t>NG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</si>
</sst>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"/>
    <numFmt numFmtId="177" formatCode="0.0"/>
    <numFmt numFmtId="178" formatCode="0.00_ "/>
    <numFmt numFmtId="179" formatCode="0_ "/>
    <numFmt numFmtId="180" formatCode="0_);[Red]\(0\)"/>
  </numFmts>
  <fonts count="9">
    <font>
      <sz val="11"/>
      <name val="明朝"/>
      <family val="1"/>
      <charset val="128"/>
    </font>
    <font>
      <sz val="11"/>
      <color theme="1"/>
      <name val="ＭＳ ゴシック"/>
      <family val="2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color rgb="FF7030A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3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>
      <alignment vertical="center"/>
    </xf>
    <xf numFmtId="0" fontId="4" fillId="0" borderId="0"/>
  </cellStyleXfs>
  <cellXfs count="42">
    <xf numFmtId="0" fontId="0" fillId="0" borderId="0" xfId="0"/>
    <xf numFmtId="0" fontId="5" fillId="0" borderId="0" xfId="0" applyFont="1"/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2" fontId="5" fillId="0" borderId="0" xfId="0" applyNumberFormat="1" applyFont="1"/>
    <xf numFmtId="177" fontId="5" fillId="0" borderId="0" xfId="0" applyNumberFormat="1" applyFont="1"/>
    <xf numFmtId="0" fontId="5" fillId="0" borderId="0" xfId="0" applyFont="1" applyFill="1"/>
    <xf numFmtId="0" fontId="5" fillId="0" borderId="3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2" borderId="3" xfId="0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178" fontId="5" fillId="2" borderId="3" xfId="0" quotePrefix="1" applyNumberFormat="1" applyFont="1" applyFill="1" applyBorder="1" applyAlignment="1">
      <alignment horizontal="center"/>
    </xf>
    <xf numFmtId="180" fontId="5" fillId="2" borderId="3" xfId="0" quotePrefix="1" applyNumberFormat="1" applyFont="1" applyFill="1" applyBorder="1" applyAlignment="1">
      <alignment horizontal="center"/>
    </xf>
    <xf numFmtId="0" fontId="5" fillId="2" borderId="3" xfId="0" quotePrefix="1" applyNumberFormat="1" applyFont="1" applyFill="1" applyBorder="1" applyAlignment="1">
      <alignment horizontal="center"/>
    </xf>
    <xf numFmtId="0" fontId="5" fillId="3" borderId="1" xfId="0" applyFont="1" applyFill="1" applyBorder="1"/>
    <xf numFmtId="0" fontId="5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/>
    <xf numFmtId="176" fontId="5" fillId="3" borderId="3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Border="1"/>
    <xf numFmtId="0" fontId="6" fillId="0" borderId="0" xfId="0" applyFont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78" fontId="5" fillId="0" borderId="0" xfId="0" quotePrefix="1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180" fontId="5" fillId="0" borderId="0" xfId="0" quotePrefix="1" applyNumberFormat="1" applyFont="1" applyFill="1" applyBorder="1" applyAlignment="1">
      <alignment horizontal="center"/>
    </xf>
    <xf numFmtId="179" fontId="5" fillId="0" borderId="0" xfId="0" quotePrefix="1" applyNumberFormat="1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Fill="1"/>
  </cellXfs>
  <cellStyles count="5">
    <cellStyle name="標準" xfId="0" builtinId="0"/>
    <cellStyle name="標準 2" xfId="3"/>
    <cellStyle name="標準 2 2 2" xfId="1"/>
    <cellStyle name="標準 3" xfId="4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130175</xdr:rowOff>
    </xdr:from>
    <xdr:to>
      <xdr:col>12</xdr:col>
      <xdr:colOff>262303</xdr:colOff>
      <xdr:row>49</xdr:row>
      <xdr:rowOff>46777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30375"/>
          <a:ext cx="9774603" cy="70286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59268</xdr:rowOff>
    </xdr:from>
    <xdr:to>
      <xdr:col>6</xdr:col>
      <xdr:colOff>423334</xdr:colOff>
      <xdr:row>93</xdr:row>
      <xdr:rowOff>153670</xdr:rowOff>
    </xdr:to>
    <xdr:pic>
      <xdr:nvPicPr>
        <xdr:cNvPr id="11" name="図 10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39902"/>
        <a:stretch/>
      </xdr:blipFill>
      <xdr:spPr>
        <a:xfrm>
          <a:off x="0" y="11082868"/>
          <a:ext cx="5820834" cy="70286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47624</xdr:colOff>
      <xdr:row>54</xdr:row>
      <xdr:rowOff>66676</xdr:rowOff>
    </xdr:from>
    <xdr:to>
      <xdr:col>20</xdr:col>
      <xdr:colOff>217852</xdr:colOff>
      <xdr:row>93</xdr:row>
      <xdr:rowOff>161078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45124" y="10950576"/>
          <a:ext cx="9771428" cy="7028602"/>
        </a:xfrm>
        <a:prstGeom prst="rect">
          <a:avLst/>
        </a:prstGeom>
      </xdr:spPr>
    </xdr:pic>
    <xdr:clientData/>
  </xdr:twoCellAnchor>
  <xdr:twoCellAnchor editAs="oneCell">
    <xdr:from>
      <xdr:col>48</xdr:col>
      <xdr:colOff>0</xdr:colOff>
      <xdr:row>183</xdr:row>
      <xdr:rowOff>0</xdr:rowOff>
    </xdr:from>
    <xdr:to>
      <xdr:col>62</xdr:col>
      <xdr:colOff>170228</xdr:colOff>
      <xdr:row>221</xdr:row>
      <xdr:rowOff>24552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119050" y="30365700"/>
          <a:ext cx="9771428" cy="6539652"/>
        </a:xfrm>
        <a:prstGeom prst="rect">
          <a:avLst/>
        </a:prstGeom>
      </xdr:spPr>
    </xdr:pic>
    <xdr:clientData/>
  </xdr:twoCellAnchor>
  <xdr:twoCellAnchor editAs="oneCell">
    <xdr:from>
      <xdr:col>63</xdr:col>
      <xdr:colOff>0</xdr:colOff>
      <xdr:row>183</xdr:row>
      <xdr:rowOff>0</xdr:rowOff>
    </xdr:from>
    <xdr:to>
      <xdr:col>77</xdr:col>
      <xdr:colOff>170228</xdr:colOff>
      <xdr:row>221</xdr:row>
      <xdr:rowOff>24552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406050" y="30365700"/>
          <a:ext cx="9771428" cy="6539652"/>
        </a:xfrm>
        <a:prstGeom prst="rect">
          <a:avLst/>
        </a:prstGeom>
      </xdr:spPr>
    </xdr:pic>
    <xdr:clientData/>
  </xdr:twoCellAnchor>
  <xdr:twoCellAnchor editAs="oneCell">
    <xdr:from>
      <xdr:col>78</xdr:col>
      <xdr:colOff>0</xdr:colOff>
      <xdr:row>183</xdr:row>
      <xdr:rowOff>0</xdr:rowOff>
    </xdr:from>
    <xdr:to>
      <xdr:col>92</xdr:col>
      <xdr:colOff>170228</xdr:colOff>
      <xdr:row>221</xdr:row>
      <xdr:rowOff>24552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8693050" y="30365700"/>
          <a:ext cx="9771428" cy="6539652"/>
        </a:xfrm>
        <a:prstGeom prst="rect">
          <a:avLst/>
        </a:prstGeom>
      </xdr:spPr>
    </xdr:pic>
    <xdr:clientData/>
  </xdr:twoCellAnchor>
  <xdr:twoCellAnchor>
    <xdr:from>
      <xdr:col>4</xdr:col>
      <xdr:colOff>787400</xdr:colOff>
      <xdr:row>18</xdr:row>
      <xdr:rowOff>38100</xdr:rowOff>
    </xdr:from>
    <xdr:to>
      <xdr:col>7</xdr:col>
      <xdr:colOff>139700</xdr:colOff>
      <xdr:row>38</xdr:row>
      <xdr:rowOff>63500</xdr:rowOff>
    </xdr:to>
    <xdr:sp macro="" textlink="">
      <xdr:nvSpPr>
        <xdr:cNvPr id="2" name="角丸四角形 1"/>
        <xdr:cNvSpPr/>
      </xdr:nvSpPr>
      <xdr:spPr>
        <a:xfrm>
          <a:off x="4660900" y="3238500"/>
          <a:ext cx="1562100" cy="3581400"/>
        </a:xfrm>
        <a:prstGeom prst="round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444500</xdr:colOff>
      <xdr:row>90</xdr:row>
      <xdr:rowOff>25400</xdr:rowOff>
    </xdr:from>
    <xdr:to>
      <xdr:col>20</xdr:col>
      <xdr:colOff>228600</xdr:colOff>
      <xdr:row>92</xdr:row>
      <xdr:rowOff>50800</xdr:rowOff>
    </xdr:to>
    <xdr:sp macro="" textlink="">
      <xdr:nvSpPr>
        <xdr:cNvPr id="26" name="角丸四角形 25"/>
        <xdr:cNvSpPr/>
      </xdr:nvSpPr>
      <xdr:spPr>
        <a:xfrm>
          <a:off x="11328400" y="17449800"/>
          <a:ext cx="3898900" cy="381000"/>
        </a:xfrm>
        <a:prstGeom prst="round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292100</xdr:colOff>
      <xdr:row>65</xdr:row>
      <xdr:rowOff>152400</xdr:rowOff>
    </xdr:from>
    <xdr:to>
      <xdr:col>20</xdr:col>
      <xdr:colOff>203200</xdr:colOff>
      <xdr:row>73</xdr:row>
      <xdr:rowOff>88900</xdr:rowOff>
    </xdr:to>
    <xdr:sp macro="" textlink="">
      <xdr:nvSpPr>
        <xdr:cNvPr id="10" name="角丸四角形 9"/>
        <xdr:cNvSpPr/>
      </xdr:nvSpPr>
      <xdr:spPr>
        <a:xfrm>
          <a:off x="11861800" y="12992100"/>
          <a:ext cx="3340100" cy="1358900"/>
        </a:xfrm>
        <a:prstGeom prst="round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266700</xdr:colOff>
      <xdr:row>78</xdr:row>
      <xdr:rowOff>63500</xdr:rowOff>
    </xdr:from>
    <xdr:to>
      <xdr:col>20</xdr:col>
      <xdr:colOff>177800</xdr:colOff>
      <xdr:row>86</xdr:row>
      <xdr:rowOff>0</xdr:rowOff>
    </xdr:to>
    <xdr:sp macro="" textlink="">
      <xdr:nvSpPr>
        <xdr:cNvPr id="12" name="角丸四角形 11"/>
        <xdr:cNvSpPr/>
      </xdr:nvSpPr>
      <xdr:spPr>
        <a:xfrm>
          <a:off x="11836400" y="15214600"/>
          <a:ext cx="3340100" cy="1358900"/>
        </a:xfrm>
        <a:prstGeom prst="round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736600</xdr:colOff>
      <xdr:row>65</xdr:row>
      <xdr:rowOff>127000</xdr:rowOff>
    </xdr:from>
    <xdr:to>
      <xdr:col>4</xdr:col>
      <xdr:colOff>0</xdr:colOff>
      <xdr:row>78</xdr:row>
      <xdr:rowOff>101600</xdr:rowOff>
    </xdr:to>
    <xdr:sp macro="" textlink="">
      <xdr:nvSpPr>
        <xdr:cNvPr id="13" name="角丸四角形 12"/>
        <xdr:cNvSpPr/>
      </xdr:nvSpPr>
      <xdr:spPr>
        <a:xfrm>
          <a:off x="1676400" y="11684000"/>
          <a:ext cx="2197100" cy="2286000"/>
        </a:xfrm>
        <a:prstGeom prst="round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419100</xdr:colOff>
      <xdr:row>72</xdr:row>
      <xdr:rowOff>0</xdr:rowOff>
    </xdr:from>
    <xdr:to>
      <xdr:col>11</xdr:col>
      <xdr:colOff>558800</xdr:colOff>
      <xdr:row>84</xdr:row>
      <xdr:rowOff>152400</xdr:rowOff>
    </xdr:to>
    <xdr:sp macro="" textlink="">
      <xdr:nvSpPr>
        <xdr:cNvPr id="14" name="角丸四角形 13"/>
        <xdr:cNvSpPr/>
      </xdr:nvSpPr>
      <xdr:spPr>
        <a:xfrm>
          <a:off x="7188200" y="12801600"/>
          <a:ext cx="2197100" cy="2286000"/>
        </a:xfrm>
        <a:prstGeom prst="round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2:AK183"/>
  <sheetViews>
    <sheetView tabSelected="1" view="pageBreakPreview" topLeftCell="D1" zoomScale="70" zoomScaleNormal="75" zoomScaleSheetLayoutView="70" workbookViewId="0">
      <selection activeCell="Q15" sqref="Q15"/>
    </sheetView>
  </sheetViews>
  <sheetFormatPr defaultRowHeight="13.5"/>
  <cols>
    <col min="1" max="1" width="12.375" style="1" customWidth="1"/>
    <col min="2" max="2" width="11.25" style="1" bestFit="1" customWidth="1"/>
    <col min="3" max="3" width="10.75" style="1" customWidth="1"/>
    <col min="4" max="4" width="16.375" style="1" bestFit="1" customWidth="1"/>
    <col min="5" max="5" width="11" style="1" bestFit="1" customWidth="1"/>
    <col min="6" max="24" width="9" style="1"/>
    <col min="25" max="25" width="9.25" style="1" bestFit="1" customWidth="1"/>
    <col min="26" max="26" width="10.5" style="1" bestFit="1" customWidth="1"/>
    <col min="27" max="30" width="9" style="1"/>
    <col min="31" max="31" width="10" style="1" customWidth="1"/>
    <col min="32" max="16384" width="9" style="1"/>
  </cols>
  <sheetData>
    <row r="2" spans="1:7">
      <c r="A2" s="1" t="s">
        <v>51</v>
      </c>
      <c r="B2" s="38" t="s">
        <v>50</v>
      </c>
    </row>
    <row r="3" spans="1:7">
      <c r="A3" s="4" t="s">
        <v>1</v>
      </c>
      <c r="B3" s="2" t="s">
        <v>4</v>
      </c>
      <c r="C3" s="3" t="s">
        <v>5</v>
      </c>
      <c r="E3" s="4" t="s">
        <v>6</v>
      </c>
      <c r="F3" s="5">
        <v>0</v>
      </c>
      <c r="G3" s="3" t="s">
        <v>10</v>
      </c>
    </row>
    <row r="4" spans="1:7">
      <c r="A4" s="4" t="s">
        <v>2</v>
      </c>
      <c r="B4" s="1">
        <v>10</v>
      </c>
      <c r="C4" s="3" t="s">
        <v>5</v>
      </c>
      <c r="E4" s="4" t="s">
        <v>7</v>
      </c>
      <c r="F4" s="5">
        <f>$F$6/3</f>
        <v>98.066666666666663</v>
      </c>
      <c r="G4" s="3" t="s">
        <v>10</v>
      </c>
    </row>
    <row r="5" spans="1:7">
      <c r="A5" s="4" t="s">
        <v>3</v>
      </c>
      <c r="B5" s="1">
        <v>30</v>
      </c>
      <c r="C5" s="3" t="s">
        <v>5</v>
      </c>
      <c r="E5" s="4" t="s">
        <v>8</v>
      </c>
      <c r="F5" s="5">
        <f>$F$6/3*2</f>
        <v>196.13333333333333</v>
      </c>
      <c r="G5" s="3" t="s">
        <v>10</v>
      </c>
    </row>
    <row r="6" spans="1:7">
      <c r="A6" s="4" t="s">
        <v>3</v>
      </c>
      <c r="B6" s="4">
        <v>50</v>
      </c>
      <c r="C6" s="3" t="s">
        <v>5</v>
      </c>
      <c r="E6" s="4" t="s">
        <v>9</v>
      </c>
      <c r="F6" s="5">
        <v>294.2</v>
      </c>
      <c r="G6" s="3" t="s">
        <v>10</v>
      </c>
    </row>
    <row r="7" spans="1:7">
      <c r="C7" s="3"/>
    </row>
    <row r="8" spans="1:7">
      <c r="A8" s="4" t="s">
        <v>54</v>
      </c>
      <c r="B8" s="6">
        <v>10</v>
      </c>
      <c r="C8" s="3" t="s">
        <v>12</v>
      </c>
    </row>
    <row r="9" spans="1:7">
      <c r="A9" s="4" t="s">
        <v>55</v>
      </c>
      <c r="B9" s="6">
        <v>5</v>
      </c>
      <c r="C9" s="3" t="s">
        <v>12</v>
      </c>
    </row>
    <row r="10" spans="1:7">
      <c r="C10" s="4"/>
    </row>
    <row r="53" spans="1:8">
      <c r="A53" s="7" t="s">
        <v>52</v>
      </c>
    </row>
    <row r="54" spans="1:8">
      <c r="A54" s="1" t="s">
        <v>48</v>
      </c>
      <c r="B54" s="7"/>
      <c r="H54" s="1" t="s">
        <v>49</v>
      </c>
    </row>
    <row r="55" spans="1:8">
      <c r="B55" s="7"/>
    </row>
    <row r="56" spans="1:8">
      <c r="B56" s="7"/>
    </row>
    <row r="57" spans="1:8">
      <c r="B57" s="7"/>
    </row>
    <row r="66" spans="22:31">
      <c r="W66" s="8" t="s">
        <v>46</v>
      </c>
      <c r="X66" s="9">
        <v>0</v>
      </c>
      <c r="Y66" s="9"/>
      <c r="Z66" s="10">
        <f>1*AD66/3</f>
        <v>98.066666666666663</v>
      </c>
      <c r="AA66" s="9"/>
      <c r="AB66" s="10">
        <f>2*AD66/3</f>
        <v>196.13333333333333</v>
      </c>
      <c r="AC66" s="9"/>
      <c r="AD66" s="10">
        <v>294.2</v>
      </c>
    </row>
    <row r="67" spans="22:31">
      <c r="V67" s="9" t="s">
        <v>0</v>
      </c>
      <c r="W67" s="11"/>
      <c r="X67" s="12" t="s">
        <v>6</v>
      </c>
      <c r="Y67" s="9" t="s">
        <v>21</v>
      </c>
      <c r="Z67" s="12" t="s">
        <v>7</v>
      </c>
      <c r="AA67" s="9" t="s">
        <v>21</v>
      </c>
      <c r="AB67" s="12" t="s">
        <v>17</v>
      </c>
      <c r="AC67" s="9" t="s">
        <v>21</v>
      </c>
      <c r="AD67" s="12" t="s">
        <v>18</v>
      </c>
    </row>
    <row r="68" spans="22:31">
      <c r="V68" s="9">
        <v>-10</v>
      </c>
      <c r="W68" s="12" t="s">
        <v>1</v>
      </c>
      <c r="X68" s="13" t="s">
        <v>13</v>
      </c>
      <c r="Y68" s="14" t="str">
        <f>DEC2HEX(HEX2DEC("FFFF")-HEX2DEC(X68)+HEX2DEC(Z68))</f>
        <v>1B4F</v>
      </c>
      <c r="Z68" s="15" t="s">
        <v>14</v>
      </c>
      <c r="AA68" s="14" t="str">
        <f>DEC2HEX(HEX2DEC(AB68)-HEX2DEC(Z68))</f>
        <v>1B60</v>
      </c>
      <c r="AB68" s="15" t="s">
        <v>15</v>
      </c>
      <c r="AC68" s="14" t="str">
        <f>DEC2HEX(HEX2DEC(AD68)-HEX2DEC(AB68))</f>
        <v>1B6B</v>
      </c>
      <c r="AD68" s="15" t="s">
        <v>16</v>
      </c>
    </row>
    <row r="69" spans="22:31">
      <c r="V69" s="9"/>
      <c r="W69" s="9" t="s">
        <v>21</v>
      </c>
      <c r="X69" s="14" t="str">
        <f>DEC2HEX(HEX2DEC(X70)-HEX2DEC(X68))</f>
        <v>76</v>
      </c>
      <c r="Y69" s="11"/>
      <c r="Z69" s="14" t="str">
        <f>DEC2HEX(HEX2DEC(Z68)-HEX2DEC(Z70))</f>
        <v>BB</v>
      </c>
      <c r="AA69" s="11"/>
      <c r="AB69" s="14" t="str">
        <f>DEC2HEX(HEX2DEC(AB68)-HEX2DEC(AB70))</f>
        <v>1EE</v>
      </c>
      <c r="AC69" s="11"/>
      <c r="AD69" s="14" t="str">
        <f>DEC2HEX(HEX2DEC(AD68)-HEX2DEC(AD70))</f>
        <v>316</v>
      </c>
    </row>
    <row r="70" spans="22:31">
      <c r="V70" s="9">
        <v>10</v>
      </c>
      <c r="W70" s="12" t="s">
        <v>19</v>
      </c>
      <c r="X70" s="13" t="s">
        <v>22</v>
      </c>
      <c r="Y70" s="14" t="str">
        <f t="shared" ref="Y70" si="0">DEC2HEX(HEX2DEC("FFFF")-HEX2DEC(X70)+HEX2DEC(Z70))</f>
        <v>1A1E</v>
      </c>
      <c r="Z70" s="16">
        <v>1127</v>
      </c>
      <c r="AA70" s="14" t="str">
        <f>DEC2HEX(HEX2DEC(AB70)-HEX2DEC(Z70))</f>
        <v>1A2D</v>
      </c>
      <c r="AB70" s="15" t="s">
        <v>30</v>
      </c>
      <c r="AC70" s="14" t="str">
        <f>DEC2HEX(HEX2DEC(AD70)-HEX2DEC(AB70))</f>
        <v>1A43</v>
      </c>
      <c r="AD70" s="16">
        <v>4597</v>
      </c>
    </row>
    <row r="71" spans="22:31">
      <c r="V71" s="9"/>
      <c r="W71" s="9" t="s">
        <v>21</v>
      </c>
      <c r="X71" s="14" t="str">
        <f>DEC2HEX(HEX2DEC(X72)-HEX2DEC(X70))</f>
        <v>8F</v>
      </c>
      <c r="Y71" s="11"/>
      <c r="Z71" s="14" t="str">
        <f>DEC2HEX(HEX2DEC(Z70)-HEX2DEC(Z72))</f>
        <v>88</v>
      </c>
      <c r="AA71" s="11"/>
      <c r="AB71" s="14" t="str">
        <f>DEC2HEX(HEX2DEC(AB70)-HEX2DEC(AB72))</f>
        <v>196</v>
      </c>
      <c r="AC71" s="11"/>
      <c r="AD71" s="14" t="str">
        <f>DEC2HEX(HEX2DEC(AD70)-HEX2DEC(AD72))</f>
        <v>2AB</v>
      </c>
    </row>
    <row r="72" spans="22:31">
      <c r="V72" s="9">
        <v>30</v>
      </c>
      <c r="W72" s="12" t="s">
        <v>20</v>
      </c>
      <c r="X72" s="13" t="s">
        <v>31</v>
      </c>
      <c r="Y72" s="14" t="str">
        <f>DEC2HEX(HEX2DEC("FFFF")-HEX2DEC(X72)+HEX2DEC(Z72))</f>
        <v>1907</v>
      </c>
      <c r="Z72" s="15" t="s">
        <v>25</v>
      </c>
      <c r="AA72" s="14" t="str">
        <f>DEC2HEX(HEX2DEC(AB72)-HEX2DEC(Z72))</f>
        <v>191F</v>
      </c>
      <c r="AB72" s="15" t="s">
        <v>26</v>
      </c>
      <c r="AC72" s="14" t="str">
        <f>DEC2HEX(HEX2DEC(AD72)-HEX2DEC(AB72))</f>
        <v>192E</v>
      </c>
      <c r="AD72" s="15" t="s">
        <v>28</v>
      </c>
    </row>
    <row r="73" spans="22:31">
      <c r="V73" s="9"/>
      <c r="W73" s="9" t="s">
        <v>21</v>
      </c>
      <c r="X73" s="14" t="str">
        <f>DEC2HEX(HEX2DEC(X74)-HEX2DEC(X72))</f>
        <v>8F</v>
      </c>
      <c r="Y73" s="11"/>
      <c r="Z73" s="14" t="str">
        <f>DEC2HEX(HEX2DEC(Z72)-HEX2DEC(Z74))</f>
        <v>7C</v>
      </c>
      <c r="AA73" s="11"/>
      <c r="AB73" s="14" t="str">
        <f>DEC2HEX(HEX2DEC(AB72)-HEX2DEC(AB74))</f>
        <v>184</v>
      </c>
      <c r="AC73" s="11"/>
      <c r="AD73" s="14" t="str">
        <f>DEC2HEX(HEX2DEC(AD72)-HEX2DEC(AD74))</f>
        <v>282</v>
      </c>
    </row>
    <row r="74" spans="22:31">
      <c r="V74" s="9">
        <v>50</v>
      </c>
      <c r="W74" s="12" t="s">
        <v>23</v>
      </c>
      <c r="X74" s="13" t="s">
        <v>24</v>
      </c>
      <c r="Y74" s="14" t="str">
        <f>DEC2HEX(HEX2DEC("FFFF")-HEX2DEC(X74)+HEX2DEC(Z74))</f>
        <v>17FC</v>
      </c>
      <c r="Z74" s="17">
        <v>1023</v>
      </c>
      <c r="AA74" s="14" t="str">
        <f>DEC2HEX(HEX2DEC(AB74)-HEX2DEC(Z74))</f>
        <v>1817</v>
      </c>
      <c r="AB74" s="15" t="s">
        <v>27</v>
      </c>
      <c r="AC74" s="14" t="str">
        <f>DEC2HEX(HEX2DEC(AD74)-HEX2DEC(AB74))</f>
        <v>1830</v>
      </c>
      <c r="AD74" s="15" t="s">
        <v>29</v>
      </c>
    </row>
    <row r="75" spans="22:31">
      <c r="W75" s="18"/>
      <c r="X75" s="19" t="s">
        <v>47</v>
      </c>
      <c r="Y75" s="20" t="str">
        <f>DEC2HEX(HEX2DEC(Y74)/(Z66-X66))</f>
        <v>3E</v>
      </c>
      <c r="Z75" s="21"/>
      <c r="AA75" s="20" t="str">
        <f>DEC2HEX(HEX2DEC(AA74)/(AB66-Z66))</f>
        <v>3E</v>
      </c>
      <c r="AB75" s="21"/>
      <c r="AC75" s="20" t="str">
        <f>DEC2HEX(HEX2DEC(AC74)/(AD66-AB66))</f>
        <v>3F</v>
      </c>
      <c r="AD75" s="21"/>
    </row>
    <row r="76" spans="22:31">
      <c r="W76" s="18"/>
      <c r="X76" s="19" t="s">
        <v>45</v>
      </c>
      <c r="Y76" s="22">
        <f>(Z66-X66)/HEX2DEC(Y74)</f>
        <v>1.5971769815418022E-2</v>
      </c>
      <c r="Z76" s="21"/>
      <c r="AA76" s="22">
        <f>(AB66-Z66)/HEX2DEC(AA74)</f>
        <v>1.5901843143613859E-2</v>
      </c>
      <c r="AB76" s="21"/>
      <c r="AC76" s="22">
        <f>(AD66-AB66)/HEX2DEC(AC74)</f>
        <v>1.5837639965546942E-2</v>
      </c>
      <c r="AD76" s="21"/>
    </row>
    <row r="78" spans="22:31">
      <c r="W78" s="8" t="s">
        <v>46</v>
      </c>
      <c r="X78" s="9">
        <v>0</v>
      </c>
      <c r="Y78" s="9"/>
      <c r="Z78" s="10">
        <f>1*AD78/3</f>
        <v>98.066666666666663</v>
      </c>
      <c r="AA78" s="9"/>
      <c r="AB78" s="10">
        <f>2*AD78/3</f>
        <v>196.13333333333333</v>
      </c>
      <c r="AC78" s="9"/>
      <c r="AD78" s="10">
        <v>294.2</v>
      </c>
    </row>
    <row r="79" spans="22:31">
      <c r="V79" s="9" t="s">
        <v>0</v>
      </c>
      <c r="W79" s="11"/>
      <c r="X79" s="12" t="s">
        <v>6</v>
      </c>
      <c r="Y79" s="9" t="s">
        <v>21</v>
      </c>
      <c r="Z79" s="12" t="s">
        <v>7</v>
      </c>
      <c r="AA79" s="9" t="s">
        <v>21</v>
      </c>
      <c r="AB79" s="12" t="s">
        <v>17</v>
      </c>
      <c r="AC79" s="9" t="s">
        <v>21</v>
      </c>
      <c r="AD79" s="12" t="s">
        <v>18</v>
      </c>
      <c r="AE79" s="23" t="s">
        <v>11</v>
      </c>
    </row>
    <row r="80" spans="22:31">
      <c r="V80" s="9">
        <v>-10</v>
      </c>
      <c r="W80" s="12" t="s">
        <v>1</v>
      </c>
      <c r="X80" s="13" t="s">
        <v>32</v>
      </c>
      <c r="Y80" s="14" t="str">
        <f>DEC2HEX(HEX2DEC(Z80)-HEX2DEC(X80))</f>
        <v>3</v>
      </c>
      <c r="Z80" s="15" t="s">
        <v>33</v>
      </c>
      <c r="AA80" s="14" t="str">
        <f>DEC2HEX(HEX2DEC(Z80)-HEX2DEC(AB80))</f>
        <v>4</v>
      </c>
      <c r="AB80" s="15" t="s">
        <v>34</v>
      </c>
      <c r="AC80" s="14" t="str">
        <f>DEC2HEX(HEX2DEC(AD80)-HEX2DEC(AB80))</f>
        <v>0</v>
      </c>
      <c r="AD80" s="15" t="s">
        <v>34</v>
      </c>
      <c r="AE80" s="14" t="str">
        <f>DEC2HEX((HEX2DEC(X80)+HEX2DEC(Z80)+HEX2DEC(AB80)+HEX2DEC(AD80))/4)</f>
        <v>4CD7</v>
      </c>
    </row>
    <row r="81" spans="16:31">
      <c r="V81" s="9"/>
      <c r="W81" s="9" t="s">
        <v>21</v>
      </c>
      <c r="X81" s="14" t="str">
        <f>DEC2HEX(HEX2DEC(X82)-HEX2DEC(X80))</f>
        <v>125</v>
      </c>
      <c r="Y81" s="11"/>
      <c r="Z81" s="14" t="str">
        <f>DEC2HEX(HEX2DEC(Z82)-HEX2DEC(Z80))</f>
        <v>119</v>
      </c>
      <c r="AA81" s="11"/>
      <c r="AB81" s="14" t="str">
        <f>DEC2HEX(HEX2DEC(AB82)-HEX2DEC(AB80))</f>
        <v>125</v>
      </c>
      <c r="AC81" s="11"/>
      <c r="AD81" s="14" t="str">
        <f>DEC2HEX(HEX2DEC(AD82)-HEX2DEC(AD80))</f>
        <v>126</v>
      </c>
      <c r="AE81" s="14" t="str">
        <f>DEC2HEX(HEX2DEC(AE82)-HEX2DEC(AE80))</f>
        <v>122</v>
      </c>
    </row>
    <row r="82" spans="16:31">
      <c r="V82" s="9">
        <v>10</v>
      </c>
      <c r="W82" s="12" t="s">
        <v>19</v>
      </c>
      <c r="X82" s="13" t="s">
        <v>35</v>
      </c>
      <c r="Y82" s="14" t="str">
        <f>DEC2HEX(HEX2DEC(X82)-HEX2DEC(Z82))</f>
        <v>9</v>
      </c>
      <c r="Z82" s="16" t="s">
        <v>36</v>
      </c>
      <c r="AA82" s="14" t="str">
        <f>DEC2HEX(HEX2DEC(AB82)-HEX2DEC(Z82))</f>
        <v>8</v>
      </c>
      <c r="AB82" s="15" t="s">
        <v>37</v>
      </c>
      <c r="AC82" s="14" t="str">
        <f>DEC2HEX(HEX2DEC(AD82)-HEX2DEC(AB82))</f>
        <v>1</v>
      </c>
      <c r="AD82" s="16" t="s">
        <v>35</v>
      </c>
      <c r="AE82" s="14" t="str">
        <f>DEC2HEX((HEX2DEC(X82)+HEX2DEC(Z82)+HEX2DEC(AB82)+HEX2DEC(AD82))/4)</f>
        <v>4DF9</v>
      </c>
    </row>
    <row r="83" spans="16:31">
      <c r="V83" s="9"/>
      <c r="W83" s="9" t="s">
        <v>21</v>
      </c>
      <c r="X83" s="14" t="str">
        <f>DEC2HEX(HEX2DEC(X84)-HEX2DEC(X82))</f>
        <v>142</v>
      </c>
      <c r="Y83" s="11"/>
      <c r="Z83" s="14" t="str">
        <f>DEC2HEX(HEX2DEC(Z84)-HEX2DEC(Z82))</f>
        <v>148</v>
      </c>
      <c r="AA83" s="11"/>
      <c r="AB83" s="14" t="str">
        <f>DEC2HEX(HEX2DEC(AB84)-HEX2DEC(AB82))</f>
        <v>142</v>
      </c>
      <c r="AC83" s="11"/>
      <c r="AD83" s="14" t="str">
        <f>DEC2HEX(HEX2DEC(AD84)-HEX2DEC(AD82))</f>
        <v>142</v>
      </c>
      <c r="AE83" s="14" t="str">
        <f>DEC2HEX(HEX2DEC(AE84)-HEX2DEC(AE82))</f>
        <v>144</v>
      </c>
    </row>
    <row r="84" spans="16:31">
      <c r="V84" s="9">
        <v>30</v>
      </c>
      <c r="W84" s="12" t="s">
        <v>20</v>
      </c>
      <c r="X84" s="13" t="s">
        <v>38</v>
      </c>
      <c r="Y84" s="14" t="str">
        <f>DEC2HEX(HEX2DEC(X84)-HEX2DEC(Z84))</f>
        <v>3</v>
      </c>
      <c r="Z84" s="15" t="s">
        <v>39</v>
      </c>
      <c r="AA84" s="14" t="str">
        <f>DEC2HEX(HEX2DEC(AB84)-HEX2DEC(Z84))</f>
        <v>2</v>
      </c>
      <c r="AB84" s="15" t="s">
        <v>40</v>
      </c>
      <c r="AC84" s="14" t="str">
        <f>DEC2HEX(HEX2DEC(AD84)-HEX2DEC(AB84))</f>
        <v>1</v>
      </c>
      <c r="AD84" s="15" t="s">
        <v>38</v>
      </c>
      <c r="AE84" s="14" t="str">
        <f>DEC2HEX((HEX2DEC(X84)+HEX2DEC(Z84)+HEX2DEC(AB84)+HEX2DEC(AD84))/4)</f>
        <v>4F3D</v>
      </c>
    </row>
    <row r="85" spans="16:31">
      <c r="V85" s="9"/>
      <c r="W85" s="9" t="s">
        <v>21</v>
      </c>
      <c r="X85" s="14" t="str">
        <f>DEC2HEX(HEX2DEC(X86)-HEX2DEC(X84))</f>
        <v>16E</v>
      </c>
      <c r="Y85" s="11"/>
      <c r="Z85" s="14" t="str">
        <f>DEC2HEX(HEX2DEC(Z86)-HEX2DEC(Z84))</f>
        <v>168</v>
      </c>
      <c r="AA85" s="11"/>
      <c r="AB85" s="14" t="str">
        <f>DEC2HEX(HEX2DEC(AB86)-HEX2DEC(AB84))</f>
        <v>167</v>
      </c>
      <c r="AC85" s="11"/>
      <c r="AD85" s="14" t="str">
        <f>DEC2HEX(HEX2DEC(AD86)-HEX2DEC(AD84))</f>
        <v>16B</v>
      </c>
      <c r="AE85" s="14" t="str">
        <f>DEC2HEX(HEX2DEC(AE86)-HEX2DEC(AE84))</f>
        <v>16A</v>
      </c>
    </row>
    <row r="86" spans="16:31">
      <c r="V86" s="9">
        <v>50</v>
      </c>
      <c r="W86" s="12" t="s">
        <v>23</v>
      </c>
      <c r="X86" s="13" t="s">
        <v>41</v>
      </c>
      <c r="Y86" s="14" t="str">
        <f>DEC2HEX(HEX2DEC(X86)-HEX2DEC(Z86))</f>
        <v>9</v>
      </c>
      <c r="Z86" s="17" t="s">
        <v>42</v>
      </c>
      <c r="AA86" s="14" t="str">
        <f>DEC2HEX(HEX2DEC(AB86)-HEX2DEC(Z86))</f>
        <v>1</v>
      </c>
      <c r="AB86" s="15" t="s">
        <v>43</v>
      </c>
      <c r="AC86" s="14" t="str">
        <f>DEC2HEX(HEX2DEC(AD86)-HEX2DEC(AB86))</f>
        <v>5</v>
      </c>
      <c r="AD86" s="15" t="s">
        <v>44</v>
      </c>
      <c r="AE86" s="14" t="str">
        <f>DEC2HEX((HEX2DEC(X86)+HEX2DEC(Z86)+HEX2DEC(AB86)+HEX2DEC(AD86))/4)</f>
        <v>50A7</v>
      </c>
    </row>
    <row r="87" spans="16:31">
      <c r="X87" s="24"/>
      <c r="Y87" s="25"/>
    </row>
    <row r="88" spans="16:31">
      <c r="X88" s="26"/>
      <c r="Y88" s="27"/>
    </row>
    <row r="95" spans="16:31" ht="35.25">
      <c r="P95" s="41" t="s">
        <v>56</v>
      </c>
      <c r="AD95" s="28"/>
    </row>
    <row r="96" spans="16:31">
      <c r="AD96" s="28"/>
    </row>
    <row r="97" spans="22:32">
      <c r="AD97" s="28"/>
    </row>
    <row r="107" spans="22:32"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</row>
    <row r="108" spans="22:32">
      <c r="V108" s="29"/>
      <c r="W108" s="26"/>
      <c r="X108" s="30"/>
      <c r="Y108" s="30"/>
      <c r="Z108" s="31"/>
      <c r="AA108" s="30"/>
      <c r="AB108" s="31"/>
      <c r="AC108" s="30"/>
      <c r="AD108" s="31"/>
      <c r="AE108" s="29"/>
      <c r="AF108" s="29"/>
    </row>
    <row r="109" spans="22:32">
      <c r="V109" s="30"/>
      <c r="W109" s="29"/>
      <c r="X109" s="30"/>
      <c r="Y109" s="30"/>
      <c r="Z109" s="30"/>
      <c r="AA109" s="30"/>
      <c r="AB109" s="30"/>
      <c r="AC109" s="30"/>
      <c r="AD109" s="30"/>
      <c r="AE109" s="29"/>
      <c r="AF109" s="29"/>
    </row>
    <row r="110" spans="22:32">
      <c r="V110" s="30"/>
      <c r="W110" s="30"/>
      <c r="X110" s="32"/>
      <c r="Y110" s="32"/>
      <c r="Z110" s="33"/>
      <c r="AA110" s="32"/>
      <c r="AB110" s="33"/>
      <c r="AC110" s="32"/>
      <c r="AD110" s="33"/>
      <c r="AE110" s="29"/>
      <c r="AF110" s="29"/>
    </row>
    <row r="111" spans="22:32">
      <c r="V111" s="30"/>
      <c r="W111" s="30"/>
      <c r="X111" s="34"/>
      <c r="Y111" s="29"/>
      <c r="Z111" s="32"/>
      <c r="AA111" s="29"/>
      <c r="AB111" s="32"/>
      <c r="AC111" s="29"/>
      <c r="AD111" s="32"/>
      <c r="AE111" s="29"/>
      <c r="AF111" s="29"/>
    </row>
    <row r="112" spans="22:32">
      <c r="V112" s="30"/>
      <c r="W112" s="30"/>
      <c r="X112" s="32"/>
      <c r="Y112" s="32"/>
      <c r="Z112" s="35"/>
      <c r="AA112" s="32"/>
      <c r="AB112" s="33"/>
      <c r="AC112" s="32"/>
      <c r="AD112" s="35"/>
      <c r="AE112" s="29"/>
      <c r="AF112" s="29"/>
    </row>
    <row r="113" spans="22:37">
      <c r="V113" s="30"/>
      <c r="W113" s="30"/>
      <c r="X113" s="32"/>
      <c r="Y113" s="29"/>
      <c r="Z113" s="32"/>
      <c r="AA113" s="29"/>
      <c r="AB113" s="32"/>
      <c r="AC113" s="29"/>
      <c r="AD113" s="32"/>
      <c r="AE113" s="29"/>
      <c r="AF113" s="29"/>
    </row>
    <row r="114" spans="22:37">
      <c r="V114" s="30"/>
      <c r="W114" s="30"/>
      <c r="X114" s="32"/>
      <c r="Y114" s="32"/>
      <c r="Z114" s="36"/>
      <c r="AA114" s="32"/>
      <c r="AB114" s="33"/>
      <c r="AC114" s="32"/>
      <c r="AD114" s="33"/>
      <c r="AE114" s="29"/>
      <c r="AF114" s="29"/>
    </row>
    <row r="115" spans="22:37">
      <c r="V115" s="29"/>
      <c r="W115" s="29"/>
      <c r="X115" s="26"/>
      <c r="Y115" s="30"/>
      <c r="Z115" s="29"/>
      <c r="AA115" s="30"/>
      <c r="AB115" s="29"/>
      <c r="AC115" s="30"/>
      <c r="AD115" s="29"/>
      <c r="AE115" s="29"/>
      <c r="AF115" s="29"/>
    </row>
    <row r="116" spans="22:37">
      <c r="V116" s="29"/>
      <c r="W116" s="29"/>
      <c r="X116" s="26"/>
      <c r="Y116" s="37"/>
      <c r="Z116" s="29"/>
      <c r="AA116" s="37"/>
      <c r="AB116" s="29"/>
      <c r="AC116" s="37"/>
      <c r="AD116" s="29"/>
      <c r="AE116" s="29"/>
      <c r="AF116" s="29"/>
    </row>
    <row r="117" spans="22:37"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</row>
    <row r="118" spans="22:37"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</row>
    <row r="119" spans="22:37"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</row>
    <row r="120" spans="22:37"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</row>
    <row r="121" spans="22:37">
      <c r="V121" s="29"/>
      <c r="W121" s="26"/>
      <c r="X121" s="30"/>
      <c r="Y121" s="30"/>
      <c r="Z121" s="31"/>
      <c r="AA121" s="30"/>
      <c r="AB121" s="31"/>
      <c r="AC121" s="30"/>
      <c r="AD121" s="31"/>
      <c r="AE121" s="29"/>
      <c r="AF121" s="29"/>
      <c r="AI121" s="38"/>
      <c r="AJ121" s="38"/>
      <c r="AK121" s="38"/>
    </row>
    <row r="122" spans="22:37">
      <c r="V122" s="30"/>
      <c r="W122" s="29"/>
      <c r="X122" s="30"/>
      <c r="Y122" s="30"/>
      <c r="Z122" s="30"/>
      <c r="AA122" s="30"/>
      <c r="AB122" s="30"/>
      <c r="AC122" s="30"/>
      <c r="AD122" s="30"/>
      <c r="AE122" s="30"/>
      <c r="AF122" s="29"/>
      <c r="AI122" s="38"/>
      <c r="AJ122" s="38"/>
    </row>
    <row r="123" spans="22:37">
      <c r="V123" s="30"/>
      <c r="W123" s="30"/>
      <c r="X123" s="32"/>
      <c r="Y123" s="32"/>
      <c r="Z123" s="33"/>
      <c r="AA123" s="32"/>
      <c r="AB123" s="33"/>
      <c r="AC123" s="32"/>
      <c r="AD123" s="33"/>
      <c r="AE123" s="32"/>
      <c r="AF123" s="29"/>
      <c r="AI123" s="38"/>
      <c r="AJ123" s="38"/>
    </row>
    <row r="124" spans="22:37">
      <c r="V124" s="30"/>
      <c r="W124" s="30"/>
      <c r="X124" s="32"/>
      <c r="Y124" s="29"/>
      <c r="Z124" s="32"/>
      <c r="AA124" s="29"/>
      <c r="AB124" s="32"/>
      <c r="AC124" s="29"/>
      <c r="AD124" s="32"/>
      <c r="AE124" s="32"/>
      <c r="AF124" s="29"/>
      <c r="AI124" s="38"/>
      <c r="AJ124" s="38"/>
    </row>
    <row r="125" spans="22:37">
      <c r="V125" s="30"/>
      <c r="W125" s="30"/>
      <c r="X125" s="32"/>
      <c r="Y125" s="32"/>
      <c r="Z125" s="35"/>
      <c r="AA125" s="32"/>
      <c r="AB125" s="33"/>
      <c r="AC125" s="32"/>
      <c r="AD125" s="35"/>
      <c r="AE125" s="32"/>
      <c r="AF125" s="29"/>
      <c r="AI125" s="38"/>
      <c r="AJ125" s="38"/>
    </row>
    <row r="126" spans="22:37">
      <c r="V126" s="30"/>
      <c r="W126" s="30"/>
      <c r="X126" s="32"/>
      <c r="Y126" s="29"/>
      <c r="Z126" s="32"/>
      <c r="AA126" s="29"/>
      <c r="AB126" s="32"/>
      <c r="AC126" s="29"/>
      <c r="AD126" s="32"/>
      <c r="AE126" s="32"/>
      <c r="AF126" s="29"/>
      <c r="AI126" s="38"/>
      <c r="AJ126" s="38"/>
    </row>
    <row r="127" spans="22:37">
      <c r="V127" s="30"/>
      <c r="W127" s="30"/>
      <c r="X127" s="32"/>
      <c r="Y127" s="32"/>
      <c r="Z127" s="36"/>
      <c r="AA127" s="32"/>
      <c r="AB127" s="36"/>
      <c r="AC127" s="32"/>
      <c r="AD127" s="36"/>
      <c r="AE127" s="32"/>
      <c r="AF127" s="29"/>
      <c r="AI127" s="38"/>
      <c r="AJ127" s="38"/>
    </row>
    <row r="128" spans="22:37">
      <c r="V128" s="30"/>
      <c r="W128" s="30"/>
      <c r="X128" s="32"/>
      <c r="Y128" s="29"/>
      <c r="Z128" s="32"/>
      <c r="AA128" s="29"/>
      <c r="AB128" s="32"/>
      <c r="AC128" s="29"/>
      <c r="AD128" s="32"/>
      <c r="AE128" s="32"/>
      <c r="AF128" s="29"/>
    </row>
    <row r="129" spans="3:32">
      <c r="V129" s="30"/>
      <c r="W129" s="30"/>
      <c r="X129" s="32"/>
      <c r="Y129" s="32"/>
      <c r="Z129" s="39"/>
      <c r="AA129" s="32"/>
      <c r="AB129" s="33"/>
      <c r="AC129" s="32"/>
      <c r="AD129" s="33"/>
      <c r="AE129" s="32"/>
      <c r="AF129" s="29"/>
    </row>
    <row r="130" spans="3:32">
      <c r="V130" s="29"/>
      <c r="W130" s="29"/>
      <c r="X130" s="26"/>
      <c r="Y130" s="30"/>
      <c r="Z130" s="29"/>
      <c r="AA130" s="29"/>
      <c r="AB130" s="29"/>
      <c r="AC130" s="29"/>
      <c r="AD130" s="29"/>
      <c r="AE130" s="29"/>
      <c r="AF130" s="29"/>
    </row>
    <row r="131" spans="3:32">
      <c r="V131" s="29"/>
      <c r="W131" s="29"/>
      <c r="X131" s="26"/>
      <c r="Y131" s="29"/>
      <c r="Z131" s="29"/>
      <c r="AA131" s="29"/>
      <c r="AB131" s="29"/>
      <c r="AC131" s="29"/>
      <c r="AD131" s="29"/>
      <c r="AE131" s="29"/>
      <c r="AF131" s="29"/>
    </row>
    <row r="132" spans="3:32"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</row>
    <row r="133" spans="3:32"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</row>
    <row r="140" spans="3:32">
      <c r="C140" s="40"/>
    </row>
    <row r="183" spans="34:34">
      <c r="AH183" s="1" t="s">
        <v>53</v>
      </c>
    </row>
  </sheetData>
  <phoneticPr fontId="3"/>
  <pageMargins left="0.7" right="0.7" top="0.75" bottom="0.75" header="0.3" footer="0.3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PGA300 4P-4T の温度補償</vt:lpstr>
      <vt:lpstr>'PGA300 4P-4T の温度補償'!Print_Area</vt:lpstr>
    </vt:vector>
  </TitlesOfParts>
  <Company>株式会社日立ハイテクノロジーズ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2020-05-18T00:43:05Z</cp:lastPrinted>
  <dcterms:created xsi:type="dcterms:W3CDTF">2020-03-26T04:11:55Z</dcterms:created>
  <dcterms:modified xsi:type="dcterms:W3CDTF">2020-05-18T00:44:12Z</dcterms:modified>
</cp:coreProperties>
</file>