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0" windowWidth="19695" windowHeight="78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Q84" i="1" l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6" i="1"/>
  <c r="Q63" i="1"/>
  <c r="Q62" i="1"/>
  <c r="Q60" i="1"/>
  <c r="Q58" i="1"/>
  <c r="Q55" i="1"/>
  <c r="Q53" i="1"/>
  <c r="Q50" i="1"/>
  <c r="Q48" i="1"/>
  <c r="Q46" i="1"/>
  <c r="Q44" i="1"/>
  <c r="Q38" i="1"/>
  <c r="Q36" i="1"/>
  <c r="Q34" i="1"/>
  <c r="Q32" i="1"/>
  <c r="Q30" i="1"/>
  <c r="Q28" i="1"/>
  <c r="Q25" i="1"/>
  <c r="Q22" i="1"/>
  <c r="Q20" i="1"/>
  <c r="Q18" i="1"/>
  <c r="Q16" i="1"/>
  <c r="Q14" i="1"/>
  <c r="Q12" i="1"/>
  <c r="Q10" i="1"/>
  <c r="Q9" i="1"/>
  <c r="Q8" i="1"/>
  <c r="Q7" i="1"/>
  <c r="Q6" i="1"/>
  <c r="Q5" i="1"/>
  <c r="Q4" i="1"/>
  <c r="N68" i="1"/>
  <c r="N66" i="1"/>
  <c r="N64" i="1"/>
  <c r="N61" i="1"/>
  <c r="N59" i="1"/>
  <c r="N57" i="1"/>
  <c r="N55" i="1"/>
  <c r="N53" i="1"/>
  <c r="N51" i="1"/>
  <c r="N49" i="1"/>
  <c r="N47" i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E68" i="1"/>
  <c r="E66" i="1"/>
  <c r="E64" i="1"/>
  <c r="E61" i="1"/>
  <c r="E59" i="1"/>
  <c r="E57" i="1"/>
  <c r="E55" i="1"/>
  <c r="E53" i="1"/>
  <c r="E51" i="1"/>
  <c r="E49" i="1"/>
  <c r="E47" i="1"/>
  <c r="E45" i="1"/>
  <c r="E43" i="1"/>
  <c r="E41" i="1"/>
  <c r="E39" i="1"/>
  <c r="E37" i="1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I68" i="1"/>
  <c r="H68" i="1"/>
  <c r="I66" i="1"/>
  <c r="H66" i="1"/>
  <c r="I64" i="1"/>
  <c r="H64" i="1"/>
  <c r="I61" i="1"/>
  <c r="H61" i="1"/>
  <c r="I59" i="1"/>
  <c r="H59" i="1"/>
  <c r="I57" i="1"/>
  <c r="H57" i="1"/>
  <c r="I55" i="1"/>
  <c r="H55" i="1"/>
  <c r="I53" i="1"/>
  <c r="H53" i="1"/>
  <c r="I51" i="1"/>
  <c r="H51" i="1"/>
  <c r="I49" i="1"/>
  <c r="H49" i="1"/>
  <c r="I47" i="1"/>
  <c r="H47" i="1"/>
  <c r="I45" i="1"/>
  <c r="H45" i="1"/>
  <c r="I43" i="1"/>
  <c r="H43" i="1"/>
  <c r="I41" i="1"/>
  <c r="H41" i="1"/>
  <c r="I39" i="1"/>
  <c r="H39" i="1"/>
  <c r="I37" i="1"/>
  <c r="H37" i="1"/>
  <c r="I35" i="1"/>
  <c r="H35" i="1"/>
  <c r="I33" i="1"/>
  <c r="H33" i="1"/>
  <c r="I31" i="1"/>
  <c r="H31" i="1"/>
  <c r="I29" i="1"/>
  <c r="H29" i="1"/>
  <c r="I27" i="1"/>
  <c r="H27" i="1"/>
  <c r="I25" i="1"/>
  <c r="H25" i="1"/>
  <c r="I23" i="1"/>
  <c r="H23" i="1"/>
  <c r="I21" i="1"/>
  <c r="H21" i="1"/>
  <c r="I19" i="1"/>
  <c r="H19" i="1"/>
  <c r="I17" i="1"/>
  <c r="H17" i="1"/>
  <c r="I15" i="1"/>
  <c r="H15" i="1"/>
  <c r="I13" i="1"/>
  <c r="H13" i="1"/>
  <c r="I11" i="1"/>
  <c r="J11" i="1" s="1"/>
  <c r="K11" i="1" s="1"/>
  <c r="H11" i="1"/>
  <c r="J21" i="1" l="1"/>
  <c r="K21" i="1" s="1"/>
  <c r="J53" i="1"/>
  <c r="K53" i="1" s="1"/>
  <c r="J13" i="1"/>
  <c r="K13" i="1" s="1"/>
  <c r="J29" i="1"/>
  <c r="K29" i="1" s="1"/>
  <c r="J37" i="1"/>
  <c r="K37" i="1" s="1"/>
  <c r="J61" i="1"/>
  <c r="K61" i="1" s="1"/>
  <c r="J45" i="1"/>
  <c r="K45" i="1" s="1"/>
  <c r="J17" i="1"/>
  <c r="K17" i="1" s="1"/>
  <c r="J25" i="1"/>
  <c r="K25" i="1" s="1"/>
  <c r="J49" i="1"/>
  <c r="K49" i="1" s="1"/>
  <c r="J57" i="1"/>
  <c r="K57" i="1" s="1"/>
  <c r="J66" i="1"/>
  <c r="K66" i="1" s="1"/>
  <c r="J15" i="1"/>
  <c r="K15" i="1" s="1"/>
  <c r="J19" i="1"/>
  <c r="K19" i="1" s="1"/>
  <c r="J23" i="1"/>
  <c r="K23" i="1" s="1"/>
  <c r="J27" i="1"/>
  <c r="K27" i="1" s="1"/>
  <c r="J31" i="1"/>
  <c r="K31" i="1" s="1"/>
  <c r="J35" i="1"/>
  <c r="K35" i="1" s="1"/>
  <c r="L35" i="1" s="1"/>
  <c r="M35" i="1" s="1"/>
  <c r="J39" i="1"/>
  <c r="K39" i="1" s="1"/>
  <c r="L39" i="1" s="1"/>
  <c r="M39" i="1" s="1"/>
  <c r="J43" i="1"/>
  <c r="K43" i="1" s="1"/>
  <c r="J47" i="1"/>
  <c r="K47" i="1" s="1"/>
  <c r="J51" i="1"/>
  <c r="K51" i="1" s="1"/>
  <c r="J55" i="1"/>
  <c r="K55" i="1" s="1"/>
  <c r="L55" i="1" s="1"/>
  <c r="M55" i="1" s="1"/>
  <c r="J59" i="1"/>
  <c r="K59" i="1" s="1"/>
  <c r="J64" i="1"/>
  <c r="K64" i="1" s="1"/>
  <c r="J68" i="1"/>
  <c r="K68" i="1" s="1"/>
  <c r="L68" i="1" s="1"/>
  <c r="M68" i="1" s="1"/>
  <c r="J33" i="1"/>
  <c r="K33" i="1" s="1"/>
  <c r="L33" i="1" s="1"/>
  <c r="M33" i="1" s="1"/>
  <c r="J41" i="1"/>
  <c r="K41" i="1" s="1"/>
  <c r="L51" i="1" l="1"/>
  <c r="M51" i="1" s="1"/>
  <c r="L41" i="1"/>
  <c r="M41" i="1" s="1"/>
  <c r="L59" i="1"/>
  <c r="M59" i="1" s="1"/>
  <c r="L43" i="1"/>
  <c r="M43" i="1" s="1"/>
  <c r="L27" i="1"/>
  <c r="M27" i="1" s="1"/>
  <c r="L64" i="1"/>
  <c r="M64" i="1" s="1"/>
  <c r="L47" i="1"/>
  <c r="M47" i="1" s="1"/>
  <c r="L25" i="1"/>
  <c r="M25" i="1" s="1"/>
  <c r="L37" i="1"/>
  <c r="M37" i="1" s="1"/>
  <c r="L11" i="1"/>
  <c r="L53" i="1"/>
  <c r="M53" i="1" s="1"/>
  <c r="L23" i="1"/>
  <c r="M23" i="1" s="1"/>
  <c r="L66" i="1"/>
  <c r="M66" i="1" s="1"/>
  <c r="L17" i="1"/>
  <c r="M17" i="1" s="1"/>
  <c r="L29" i="1"/>
  <c r="M29" i="1" s="1"/>
  <c r="L31" i="1"/>
  <c r="M31" i="1" s="1"/>
  <c r="M32" i="1" s="1"/>
  <c r="L15" i="1"/>
  <c r="M15" i="1" s="1"/>
  <c r="L49" i="1"/>
  <c r="M49" i="1" s="1"/>
  <c r="L61" i="1"/>
  <c r="M61" i="1" s="1"/>
  <c r="L21" i="1"/>
  <c r="M21" i="1" s="1"/>
  <c r="L19" i="1"/>
  <c r="M19" i="1" s="1"/>
  <c r="L57" i="1"/>
  <c r="M57" i="1" s="1"/>
  <c r="L45" i="1"/>
  <c r="M45" i="1" s="1"/>
  <c r="M44" i="1" s="1"/>
  <c r="L13" i="1"/>
  <c r="M13" i="1" s="1"/>
  <c r="M62" i="1" l="1"/>
  <c r="M63" i="1"/>
  <c r="M22" i="1"/>
</calcChain>
</file>

<file path=xl/sharedStrings.xml><?xml version="1.0" encoding="utf-8"?>
<sst xmlns="http://schemas.openxmlformats.org/spreadsheetml/2006/main" count="86" uniqueCount="37">
  <si>
    <t>0x7a</t>
  </si>
  <si>
    <t>0x7b</t>
  </si>
  <si>
    <t>2e</t>
  </si>
  <si>
    <t>8b</t>
  </si>
  <si>
    <t>8e</t>
  </si>
  <si>
    <t>2c</t>
  </si>
  <si>
    <t>cc</t>
  </si>
  <si>
    <t>cd</t>
  </si>
  <si>
    <t>2f</t>
  </si>
  <si>
    <t>c2</t>
  </si>
  <si>
    <t>5b</t>
  </si>
  <si>
    <t>2a</t>
  </si>
  <si>
    <t>3a</t>
  </si>
  <si>
    <t>3e</t>
  </si>
  <si>
    <t>4a</t>
  </si>
  <si>
    <t>4e</t>
  </si>
  <si>
    <t>5a</t>
  </si>
  <si>
    <t>5e</t>
  </si>
  <si>
    <t>5f</t>
  </si>
  <si>
    <t>6d</t>
  </si>
  <si>
    <t>7a</t>
  </si>
  <si>
    <t>7e</t>
  </si>
  <si>
    <r>
      <t>0x79 (</t>
    </r>
    <r>
      <rPr>
        <b/>
        <sz val="11"/>
        <color theme="1"/>
        <rFont val="Calibri"/>
        <family val="2"/>
      </rPr>
      <t>°C)</t>
    </r>
  </si>
  <si>
    <t>0x7a (Formatted)</t>
  </si>
  <si>
    <t>0x7b (Formatted)</t>
  </si>
  <si>
    <t>0x79 (Temp in Hex)</t>
  </si>
  <si>
    <r>
      <t xml:space="preserve">Chamber Temperature in </t>
    </r>
    <r>
      <rPr>
        <b/>
        <sz val="11"/>
        <color theme="1"/>
        <rFont val="Calibri"/>
        <family val="2"/>
      </rPr>
      <t>°</t>
    </r>
    <r>
      <rPr>
        <b/>
        <sz val="11"/>
        <color theme="1"/>
        <rFont val="Calibri"/>
        <family val="2"/>
        <scheme val="minor"/>
      </rPr>
      <t>C</t>
    </r>
  </si>
  <si>
    <t>Nomalized GCF</t>
  </si>
  <si>
    <t>Proximity Measurement (Hex)</t>
  </si>
  <si>
    <t>Proximity Measurement (Decimal)</t>
  </si>
  <si>
    <t>Measurement #</t>
  </si>
  <si>
    <t>Ambient Value</t>
  </si>
  <si>
    <t>Interpolated values</t>
  </si>
  <si>
    <r>
      <t>GCF</t>
    </r>
    <r>
      <rPr>
        <b/>
        <vertAlign val="subscript"/>
        <sz val="11"/>
        <color theme="1"/>
        <rFont val="Calibri"/>
        <family val="2"/>
        <scheme val="minor"/>
      </rPr>
      <t>Binary</t>
    </r>
    <r>
      <rPr>
        <b/>
        <sz val="11"/>
        <color theme="1"/>
        <rFont val="Calibri"/>
        <family val="2"/>
        <scheme val="minor"/>
      </rPr>
      <t xml:space="preserve"> in Decimal</t>
    </r>
  </si>
  <si>
    <r>
      <t>GCF</t>
    </r>
    <r>
      <rPr>
        <b/>
        <vertAlign val="subscript"/>
        <sz val="11"/>
        <color theme="1"/>
        <rFont val="Calibri"/>
        <family val="2"/>
        <scheme val="minor"/>
      </rPr>
      <t>Binary</t>
    </r>
    <r>
      <rPr>
        <b/>
        <sz val="11"/>
        <color theme="1"/>
        <rFont val="Calibri"/>
        <family val="2"/>
        <scheme val="minor"/>
      </rPr>
      <t xml:space="preserve"> in Hex</t>
    </r>
  </si>
  <si>
    <t>LUT Temperature</t>
  </si>
  <si>
    <t>Target at XX mm distance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</si>
</sst>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1" xfId="0" applyFont="1" applyFill="1" applyBorder="1" applyAlignment="1">
      <alignment horizontal="right" vertical="center" wrapText="1"/>
    </xf>
    <xf numFmtId="0" fontId="0" fillId="4" borderId="1" xfId="0" applyFill="1" applyBorder="1"/>
    <xf numFmtId="0" fontId="0" fillId="0" borderId="1" xfId="0" quotePrefix="1" applyBorder="1" applyAlignment="1">
      <alignment horizontal="right"/>
    </xf>
    <xf numFmtId="0" fontId="0" fillId="0" borderId="1" xfId="0" applyBorder="1" applyAlignment="1">
      <alignment horizontal="right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2" borderId="0" xfId="0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Normalized GCF vs Temperature</c:v>
          </c:tx>
          <c:marker>
            <c:symbol val="none"/>
          </c:marker>
          <c:xVal>
            <c:numRef>
              <c:f>Sheet1!$E$11:$E$68</c:f>
              <c:numCache>
                <c:formatCode>General</c:formatCode>
                <c:ptCount val="58"/>
                <c:pt idx="0">
                  <c:v>-22</c:v>
                </c:pt>
                <c:pt idx="2">
                  <c:v>-18</c:v>
                </c:pt>
                <c:pt idx="4">
                  <c:v>-14</c:v>
                </c:pt>
                <c:pt idx="6">
                  <c:v>-9</c:v>
                </c:pt>
                <c:pt idx="8">
                  <c:v>-6</c:v>
                </c:pt>
                <c:pt idx="10">
                  <c:v>-2</c:v>
                </c:pt>
                <c:pt idx="12">
                  <c:v>2</c:v>
                </c:pt>
                <c:pt idx="14">
                  <c:v>4</c:v>
                </c:pt>
                <c:pt idx="16">
                  <c:v>6</c:v>
                </c:pt>
                <c:pt idx="18">
                  <c:v>10</c:v>
                </c:pt>
                <c:pt idx="20">
                  <c:v>14</c:v>
                </c:pt>
                <c:pt idx="22">
                  <c:v>18</c:v>
                </c:pt>
                <c:pt idx="24">
                  <c:v>22</c:v>
                </c:pt>
                <c:pt idx="26">
                  <c:v>26</c:v>
                </c:pt>
                <c:pt idx="28">
                  <c:v>30</c:v>
                </c:pt>
                <c:pt idx="30">
                  <c:v>30</c:v>
                </c:pt>
                <c:pt idx="32">
                  <c:v>31</c:v>
                </c:pt>
                <c:pt idx="34">
                  <c:v>34</c:v>
                </c:pt>
                <c:pt idx="36">
                  <c:v>38</c:v>
                </c:pt>
                <c:pt idx="38">
                  <c:v>41</c:v>
                </c:pt>
                <c:pt idx="40">
                  <c:v>45</c:v>
                </c:pt>
                <c:pt idx="42">
                  <c:v>48</c:v>
                </c:pt>
                <c:pt idx="44">
                  <c:v>52</c:v>
                </c:pt>
                <c:pt idx="46">
                  <c:v>55</c:v>
                </c:pt>
                <c:pt idx="48">
                  <c:v>58</c:v>
                </c:pt>
                <c:pt idx="50">
                  <c:v>62</c:v>
                </c:pt>
                <c:pt idx="53">
                  <c:v>69</c:v>
                </c:pt>
                <c:pt idx="55">
                  <c:v>72</c:v>
                </c:pt>
                <c:pt idx="57">
                  <c:v>75</c:v>
                </c:pt>
              </c:numCache>
            </c:numRef>
          </c:xVal>
          <c:yVal>
            <c:numRef>
              <c:f>Sheet1!$L$11:$L$68</c:f>
              <c:numCache>
                <c:formatCode>General</c:formatCode>
                <c:ptCount val="58"/>
                <c:pt idx="0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  <c:pt idx="10">
                  <c:v>1</c:v>
                </c:pt>
                <c:pt idx="12">
                  <c:v>1.000251783466219</c:v>
                </c:pt>
                <c:pt idx="14">
                  <c:v>1.000251783466219</c:v>
                </c:pt>
                <c:pt idx="16">
                  <c:v>1.000251783466219</c:v>
                </c:pt>
                <c:pt idx="18">
                  <c:v>1.000251783466219</c:v>
                </c:pt>
                <c:pt idx="20">
                  <c:v>1.000251783466219</c:v>
                </c:pt>
                <c:pt idx="22">
                  <c:v>1</c:v>
                </c:pt>
                <c:pt idx="24">
                  <c:v>1</c:v>
                </c:pt>
                <c:pt idx="26">
                  <c:v>1</c:v>
                </c:pt>
                <c:pt idx="28">
                  <c:v>1</c:v>
                </c:pt>
                <c:pt idx="30">
                  <c:v>0.96248426353336136</c:v>
                </c:pt>
                <c:pt idx="32">
                  <c:v>0.96256819135543437</c:v>
                </c:pt>
                <c:pt idx="34">
                  <c:v>1</c:v>
                </c:pt>
                <c:pt idx="36">
                  <c:v>1</c:v>
                </c:pt>
                <c:pt idx="38">
                  <c:v>1</c:v>
                </c:pt>
                <c:pt idx="40">
                  <c:v>1</c:v>
                </c:pt>
                <c:pt idx="42">
                  <c:v>1</c:v>
                </c:pt>
                <c:pt idx="44">
                  <c:v>1.0261015526647084</c:v>
                </c:pt>
                <c:pt idx="46">
                  <c:v>1.03894250944188</c:v>
                </c:pt>
                <c:pt idx="48">
                  <c:v>1.03894250944188</c:v>
                </c:pt>
                <c:pt idx="50">
                  <c:v>1.03894250944188</c:v>
                </c:pt>
                <c:pt idx="53">
                  <c:v>1.0261015526647084</c:v>
                </c:pt>
                <c:pt idx="55">
                  <c:v>1.03894250944188</c:v>
                </c:pt>
                <c:pt idx="57">
                  <c:v>1.03894250944188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277376"/>
        <c:axId val="112278912"/>
      </c:scatterChart>
      <c:valAx>
        <c:axId val="112277376"/>
        <c:scaling>
          <c:orientation val="minMax"/>
          <c:max val="80"/>
          <c:min val="-3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12278912"/>
        <c:crosses val="autoZero"/>
        <c:crossBetween val="midCat"/>
        <c:majorUnit val="10"/>
      </c:valAx>
      <c:valAx>
        <c:axId val="112278912"/>
        <c:scaling>
          <c:orientation val="minMax"/>
          <c:max val="1.05"/>
          <c:min val="0.95000000000000007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277376"/>
        <c:crossesAt val="-30"/>
        <c:crossBetween val="midCat"/>
      </c:valAx>
    </c:plotArea>
    <c:legend>
      <c:legendPos val="r"/>
      <c:layout/>
      <c:overlay val="0"/>
    </c:legend>
    <c:plotVisOnly val="1"/>
    <c:dispBlanksAs val="span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323850</xdr:colOff>
      <xdr:row>9</xdr:row>
      <xdr:rowOff>9525</xdr:rowOff>
    </xdr:from>
    <xdr:to>
      <xdr:col>27</xdr:col>
      <xdr:colOff>19050</xdr:colOff>
      <xdr:row>37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"/>
  <sheetViews>
    <sheetView tabSelected="1" workbookViewId="0">
      <selection activeCell="J18" sqref="J18"/>
    </sheetView>
  </sheetViews>
  <sheetFormatPr defaultRowHeight="15" x14ac:dyDescent="0.25"/>
  <cols>
    <col min="1" max="1" width="5.140625" customWidth="1"/>
    <col min="2" max="2" width="14.5703125" customWidth="1"/>
    <col min="3" max="3" width="13.5703125" customWidth="1"/>
    <col min="8" max="9" width="12.28515625" customWidth="1"/>
    <col min="10" max="10" width="14.140625" customWidth="1"/>
    <col min="11" max="11" width="13.85546875" customWidth="1"/>
    <col min="12" max="12" width="10.5703125" customWidth="1"/>
    <col min="13" max="13" width="13.140625" customWidth="1"/>
    <col min="15" max="15" width="12.5703125" customWidth="1"/>
  </cols>
  <sheetData>
    <row r="1" spans="1:17" x14ac:dyDescent="0.25">
      <c r="A1" t="s">
        <v>36</v>
      </c>
    </row>
    <row r="3" spans="1:17" ht="48" x14ac:dyDescent="0.25">
      <c r="B3" s="2" t="s">
        <v>30</v>
      </c>
      <c r="C3" s="2" t="s">
        <v>26</v>
      </c>
      <c r="D3" s="2" t="s">
        <v>25</v>
      </c>
      <c r="E3" s="1" t="s">
        <v>22</v>
      </c>
      <c r="F3" s="1" t="s">
        <v>0</v>
      </c>
      <c r="G3" s="1" t="s">
        <v>1</v>
      </c>
      <c r="H3" s="2" t="s">
        <v>23</v>
      </c>
      <c r="I3" s="2" t="s">
        <v>24</v>
      </c>
      <c r="J3" s="6" t="s">
        <v>28</v>
      </c>
      <c r="K3" s="6" t="s">
        <v>29</v>
      </c>
      <c r="L3" s="6" t="s">
        <v>27</v>
      </c>
      <c r="M3" s="6" t="s">
        <v>33</v>
      </c>
      <c r="N3" s="1" t="s">
        <v>22</v>
      </c>
      <c r="O3" s="6" t="s">
        <v>35</v>
      </c>
      <c r="P3" s="6" t="s">
        <v>33</v>
      </c>
      <c r="Q3" s="6" t="s">
        <v>34</v>
      </c>
    </row>
    <row r="4" spans="1:17" x14ac:dyDescent="0.25">
      <c r="B4" s="2"/>
      <c r="C4" s="2"/>
      <c r="D4" s="2"/>
      <c r="E4" s="1"/>
      <c r="F4" s="1"/>
      <c r="G4" s="1"/>
      <c r="H4" s="2"/>
      <c r="I4" s="2"/>
      <c r="J4" s="6"/>
      <c r="K4" s="6"/>
      <c r="L4" s="6"/>
      <c r="M4" s="8">
        <v>16384</v>
      </c>
      <c r="N4" s="1"/>
      <c r="O4" s="9">
        <v>-48</v>
      </c>
      <c r="P4" s="5">
        <v>16384</v>
      </c>
      <c r="Q4" s="9" t="str">
        <f>DEC2HEX(P4)</f>
        <v>4000</v>
      </c>
    </row>
    <row r="5" spans="1:17" x14ac:dyDescent="0.25">
      <c r="B5" s="2"/>
      <c r="C5" s="2"/>
      <c r="D5" s="2"/>
      <c r="E5" s="1"/>
      <c r="F5" s="1"/>
      <c r="G5" s="1"/>
      <c r="H5" s="2"/>
      <c r="I5" s="2"/>
      <c r="J5" s="6"/>
      <c r="K5" s="6"/>
      <c r="L5" s="6"/>
      <c r="M5" s="8">
        <v>16384</v>
      </c>
      <c r="N5" s="1"/>
      <c r="O5" s="9">
        <v>-44</v>
      </c>
      <c r="P5" s="5">
        <v>16384</v>
      </c>
      <c r="Q5" s="9" t="str">
        <f t="shared" ref="Q5:Q10" si="0">DEC2HEX(P5)</f>
        <v>4000</v>
      </c>
    </row>
    <row r="6" spans="1:17" x14ac:dyDescent="0.25">
      <c r="B6" s="2"/>
      <c r="C6" s="2"/>
      <c r="D6" s="2"/>
      <c r="E6" s="1"/>
      <c r="F6" s="1"/>
      <c r="G6" s="1"/>
      <c r="H6" s="2"/>
      <c r="I6" s="2"/>
      <c r="J6" s="6"/>
      <c r="K6" s="6"/>
      <c r="L6" s="6"/>
      <c r="M6" s="8">
        <v>16384</v>
      </c>
      <c r="N6" s="1"/>
      <c r="O6" s="9">
        <v>-40</v>
      </c>
      <c r="P6" s="5">
        <v>16384</v>
      </c>
      <c r="Q6" s="9" t="str">
        <f t="shared" si="0"/>
        <v>4000</v>
      </c>
    </row>
    <row r="7" spans="1:17" x14ac:dyDescent="0.25">
      <c r="B7" s="2"/>
      <c r="C7" s="2"/>
      <c r="D7" s="2"/>
      <c r="E7" s="1"/>
      <c r="F7" s="1"/>
      <c r="G7" s="1"/>
      <c r="H7" s="2"/>
      <c r="I7" s="2"/>
      <c r="J7" s="6"/>
      <c r="K7" s="6"/>
      <c r="L7" s="6"/>
      <c r="M7" s="8">
        <v>16384</v>
      </c>
      <c r="N7" s="1"/>
      <c r="O7" s="9">
        <v>-36</v>
      </c>
      <c r="P7" s="5">
        <v>16384</v>
      </c>
      <c r="Q7" s="9" t="str">
        <f t="shared" si="0"/>
        <v>4000</v>
      </c>
    </row>
    <row r="8" spans="1:17" x14ac:dyDescent="0.25">
      <c r="B8" s="2"/>
      <c r="C8" s="2"/>
      <c r="D8" s="2"/>
      <c r="E8" s="1"/>
      <c r="F8" s="1"/>
      <c r="G8" s="1"/>
      <c r="H8" s="2"/>
      <c r="I8" s="2"/>
      <c r="J8" s="6"/>
      <c r="K8" s="6"/>
      <c r="L8" s="6"/>
      <c r="M8" s="8">
        <v>16384</v>
      </c>
      <c r="N8" s="1"/>
      <c r="O8" s="9">
        <v>-32</v>
      </c>
      <c r="P8" s="5">
        <v>16384</v>
      </c>
      <c r="Q8" s="9" t="str">
        <f t="shared" si="0"/>
        <v>4000</v>
      </c>
    </row>
    <row r="9" spans="1:17" x14ac:dyDescent="0.25">
      <c r="B9" s="2"/>
      <c r="C9" s="2"/>
      <c r="D9" s="2"/>
      <c r="E9" s="1"/>
      <c r="F9" s="1"/>
      <c r="G9" s="1"/>
      <c r="H9" s="2"/>
      <c r="I9" s="2"/>
      <c r="J9" s="6"/>
      <c r="K9" s="6"/>
      <c r="L9" s="6"/>
      <c r="M9" s="8">
        <v>16384</v>
      </c>
      <c r="N9" s="1"/>
      <c r="O9" s="9">
        <v>-28</v>
      </c>
      <c r="P9" s="5">
        <v>16384</v>
      </c>
      <c r="Q9" s="9" t="str">
        <f t="shared" si="0"/>
        <v>4000</v>
      </c>
    </row>
    <row r="10" spans="1:17" x14ac:dyDescent="0.25">
      <c r="B10" s="3">
        <v>1</v>
      </c>
      <c r="C10" s="4"/>
      <c r="D10" s="3"/>
      <c r="E10" s="3"/>
      <c r="F10" s="3"/>
      <c r="G10" s="3"/>
      <c r="H10" s="10"/>
      <c r="I10" s="10"/>
      <c r="J10" s="11"/>
      <c r="K10" s="11"/>
      <c r="L10" s="5"/>
      <c r="M10" s="12">
        <v>16384</v>
      </c>
      <c r="N10" s="3"/>
      <c r="O10" s="9">
        <v>-24</v>
      </c>
      <c r="P10" s="5">
        <v>16384</v>
      </c>
      <c r="Q10" s="9" t="str">
        <f t="shared" si="0"/>
        <v>4000</v>
      </c>
    </row>
    <row r="11" spans="1:17" x14ac:dyDescent="0.25">
      <c r="B11" s="3">
        <v>2</v>
      </c>
      <c r="C11" s="4">
        <v>-26</v>
      </c>
      <c r="D11" s="3" t="s">
        <v>11</v>
      </c>
      <c r="E11" s="3">
        <f>HEX2DEC(D11)-64</f>
        <v>-22</v>
      </c>
      <c r="F11" s="3" t="s">
        <v>2</v>
      </c>
      <c r="G11" s="3" t="s">
        <v>3</v>
      </c>
      <c r="H11" s="10" t="str">
        <f>IF(LEN(F11)=1, CONCATENATE("0",F11),F11)</f>
        <v>2e</v>
      </c>
      <c r="I11" s="10" t="str">
        <f>IF(LEN(G11)=1, CONCATENATE("0",G11),G11)</f>
        <v>8b</v>
      </c>
      <c r="J11" s="11" t="str">
        <f t="shared" ref="J11:J68" si="1">CONCATENATE(H11,I11)</f>
        <v>2e8b</v>
      </c>
      <c r="K11" s="11">
        <f t="shared" ref="K11:K68" si="2">HEX2DEC(MID(J11,1,1))*16^3+HEX2DEC(MID(J11,2,1))*16^2+HEX2DEC(MID(J11,3,1))*16+HEX2DEC(MID(J11,4,1))</f>
        <v>11915</v>
      </c>
      <c r="L11" s="5">
        <f>K11/K$35</f>
        <v>1</v>
      </c>
      <c r="M11" s="5"/>
      <c r="N11" s="3">
        <f>HEX2DEC(D11)-64</f>
        <v>-22</v>
      </c>
      <c r="O11" s="9"/>
      <c r="P11" s="5"/>
      <c r="Q11" s="9"/>
    </row>
    <row r="12" spans="1:17" x14ac:dyDescent="0.25">
      <c r="B12" s="3"/>
      <c r="C12" s="4"/>
      <c r="D12" s="3"/>
      <c r="E12" s="3"/>
      <c r="F12" s="3"/>
      <c r="G12" s="3"/>
      <c r="H12" s="10"/>
      <c r="I12" s="10"/>
      <c r="J12" s="11"/>
      <c r="K12" s="11"/>
      <c r="L12" s="5"/>
      <c r="M12" s="8">
        <v>16384</v>
      </c>
      <c r="N12" s="3"/>
      <c r="O12" s="9">
        <v>-20</v>
      </c>
      <c r="P12" s="5">
        <v>16384</v>
      </c>
      <c r="Q12" s="9" t="str">
        <f>DEC2HEX(P12)</f>
        <v>4000</v>
      </c>
    </row>
    <row r="13" spans="1:17" x14ac:dyDescent="0.25">
      <c r="B13" s="3">
        <v>3</v>
      </c>
      <c r="C13" s="4">
        <v>-22</v>
      </c>
      <c r="D13" s="3" t="s">
        <v>2</v>
      </c>
      <c r="E13" s="3">
        <f t="shared" ref="E13:E68" si="3">HEX2DEC(D13)-64</f>
        <v>-18</v>
      </c>
      <c r="F13" s="3" t="s">
        <v>2</v>
      </c>
      <c r="G13" s="3" t="s">
        <v>3</v>
      </c>
      <c r="H13" s="10" t="str">
        <f t="shared" ref="H13:H68" si="4">IF(LEN(F13)=1, CONCATENATE("0",F13),F13)</f>
        <v>2e</v>
      </c>
      <c r="I13" s="10" t="str">
        <f t="shared" ref="I13:I68" si="5">IF(LEN(G13)=1, CONCATENATE("0",G13),G13)</f>
        <v>8b</v>
      </c>
      <c r="J13" s="11" t="str">
        <f t="shared" si="1"/>
        <v>2e8b</v>
      </c>
      <c r="K13" s="11">
        <f t="shared" si="2"/>
        <v>11915</v>
      </c>
      <c r="L13" s="5">
        <f>K13/K$35</f>
        <v>1</v>
      </c>
      <c r="M13" s="5">
        <f t="shared" ref="M13:M68" si="6">L13*((2^16)/4)</f>
        <v>16384</v>
      </c>
      <c r="N13" s="3">
        <f t="shared" ref="N13:N68" si="7">HEX2DEC(D13)-64</f>
        <v>-18</v>
      </c>
      <c r="O13" s="9"/>
      <c r="P13" s="5"/>
      <c r="Q13" s="9"/>
    </row>
    <row r="14" spans="1:17" x14ac:dyDescent="0.25">
      <c r="B14" s="3"/>
      <c r="C14" s="4"/>
      <c r="D14" s="3"/>
      <c r="E14" s="3"/>
      <c r="F14" s="3"/>
      <c r="G14" s="3"/>
      <c r="H14" s="10"/>
      <c r="I14" s="10"/>
      <c r="J14" s="11"/>
      <c r="K14" s="11"/>
      <c r="L14" s="5"/>
      <c r="M14" s="8">
        <v>16384</v>
      </c>
      <c r="N14" s="3"/>
      <c r="O14" s="9">
        <v>-16</v>
      </c>
      <c r="P14" s="5">
        <v>16384</v>
      </c>
      <c r="Q14" s="9" t="str">
        <f>DEC2HEX(P14)</f>
        <v>4000</v>
      </c>
    </row>
    <row r="15" spans="1:17" x14ac:dyDescent="0.25">
      <c r="B15" s="3">
        <v>4</v>
      </c>
      <c r="C15" s="4">
        <v>-18</v>
      </c>
      <c r="D15" s="3">
        <v>32</v>
      </c>
      <c r="E15" s="3">
        <f t="shared" si="3"/>
        <v>-14</v>
      </c>
      <c r="F15" s="3" t="s">
        <v>2</v>
      </c>
      <c r="G15" s="3" t="s">
        <v>3</v>
      </c>
      <c r="H15" s="10" t="str">
        <f t="shared" si="4"/>
        <v>2e</v>
      </c>
      <c r="I15" s="10" t="str">
        <f t="shared" si="5"/>
        <v>8b</v>
      </c>
      <c r="J15" s="11" t="str">
        <f t="shared" si="1"/>
        <v>2e8b</v>
      </c>
      <c r="K15" s="11">
        <f t="shared" si="2"/>
        <v>11915</v>
      </c>
      <c r="L15" s="5">
        <f>K15/K$35</f>
        <v>1</v>
      </c>
      <c r="M15" s="5">
        <f t="shared" si="6"/>
        <v>16384</v>
      </c>
      <c r="N15" s="3">
        <f t="shared" si="7"/>
        <v>-14</v>
      </c>
      <c r="O15" s="9"/>
      <c r="P15" s="5"/>
      <c r="Q15" s="9"/>
    </row>
    <row r="16" spans="1:17" x14ac:dyDescent="0.25">
      <c r="B16" s="3"/>
      <c r="C16" s="4"/>
      <c r="D16" s="3"/>
      <c r="E16" s="3"/>
      <c r="F16" s="3"/>
      <c r="G16" s="3"/>
      <c r="H16" s="10"/>
      <c r="I16" s="10"/>
      <c r="J16" s="11"/>
      <c r="K16" s="11"/>
      <c r="L16" s="5"/>
      <c r="M16" s="8">
        <v>16384</v>
      </c>
      <c r="N16" s="3"/>
      <c r="O16" s="9">
        <v>-12</v>
      </c>
      <c r="P16" s="5">
        <v>16384</v>
      </c>
      <c r="Q16" s="9" t="str">
        <f>DEC2HEX(P16)</f>
        <v>4000</v>
      </c>
    </row>
    <row r="17" spans="2:17" x14ac:dyDescent="0.25">
      <c r="B17" s="3">
        <v>5</v>
      </c>
      <c r="C17" s="4">
        <v>-14</v>
      </c>
      <c r="D17" s="3">
        <v>37</v>
      </c>
      <c r="E17" s="3">
        <f t="shared" si="3"/>
        <v>-9</v>
      </c>
      <c r="F17" s="3" t="s">
        <v>2</v>
      </c>
      <c r="G17" s="3" t="s">
        <v>3</v>
      </c>
      <c r="H17" s="10" t="str">
        <f t="shared" si="4"/>
        <v>2e</v>
      </c>
      <c r="I17" s="10" t="str">
        <f t="shared" si="5"/>
        <v>8b</v>
      </c>
      <c r="J17" s="11" t="str">
        <f t="shared" si="1"/>
        <v>2e8b</v>
      </c>
      <c r="K17" s="11">
        <f t="shared" si="2"/>
        <v>11915</v>
      </c>
      <c r="L17" s="5">
        <f>K17/K$35</f>
        <v>1</v>
      </c>
      <c r="M17" s="5">
        <f t="shared" si="6"/>
        <v>16384</v>
      </c>
      <c r="N17" s="3">
        <f t="shared" si="7"/>
        <v>-9</v>
      </c>
      <c r="O17" s="9"/>
      <c r="P17" s="5"/>
      <c r="Q17" s="9"/>
    </row>
    <row r="18" spans="2:17" x14ac:dyDescent="0.25">
      <c r="B18" s="3"/>
      <c r="C18" s="4"/>
      <c r="D18" s="3"/>
      <c r="E18" s="3"/>
      <c r="F18" s="3"/>
      <c r="G18" s="3"/>
      <c r="H18" s="10"/>
      <c r="I18" s="10"/>
      <c r="J18" s="11"/>
      <c r="K18" s="11"/>
      <c r="L18" s="5"/>
      <c r="M18" s="8">
        <v>16384</v>
      </c>
      <c r="N18" s="3"/>
      <c r="O18" s="9">
        <v>-8</v>
      </c>
      <c r="P18" s="5">
        <v>16384</v>
      </c>
      <c r="Q18" s="9" t="str">
        <f>DEC2HEX(P18)</f>
        <v>4000</v>
      </c>
    </row>
    <row r="19" spans="2:17" x14ac:dyDescent="0.25">
      <c r="B19" s="3">
        <v>6</v>
      </c>
      <c r="C19" s="4">
        <v>-10</v>
      </c>
      <c r="D19" s="3" t="s">
        <v>12</v>
      </c>
      <c r="E19" s="3">
        <f t="shared" si="3"/>
        <v>-6</v>
      </c>
      <c r="F19" s="3" t="s">
        <v>2</v>
      </c>
      <c r="G19" s="3" t="s">
        <v>3</v>
      </c>
      <c r="H19" s="10" t="str">
        <f t="shared" si="4"/>
        <v>2e</v>
      </c>
      <c r="I19" s="10" t="str">
        <f t="shared" si="5"/>
        <v>8b</v>
      </c>
      <c r="J19" s="11" t="str">
        <f t="shared" si="1"/>
        <v>2e8b</v>
      </c>
      <c r="K19" s="11">
        <f t="shared" si="2"/>
        <v>11915</v>
      </c>
      <c r="L19" s="5">
        <f>K19/K$35</f>
        <v>1</v>
      </c>
      <c r="M19" s="5">
        <f t="shared" si="6"/>
        <v>16384</v>
      </c>
      <c r="N19" s="3">
        <f t="shared" si="7"/>
        <v>-6</v>
      </c>
      <c r="O19" s="9"/>
      <c r="P19" s="5"/>
      <c r="Q19" s="9"/>
    </row>
    <row r="20" spans="2:17" x14ac:dyDescent="0.25">
      <c r="B20" s="3"/>
      <c r="C20" s="4"/>
      <c r="D20" s="3"/>
      <c r="E20" s="3"/>
      <c r="F20" s="3"/>
      <c r="G20" s="3"/>
      <c r="H20" s="10"/>
      <c r="I20" s="10"/>
      <c r="J20" s="11"/>
      <c r="K20" s="11"/>
      <c r="L20" s="5"/>
      <c r="M20" s="8">
        <v>16384</v>
      </c>
      <c r="N20" s="3"/>
      <c r="O20" s="9">
        <v>-4</v>
      </c>
      <c r="P20" s="5">
        <v>16384</v>
      </c>
      <c r="Q20" s="9" t="str">
        <f>DEC2HEX(P20)</f>
        <v>4000</v>
      </c>
    </row>
    <row r="21" spans="2:17" x14ac:dyDescent="0.25">
      <c r="B21" s="3">
        <v>7</v>
      </c>
      <c r="C21" s="4">
        <v>-6</v>
      </c>
      <c r="D21" s="3" t="s">
        <v>13</v>
      </c>
      <c r="E21" s="3">
        <f t="shared" si="3"/>
        <v>-2</v>
      </c>
      <c r="F21" s="3" t="s">
        <v>2</v>
      </c>
      <c r="G21" s="3" t="s">
        <v>3</v>
      </c>
      <c r="H21" s="10" t="str">
        <f t="shared" si="4"/>
        <v>2e</v>
      </c>
      <c r="I21" s="10" t="str">
        <f t="shared" si="5"/>
        <v>8b</v>
      </c>
      <c r="J21" s="11" t="str">
        <f t="shared" si="1"/>
        <v>2e8b</v>
      </c>
      <c r="K21" s="11">
        <f t="shared" si="2"/>
        <v>11915</v>
      </c>
      <c r="L21" s="5">
        <f>K21/K$35</f>
        <v>1</v>
      </c>
      <c r="M21" s="5">
        <f t="shared" si="6"/>
        <v>16384</v>
      </c>
      <c r="N21" s="3">
        <f t="shared" si="7"/>
        <v>-2</v>
      </c>
      <c r="O21" s="9"/>
      <c r="P21" s="5"/>
      <c r="Q21" s="9"/>
    </row>
    <row r="22" spans="2:17" x14ac:dyDescent="0.25">
      <c r="B22" s="3"/>
      <c r="C22" s="4"/>
      <c r="D22" s="3"/>
      <c r="E22" s="3"/>
      <c r="F22" s="3"/>
      <c r="G22" s="3"/>
      <c r="H22" s="10"/>
      <c r="I22" s="10"/>
      <c r="J22" s="11"/>
      <c r="K22" s="11"/>
      <c r="L22" s="5"/>
      <c r="M22" s="12">
        <f>((M23-M21)/2)+M21</f>
        <v>16386.062610155266</v>
      </c>
      <c r="N22" s="3"/>
      <c r="O22" s="9">
        <v>0</v>
      </c>
      <c r="P22" s="5">
        <v>16386.062610155266</v>
      </c>
      <c r="Q22" s="9" t="str">
        <f>DEC2HEX(P22)</f>
        <v>4002</v>
      </c>
    </row>
    <row r="23" spans="2:17" x14ac:dyDescent="0.25">
      <c r="B23" s="3">
        <v>8</v>
      </c>
      <c r="C23" s="4">
        <v>-2</v>
      </c>
      <c r="D23" s="3">
        <v>42</v>
      </c>
      <c r="E23" s="3">
        <f t="shared" si="3"/>
        <v>2</v>
      </c>
      <c r="F23" s="3" t="s">
        <v>2</v>
      </c>
      <c r="G23" s="3" t="s">
        <v>4</v>
      </c>
      <c r="H23" s="10" t="str">
        <f t="shared" si="4"/>
        <v>2e</v>
      </c>
      <c r="I23" s="10" t="str">
        <f t="shared" si="5"/>
        <v>8e</v>
      </c>
      <c r="J23" s="11" t="str">
        <f t="shared" si="1"/>
        <v>2e8e</v>
      </c>
      <c r="K23" s="11">
        <f t="shared" si="2"/>
        <v>11918</v>
      </c>
      <c r="L23" s="5">
        <f>K23/K$35</f>
        <v>1.000251783466219</v>
      </c>
      <c r="M23" s="5">
        <f t="shared" si="6"/>
        <v>16388.125220310532</v>
      </c>
      <c r="N23" s="3">
        <f t="shared" si="7"/>
        <v>2</v>
      </c>
      <c r="O23" s="9"/>
      <c r="P23" s="5"/>
      <c r="Q23" s="9"/>
    </row>
    <row r="24" spans="2:17" x14ac:dyDescent="0.25">
      <c r="B24" s="3"/>
      <c r="C24" s="4"/>
      <c r="D24" s="3"/>
      <c r="E24" s="3"/>
      <c r="F24" s="3"/>
      <c r="G24" s="3"/>
      <c r="H24" s="10"/>
      <c r="I24" s="10"/>
      <c r="J24" s="11"/>
      <c r="K24" s="11"/>
      <c r="L24" s="5"/>
      <c r="M24" s="5"/>
      <c r="N24" s="3"/>
      <c r="O24" s="9"/>
      <c r="P24" s="5"/>
      <c r="Q24" s="9"/>
    </row>
    <row r="25" spans="2:17" x14ac:dyDescent="0.25">
      <c r="B25" s="3">
        <v>9</v>
      </c>
      <c r="C25" s="4">
        <v>0</v>
      </c>
      <c r="D25" s="3">
        <v>44</v>
      </c>
      <c r="E25" s="3">
        <f t="shared" si="3"/>
        <v>4</v>
      </c>
      <c r="F25" s="3" t="s">
        <v>2</v>
      </c>
      <c r="G25" s="3" t="s">
        <v>4</v>
      </c>
      <c r="H25" s="10" t="str">
        <f t="shared" si="4"/>
        <v>2e</v>
      </c>
      <c r="I25" s="10" t="str">
        <f t="shared" si="5"/>
        <v>8e</v>
      </c>
      <c r="J25" s="11" t="str">
        <f t="shared" si="1"/>
        <v>2e8e</v>
      </c>
      <c r="K25" s="11">
        <f t="shared" si="2"/>
        <v>11918</v>
      </c>
      <c r="L25" s="5">
        <f>K25/K$35</f>
        <v>1.000251783466219</v>
      </c>
      <c r="M25" s="5">
        <f t="shared" si="6"/>
        <v>16388.125220310532</v>
      </c>
      <c r="N25" s="3">
        <f t="shared" si="7"/>
        <v>4</v>
      </c>
      <c r="O25" s="9">
        <v>4</v>
      </c>
      <c r="P25" s="5">
        <v>16388.125220310532</v>
      </c>
      <c r="Q25" s="9" t="str">
        <f>DEC2HEX(P25)</f>
        <v>4004</v>
      </c>
    </row>
    <row r="26" spans="2:17" x14ac:dyDescent="0.25">
      <c r="B26" s="3"/>
      <c r="C26" s="4"/>
      <c r="D26" s="3"/>
      <c r="E26" s="3"/>
      <c r="F26" s="3"/>
      <c r="G26" s="3"/>
      <c r="H26" s="10"/>
      <c r="I26" s="10"/>
      <c r="J26" s="11"/>
      <c r="K26" s="11"/>
      <c r="L26" s="5"/>
      <c r="M26" s="5"/>
      <c r="N26" s="3"/>
      <c r="O26" s="9"/>
      <c r="P26" s="5"/>
      <c r="Q26" s="9"/>
    </row>
    <row r="27" spans="2:17" x14ac:dyDescent="0.25">
      <c r="B27" s="3">
        <v>10</v>
      </c>
      <c r="C27" s="4">
        <v>2</v>
      </c>
      <c r="D27" s="3">
        <v>46</v>
      </c>
      <c r="E27" s="3">
        <f t="shared" si="3"/>
        <v>6</v>
      </c>
      <c r="F27" s="3" t="s">
        <v>2</v>
      </c>
      <c r="G27" s="3" t="s">
        <v>4</v>
      </c>
      <c r="H27" s="10" t="str">
        <f t="shared" si="4"/>
        <v>2e</v>
      </c>
      <c r="I27" s="10" t="str">
        <f t="shared" si="5"/>
        <v>8e</v>
      </c>
      <c r="J27" s="11" t="str">
        <f t="shared" si="1"/>
        <v>2e8e</v>
      </c>
      <c r="K27" s="11">
        <f t="shared" si="2"/>
        <v>11918</v>
      </c>
      <c r="L27" s="5">
        <f>K27/K$35</f>
        <v>1.000251783466219</v>
      </c>
      <c r="M27" s="5">
        <f t="shared" si="6"/>
        <v>16388.125220310532</v>
      </c>
      <c r="N27" s="3">
        <f t="shared" si="7"/>
        <v>6</v>
      </c>
      <c r="O27" s="9"/>
      <c r="P27" s="5"/>
      <c r="Q27" s="9"/>
    </row>
    <row r="28" spans="2:17" x14ac:dyDescent="0.25">
      <c r="B28" s="3"/>
      <c r="C28" s="4"/>
      <c r="D28" s="3"/>
      <c r="E28" s="3"/>
      <c r="F28" s="3"/>
      <c r="G28" s="3"/>
      <c r="H28" s="10"/>
      <c r="I28" s="10"/>
      <c r="J28" s="11"/>
      <c r="K28" s="11"/>
      <c r="L28" s="5"/>
      <c r="M28" s="12">
        <v>16388.125220310532</v>
      </c>
      <c r="N28" s="3"/>
      <c r="O28" s="9">
        <v>8</v>
      </c>
      <c r="P28" s="5">
        <v>16388.125220310532</v>
      </c>
      <c r="Q28" s="9" t="str">
        <f>DEC2HEX(P28)</f>
        <v>4004</v>
      </c>
    </row>
    <row r="29" spans="2:17" x14ac:dyDescent="0.25">
      <c r="B29" s="3">
        <v>11</v>
      </c>
      <c r="C29" s="4">
        <v>6</v>
      </c>
      <c r="D29" s="3" t="s">
        <v>14</v>
      </c>
      <c r="E29" s="3">
        <f t="shared" si="3"/>
        <v>10</v>
      </c>
      <c r="F29" s="3" t="s">
        <v>2</v>
      </c>
      <c r="G29" s="3" t="s">
        <v>4</v>
      </c>
      <c r="H29" s="10" t="str">
        <f t="shared" si="4"/>
        <v>2e</v>
      </c>
      <c r="I29" s="10" t="str">
        <f t="shared" si="5"/>
        <v>8e</v>
      </c>
      <c r="J29" s="11" t="str">
        <f t="shared" si="1"/>
        <v>2e8e</v>
      </c>
      <c r="K29" s="11">
        <f t="shared" si="2"/>
        <v>11918</v>
      </c>
      <c r="L29" s="5">
        <f>K29/K$35</f>
        <v>1.000251783466219</v>
      </c>
      <c r="M29" s="5">
        <f t="shared" si="6"/>
        <v>16388.125220310532</v>
      </c>
      <c r="N29" s="3">
        <f t="shared" si="7"/>
        <v>10</v>
      </c>
      <c r="O29" s="9"/>
      <c r="P29" s="5"/>
      <c r="Q29" s="9"/>
    </row>
    <row r="30" spans="2:17" x14ac:dyDescent="0.25">
      <c r="B30" s="3"/>
      <c r="C30" s="4"/>
      <c r="D30" s="3"/>
      <c r="E30" s="3"/>
      <c r="F30" s="3"/>
      <c r="G30" s="3"/>
      <c r="H30" s="10"/>
      <c r="I30" s="10"/>
      <c r="J30" s="11"/>
      <c r="K30" s="11"/>
      <c r="L30" s="5"/>
      <c r="M30" s="12">
        <v>16388.125220310532</v>
      </c>
      <c r="N30" s="3"/>
      <c r="O30" s="9">
        <v>12</v>
      </c>
      <c r="P30" s="5">
        <v>16388.125220310532</v>
      </c>
      <c r="Q30" s="9" t="str">
        <f>DEC2HEX(P30)</f>
        <v>4004</v>
      </c>
    </row>
    <row r="31" spans="2:17" x14ac:dyDescent="0.25">
      <c r="B31" s="3">
        <v>12</v>
      </c>
      <c r="C31" s="4">
        <v>10</v>
      </c>
      <c r="D31" s="3" t="s">
        <v>15</v>
      </c>
      <c r="E31" s="3">
        <f t="shared" si="3"/>
        <v>14</v>
      </c>
      <c r="F31" s="3" t="s">
        <v>2</v>
      </c>
      <c r="G31" s="3" t="s">
        <v>4</v>
      </c>
      <c r="H31" s="10" t="str">
        <f t="shared" si="4"/>
        <v>2e</v>
      </c>
      <c r="I31" s="10" t="str">
        <f t="shared" si="5"/>
        <v>8e</v>
      </c>
      <c r="J31" s="11" t="str">
        <f t="shared" si="1"/>
        <v>2e8e</v>
      </c>
      <c r="K31" s="11">
        <f t="shared" si="2"/>
        <v>11918</v>
      </c>
      <c r="L31" s="5">
        <f>K31/K$35</f>
        <v>1.000251783466219</v>
      </c>
      <c r="M31" s="5">
        <f t="shared" si="6"/>
        <v>16388.125220310532</v>
      </c>
      <c r="N31" s="3">
        <f t="shared" si="7"/>
        <v>14</v>
      </c>
      <c r="O31" s="9"/>
      <c r="P31" s="5"/>
      <c r="Q31" s="9"/>
    </row>
    <row r="32" spans="2:17" x14ac:dyDescent="0.25">
      <c r="B32" s="3"/>
      <c r="C32" s="4"/>
      <c r="D32" s="3"/>
      <c r="E32" s="3"/>
      <c r="F32" s="3"/>
      <c r="G32" s="3"/>
      <c r="H32" s="10"/>
      <c r="I32" s="10"/>
      <c r="J32" s="11"/>
      <c r="K32" s="11"/>
      <c r="L32" s="5"/>
      <c r="M32" s="12">
        <f>((M31-M33)/2)+M33</f>
        <v>16386.062610155266</v>
      </c>
      <c r="N32" s="3"/>
      <c r="O32" s="9">
        <v>16</v>
      </c>
      <c r="P32" s="5">
        <v>16386.062610155266</v>
      </c>
      <c r="Q32" s="9" t="str">
        <f>DEC2HEX(P32)</f>
        <v>4002</v>
      </c>
    </row>
    <row r="33" spans="2:17" x14ac:dyDescent="0.25">
      <c r="B33" s="3">
        <v>13</v>
      </c>
      <c r="C33" s="4">
        <v>14</v>
      </c>
      <c r="D33" s="3">
        <v>52</v>
      </c>
      <c r="E33" s="3">
        <f t="shared" si="3"/>
        <v>18</v>
      </c>
      <c r="F33" s="3" t="s">
        <v>2</v>
      </c>
      <c r="G33" s="3" t="s">
        <v>3</v>
      </c>
      <c r="H33" s="10" t="str">
        <f t="shared" si="4"/>
        <v>2e</v>
      </c>
      <c r="I33" s="10" t="str">
        <f t="shared" si="5"/>
        <v>8b</v>
      </c>
      <c r="J33" s="11" t="str">
        <f t="shared" si="1"/>
        <v>2e8b</v>
      </c>
      <c r="K33" s="11">
        <f t="shared" si="2"/>
        <v>11915</v>
      </c>
      <c r="L33" s="5">
        <f>K33/K$35</f>
        <v>1</v>
      </c>
      <c r="M33" s="5">
        <f t="shared" si="6"/>
        <v>16384</v>
      </c>
      <c r="N33" s="3">
        <f t="shared" si="7"/>
        <v>18</v>
      </c>
      <c r="O33" s="9"/>
      <c r="P33" s="5"/>
      <c r="Q33" s="9"/>
    </row>
    <row r="34" spans="2:17" x14ac:dyDescent="0.25">
      <c r="B34" s="3"/>
      <c r="C34" s="4"/>
      <c r="D34" s="3"/>
      <c r="E34" s="3"/>
      <c r="F34" s="3"/>
      <c r="G34" s="3"/>
      <c r="H34" s="10"/>
      <c r="I34" s="10"/>
      <c r="J34" s="11"/>
      <c r="K34" s="11"/>
      <c r="L34" s="5"/>
      <c r="M34" s="12">
        <v>16384</v>
      </c>
      <c r="N34" s="3"/>
      <c r="O34" s="9">
        <v>20</v>
      </c>
      <c r="P34" s="5">
        <v>16384</v>
      </c>
      <c r="Q34" s="9" t="str">
        <f>DEC2HEX(P34)</f>
        <v>4000</v>
      </c>
    </row>
    <row r="35" spans="2:17" x14ac:dyDescent="0.25">
      <c r="B35" s="3">
        <v>14</v>
      </c>
      <c r="C35" s="4">
        <v>18</v>
      </c>
      <c r="D35" s="3">
        <v>56</v>
      </c>
      <c r="E35" s="3">
        <f t="shared" si="3"/>
        <v>22</v>
      </c>
      <c r="F35" s="3" t="s">
        <v>2</v>
      </c>
      <c r="G35" s="3" t="s">
        <v>3</v>
      </c>
      <c r="H35" s="10" t="str">
        <f t="shared" si="4"/>
        <v>2e</v>
      </c>
      <c r="I35" s="10" t="str">
        <f t="shared" si="5"/>
        <v>8b</v>
      </c>
      <c r="J35" s="11" t="str">
        <f t="shared" si="1"/>
        <v>2e8b</v>
      </c>
      <c r="K35" s="13">
        <f t="shared" si="2"/>
        <v>11915</v>
      </c>
      <c r="L35" s="5">
        <f>K35/K$35</f>
        <v>1</v>
      </c>
      <c r="M35" s="5">
        <f t="shared" si="6"/>
        <v>16384</v>
      </c>
      <c r="N35" s="3">
        <f t="shared" si="7"/>
        <v>22</v>
      </c>
      <c r="O35" s="9"/>
      <c r="P35" s="5"/>
      <c r="Q35" s="9"/>
    </row>
    <row r="36" spans="2:17" x14ac:dyDescent="0.25">
      <c r="B36" s="3"/>
      <c r="C36" s="4"/>
      <c r="D36" s="3"/>
      <c r="E36" s="3"/>
      <c r="F36" s="3"/>
      <c r="G36" s="3"/>
      <c r="H36" s="10"/>
      <c r="I36" s="10"/>
      <c r="J36" s="11"/>
      <c r="K36" s="14"/>
      <c r="L36" s="5"/>
      <c r="M36" s="12">
        <v>16384</v>
      </c>
      <c r="N36" s="3"/>
      <c r="O36" s="9">
        <v>24</v>
      </c>
      <c r="P36" s="5">
        <v>16384</v>
      </c>
      <c r="Q36" s="9" t="str">
        <f>DEC2HEX(P36)</f>
        <v>4000</v>
      </c>
    </row>
    <row r="37" spans="2:17" x14ac:dyDescent="0.25">
      <c r="B37" s="3">
        <v>15</v>
      </c>
      <c r="C37" s="4">
        <v>22</v>
      </c>
      <c r="D37" s="3" t="s">
        <v>16</v>
      </c>
      <c r="E37" s="3">
        <f t="shared" si="3"/>
        <v>26</v>
      </c>
      <c r="F37" s="3" t="s">
        <v>2</v>
      </c>
      <c r="G37" s="3" t="s">
        <v>3</v>
      </c>
      <c r="H37" s="10" t="str">
        <f t="shared" si="4"/>
        <v>2e</v>
      </c>
      <c r="I37" s="10" t="str">
        <f t="shared" si="5"/>
        <v>8b</v>
      </c>
      <c r="J37" s="11" t="str">
        <f t="shared" si="1"/>
        <v>2e8b</v>
      </c>
      <c r="K37" s="11">
        <f t="shared" si="2"/>
        <v>11915</v>
      </c>
      <c r="L37" s="5">
        <f>K37/K$35</f>
        <v>1</v>
      </c>
      <c r="M37" s="5">
        <f t="shared" si="6"/>
        <v>16384</v>
      </c>
      <c r="N37" s="3">
        <f t="shared" si="7"/>
        <v>26</v>
      </c>
      <c r="O37" s="9"/>
      <c r="P37" s="5"/>
      <c r="Q37" s="9"/>
    </row>
    <row r="38" spans="2:17" x14ac:dyDescent="0.25">
      <c r="B38" s="3"/>
      <c r="C38" s="4"/>
      <c r="D38" s="3"/>
      <c r="E38" s="3"/>
      <c r="F38" s="3"/>
      <c r="G38" s="3"/>
      <c r="H38" s="10"/>
      <c r="I38" s="10"/>
      <c r="J38" s="11"/>
      <c r="K38" s="11"/>
      <c r="L38" s="5"/>
      <c r="M38" s="12">
        <v>16384</v>
      </c>
      <c r="N38" s="3"/>
      <c r="O38" s="9">
        <v>28</v>
      </c>
      <c r="P38" s="5">
        <v>16384</v>
      </c>
      <c r="Q38" s="9" t="str">
        <f>DEC2HEX(P38)</f>
        <v>4000</v>
      </c>
    </row>
    <row r="39" spans="2:17" x14ac:dyDescent="0.25">
      <c r="B39" s="3">
        <v>16</v>
      </c>
      <c r="C39" s="4">
        <v>26</v>
      </c>
      <c r="D39" s="3" t="s">
        <v>17</v>
      </c>
      <c r="E39" s="3">
        <f t="shared" si="3"/>
        <v>30</v>
      </c>
      <c r="F39" s="3" t="s">
        <v>2</v>
      </c>
      <c r="G39" s="3" t="s">
        <v>3</v>
      </c>
      <c r="H39" s="10" t="str">
        <f t="shared" si="4"/>
        <v>2e</v>
      </c>
      <c r="I39" s="10" t="str">
        <f t="shared" si="5"/>
        <v>8b</v>
      </c>
      <c r="J39" s="11" t="str">
        <f t="shared" si="1"/>
        <v>2e8b</v>
      </c>
      <c r="K39" s="11">
        <f t="shared" si="2"/>
        <v>11915</v>
      </c>
      <c r="L39" s="5">
        <f>K39/K$35</f>
        <v>1</v>
      </c>
      <c r="M39" s="5">
        <f t="shared" si="6"/>
        <v>16384</v>
      </c>
      <c r="N39" s="3">
        <f t="shared" si="7"/>
        <v>30</v>
      </c>
      <c r="O39" s="9"/>
      <c r="P39" s="5"/>
      <c r="Q39" s="9"/>
    </row>
    <row r="40" spans="2:17" x14ac:dyDescent="0.25">
      <c r="B40" s="3"/>
      <c r="C40" s="4"/>
      <c r="D40" s="3"/>
      <c r="E40" s="3"/>
      <c r="F40" s="3"/>
      <c r="G40" s="3"/>
      <c r="H40" s="10"/>
      <c r="I40" s="10"/>
      <c r="J40" s="11"/>
      <c r="K40" s="11"/>
      <c r="L40" s="5"/>
      <c r="M40" s="5"/>
      <c r="N40" s="3"/>
      <c r="O40" s="9"/>
      <c r="P40" s="5"/>
      <c r="Q40" s="9"/>
    </row>
    <row r="41" spans="2:17" x14ac:dyDescent="0.25">
      <c r="B41" s="3">
        <v>17</v>
      </c>
      <c r="C41" s="15">
        <v>28</v>
      </c>
      <c r="D41" s="3" t="s">
        <v>17</v>
      </c>
      <c r="E41" s="3">
        <f t="shared" si="3"/>
        <v>30</v>
      </c>
      <c r="F41" s="3" t="s">
        <v>5</v>
      </c>
      <c r="G41" s="3" t="s">
        <v>6</v>
      </c>
      <c r="H41" s="10" t="str">
        <f t="shared" si="4"/>
        <v>2c</v>
      </c>
      <c r="I41" s="10" t="str">
        <f t="shared" si="5"/>
        <v>cc</v>
      </c>
      <c r="J41" s="11" t="str">
        <f t="shared" si="1"/>
        <v>2ccc</v>
      </c>
      <c r="K41" s="11">
        <f t="shared" si="2"/>
        <v>11468</v>
      </c>
      <c r="L41" s="5">
        <f>K41/K$35</f>
        <v>0.96248426353336136</v>
      </c>
      <c r="M41" s="5">
        <f t="shared" si="6"/>
        <v>15769.342173730593</v>
      </c>
      <c r="N41" s="3">
        <f t="shared" si="7"/>
        <v>30</v>
      </c>
      <c r="O41" s="9"/>
      <c r="P41" s="5"/>
      <c r="Q41" s="9"/>
    </row>
    <row r="42" spans="2:17" x14ac:dyDescent="0.25">
      <c r="B42" s="3"/>
      <c r="C42" s="15"/>
      <c r="D42" s="3"/>
      <c r="E42" s="3"/>
      <c r="F42" s="3"/>
      <c r="G42" s="3"/>
      <c r="H42" s="10"/>
      <c r="I42" s="10"/>
      <c r="J42" s="11"/>
      <c r="K42" s="11"/>
      <c r="L42" s="5"/>
      <c r="M42" s="5"/>
      <c r="N42" s="3"/>
      <c r="O42" s="9"/>
      <c r="P42" s="5"/>
      <c r="Q42" s="9"/>
    </row>
    <row r="43" spans="2:17" x14ac:dyDescent="0.25">
      <c r="B43" s="3">
        <v>18</v>
      </c>
      <c r="C43" s="4">
        <v>30</v>
      </c>
      <c r="D43" s="3" t="s">
        <v>18</v>
      </c>
      <c r="E43" s="3">
        <f t="shared" si="3"/>
        <v>31</v>
      </c>
      <c r="F43" s="3" t="s">
        <v>5</v>
      </c>
      <c r="G43" s="3" t="s">
        <v>7</v>
      </c>
      <c r="H43" s="10" t="str">
        <f t="shared" si="4"/>
        <v>2c</v>
      </c>
      <c r="I43" s="10" t="str">
        <f t="shared" si="5"/>
        <v>cd</v>
      </c>
      <c r="J43" s="11" t="str">
        <f t="shared" si="1"/>
        <v>2ccd</v>
      </c>
      <c r="K43" s="11">
        <f t="shared" si="2"/>
        <v>11469</v>
      </c>
      <c r="L43" s="5">
        <f>K43/K$35</f>
        <v>0.96256819135543437</v>
      </c>
      <c r="M43" s="5">
        <f t="shared" si="6"/>
        <v>15770.717247167437</v>
      </c>
      <c r="N43" s="3">
        <f t="shared" si="7"/>
        <v>31</v>
      </c>
      <c r="O43" s="9"/>
      <c r="P43" s="5"/>
      <c r="Q43" s="9"/>
    </row>
    <row r="44" spans="2:17" x14ac:dyDescent="0.25">
      <c r="B44" s="3"/>
      <c r="C44" s="4"/>
      <c r="D44" s="3"/>
      <c r="E44" s="3"/>
      <c r="F44" s="3"/>
      <c r="G44" s="3"/>
      <c r="H44" s="10"/>
      <c r="I44" s="10"/>
      <c r="J44" s="11"/>
      <c r="K44" s="11"/>
      <c r="L44" s="5"/>
      <c r="M44" s="12">
        <f>((M45-M43)/3)+M43</f>
        <v>15975.144831444957</v>
      </c>
      <c r="N44" s="3"/>
      <c r="O44" s="9">
        <v>32</v>
      </c>
      <c r="P44" s="5">
        <v>15975.144831444957</v>
      </c>
      <c r="Q44" s="9" t="str">
        <f>DEC2HEX(P44)</f>
        <v>3E67</v>
      </c>
    </row>
    <row r="45" spans="2:17" x14ac:dyDescent="0.25">
      <c r="B45" s="3">
        <v>19</v>
      </c>
      <c r="C45" s="4">
        <v>34</v>
      </c>
      <c r="D45" s="3">
        <v>62</v>
      </c>
      <c r="E45" s="3">
        <f t="shared" si="3"/>
        <v>34</v>
      </c>
      <c r="F45" s="3" t="s">
        <v>2</v>
      </c>
      <c r="G45" s="3" t="s">
        <v>3</v>
      </c>
      <c r="H45" s="10" t="str">
        <f t="shared" si="4"/>
        <v>2e</v>
      </c>
      <c r="I45" s="10" t="str">
        <f t="shared" si="5"/>
        <v>8b</v>
      </c>
      <c r="J45" s="11" t="str">
        <f t="shared" si="1"/>
        <v>2e8b</v>
      </c>
      <c r="K45" s="11">
        <f t="shared" si="2"/>
        <v>11915</v>
      </c>
      <c r="L45" s="5">
        <f>K45/K$35</f>
        <v>1</v>
      </c>
      <c r="M45" s="5">
        <f t="shared" si="6"/>
        <v>16384</v>
      </c>
      <c r="N45" s="3">
        <f t="shared" si="7"/>
        <v>34</v>
      </c>
      <c r="O45" s="9"/>
      <c r="P45" s="5"/>
      <c r="Q45" s="9"/>
    </row>
    <row r="46" spans="2:17" x14ac:dyDescent="0.25">
      <c r="B46" s="3"/>
      <c r="C46" s="4"/>
      <c r="D46" s="3"/>
      <c r="E46" s="3"/>
      <c r="F46" s="3"/>
      <c r="G46" s="3"/>
      <c r="H46" s="10"/>
      <c r="I46" s="10"/>
      <c r="J46" s="11"/>
      <c r="K46" s="11"/>
      <c r="L46" s="5"/>
      <c r="M46" s="12">
        <v>16384</v>
      </c>
      <c r="N46" s="3"/>
      <c r="O46" s="9">
        <v>36</v>
      </c>
      <c r="P46" s="5">
        <v>16384</v>
      </c>
      <c r="Q46" s="9" t="str">
        <f>DEC2HEX(P46)</f>
        <v>4000</v>
      </c>
    </row>
    <row r="47" spans="2:17" x14ac:dyDescent="0.25">
      <c r="B47" s="3">
        <v>20</v>
      </c>
      <c r="C47" s="4">
        <v>38</v>
      </c>
      <c r="D47" s="3">
        <v>66</v>
      </c>
      <c r="E47" s="3">
        <f t="shared" si="3"/>
        <v>38</v>
      </c>
      <c r="F47" s="3" t="s">
        <v>2</v>
      </c>
      <c r="G47" s="3" t="s">
        <v>3</v>
      </c>
      <c r="H47" s="10" t="str">
        <f t="shared" si="4"/>
        <v>2e</v>
      </c>
      <c r="I47" s="10" t="str">
        <f t="shared" si="5"/>
        <v>8b</v>
      </c>
      <c r="J47" s="11" t="str">
        <f t="shared" si="1"/>
        <v>2e8b</v>
      </c>
      <c r="K47" s="11">
        <f t="shared" si="2"/>
        <v>11915</v>
      </c>
      <c r="L47" s="5">
        <f>K47/K$35</f>
        <v>1</v>
      </c>
      <c r="M47" s="5">
        <f t="shared" si="6"/>
        <v>16384</v>
      </c>
      <c r="N47" s="3">
        <f t="shared" si="7"/>
        <v>38</v>
      </c>
      <c r="O47" s="9"/>
      <c r="P47" s="5"/>
      <c r="Q47" s="9"/>
    </row>
    <row r="48" spans="2:17" x14ac:dyDescent="0.25">
      <c r="B48" s="3"/>
      <c r="C48" s="4"/>
      <c r="D48" s="3"/>
      <c r="E48" s="3"/>
      <c r="F48" s="3"/>
      <c r="G48" s="3"/>
      <c r="H48" s="10"/>
      <c r="I48" s="10"/>
      <c r="J48" s="11"/>
      <c r="K48" s="11"/>
      <c r="L48" s="5"/>
      <c r="M48" s="12">
        <v>16384</v>
      </c>
      <c r="N48" s="3"/>
      <c r="O48" s="9">
        <v>40</v>
      </c>
      <c r="P48" s="5">
        <v>16384</v>
      </c>
      <c r="Q48" s="9" t="str">
        <f>DEC2HEX(P48)</f>
        <v>4000</v>
      </c>
    </row>
    <row r="49" spans="2:17" x14ac:dyDescent="0.25">
      <c r="B49" s="3">
        <v>21</v>
      </c>
      <c r="C49" s="4">
        <v>42</v>
      </c>
      <c r="D49" s="3">
        <v>69</v>
      </c>
      <c r="E49" s="3">
        <f t="shared" si="3"/>
        <v>41</v>
      </c>
      <c r="F49" s="3" t="s">
        <v>2</v>
      </c>
      <c r="G49" s="3" t="s">
        <v>3</v>
      </c>
      <c r="H49" s="10" t="str">
        <f t="shared" si="4"/>
        <v>2e</v>
      </c>
      <c r="I49" s="10" t="str">
        <f t="shared" si="5"/>
        <v>8b</v>
      </c>
      <c r="J49" s="11" t="str">
        <f t="shared" si="1"/>
        <v>2e8b</v>
      </c>
      <c r="K49" s="11">
        <f t="shared" si="2"/>
        <v>11915</v>
      </c>
      <c r="L49" s="5">
        <f>K49/K$35</f>
        <v>1</v>
      </c>
      <c r="M49" s="5">
        <f t="shared" si="6"/>
        <v>16384</v>
      </c>
      <c r="N49" s="3">
        <f t="shared" si="7"/>
        <v>41</v>
      </c>
      <c r="O49" s="9"/>
      <c r="P49" s="5"/>
      <c r="Q49" s="9"/>
    </row>
    <row r="50" spans="2:17" x14ac:dyDescent="0.25">
      <c r="B50" s="3"/>
      <c r="C50" s="4"/>
      <c r="D50" s="3"/>
      <c r="E50" s="3"/>
      <c r="F50" s="3"/>
      <c r="G50" s="3"/>
      <c r="H50" s="10"/>
      <c r="I50" s="10"/>
      <c r="J50" s="11"/>
      <c r="K50" s="11"/>
      <c r="L50" s="5"/>
      <c r="M50" s="12">
        <v>16384</v>
      </c>
      <c r="N50" s="3"/>
      <c r="O50" s="9">
        <v>44</v>
      </c>
      <c r="P50" s="5">
        <v>16384</v>
      </c>
      <c r="Q50" s="9" t="str">
        <f>DEC2HEX(P50)</f>
        <v>4000</v>
      </c>
    </row>
    <row r="51" spans="2:17" x14ac:dyDescent="0.25">
      <c r="B51" s="3">
        <v>22</v>
      </c>
      <c r="C51" s="4">
        <v>46</v>
      </c>
      <c r="D51" s="3" t="s">
        <v>19</v>
      </c>
      <c r="E51" s="3">
        <f t="shared" si="3"/>
        <v>45</v>
      </c>
      <c r="F51" s="3" t="s">
        <v>2</v>
      </c>
      <c r="G51" s="3" t="s">
        <v>3</v>
      </c>
      <c r="H51" s="10" t="str">
        <f t="shared" si="4"/>
        <v>2e</v>
      </c>
      <c r="I51" s="10" t="str">
        <f t="shared" si="5"/>
        <v>8b</v>
      </c>
      <c r="J51" s="11" t="str">
        <f t="shared" si="1"/>
        <v>2e8b</v>
      </c>
      <c r="K51" s="11">
        <f t="shared" si="2"/>
        <v>11915</v>
      </c>
      <c r="L51" s="5">
        <f>K51/K$35</f>
        <v>1</v>
      </c>
      <c r="M51" s="5">
        <f t="shared" si="6"/>
        <v>16384</v>
      </c>
      <c r="N51" s="3">
        <f t="shared" si="7"/>
        <v>45</v>
      </c>
      <c r="O51" s="9"/>
      <c r="P51" s="5"/>
      <c r="Q51" s="9"/>
    </row>
    <row r="52" spans="2:17" x14ac:dyDescent="0.25">
      <c r="B52" s="3"/>
      <c r="C52" s="4"/>
      <c r="D52" s="3"/>
      <c r="E52" s="3"/>
      <c r="F52" s="3"/>
      <c r="G52" s="3"/>
      <c r="H52" s="10"/>
      <c r="I52" s="10"/>
      <c r="J52" s="11"/>
      <c r="K52" s="11"/>
      <c r="L52" s="5"/>
      <c r="M52" s="5"/>
      <c r="N52" s="3"/>
      <c r="O52" s="9"/>
      <c r="P52" s="5"/>
      <c r="Q52" s="9"/>
    </row>
    <row r="53" spans="2:17" x14ac:dyDescent="0.25">
      <c r="B53" s="3">
        <v>23</v>
      </c>
      <c r="C53" s="4">
        <v>50</v>
      </c>
      <c r="D53" s="3">
        <v>70</v>
      </c>
      <c r="E53" s="3">
        <f t="shared" si="3"/>
        <v>48</v>
      </c>
      <c r="F53" s="3" t="s">
        <v>2</v>
      </c>
      <c r="G53" s="3" t="s">
        <v>3</v>
      </c>
      <c r="H53" s="10" t="str">
        <f t="shared" si="4"/>
        <v>2e</v>
      </c>
      <c r="I53" s="10" t="str">
        <f t="shared" si="5"/>
        <v>8b</v>
      </c>
      <c r="J53" s="11" t="str">
        <f t="shared" si="1"/>
        <v>2e8b</v>
      </c>
      <c r="K53" s="11">
        <f t="shared" si="2"/>
        <v>11915</v>
      </c>
      <c r="L53" s="5">
        <f>K53/K$35</f>
        <v>1</v>
      </c>
      <c r="M53" s="5">
        <f t="shared" si="6"/>
        <v>16384</v>
      </c>
      <c r="N53" s="3">
        <f t="shared" si="7"/>
        <v>48</v>
      </c>
      <c r="O53" s="9">
        <v>48</v>
      </c>
      <c r="P53" s="5">
        <v>16384</v>
      </c>
      <c r="Q53" s="9" t="str">
        <f>DEC2HEX(P53)</f>
        <v>4000</v>
      </c>
    </row>
    <row r="54" spans="2:17" x14ac:dyDescent="0.25">
      <c r="B54" s="3"/>
      <c r="C54" s="4"/>
      <c r="D54" s="3"/>
      <c r="E54" s="3"/>
      <c r="F54" s="3"/>
      <c r="G54" s="3"/>
      <c r="H54" s="10"/>
      <c r="I54" s="10"/>
      <c r="J54" s="11"/>
      <c r="K54" s="11"/>
      <c r="L54" s="5"/>
      <c r="M54" s="5"/>
      <c r="N54" s="3"/>
      <c r="O54" s="9"/>
      <c r="P54" s="5"/>
      <c r="Q54" s="9"/>
    </row>
    <row r="55" spans="2:17" x14ac:dyDescent="0.25">
      <c r="B55" s="3">
        <v>24</v>
      </c>
      <c r="C55" s="4">
        <v>54</v>
      </c>
      <c r="D55" s="3">
        <v>74</v>
      </c>
      <c r="E55" s="3">
        <f t="shared" si="3"/>
        <v>52</v>
      </c>
      <c r="F55" s="3" t="s">
        <v>8</v>
      </c>
      <c r="G55" s="3" t="s">
        <v>9</v>
      </c>
      <c r="H55" s="10" t="str">
        <f t="shared" si="4"/>
        <v>2f</v>
      </c>
      <c r="I55" s="10" t="str">
        <f t="shared" si="5"/>
        <v>c2</v>
      </c>
      <c r="J55" s="11" t="str">
        <f t="shared" si="1"/>
        <v>2fc2</v>
      </c>
      <c r="K55" s="11">
        <f t="shared" si="2"/>
        <v>12226</v>
      </c>
      <c r="L55" s="5">
        <f>K55/K$35</f>
        <v>1.0261015526647084</v>
      </c>
      <c r="M55" s="5">
        <f t="shared" si="6"/>
        <v>16811.647838858582</v>
      </c>
      <c r="N55" s="3">
        <f t="shared" si="7"/>
        <v>52</v>
      </c>
      <c r="O55" s="9">
        <v>52</v>
      </c>
      <c r="P55" s="5">
        <v>16811.647838858582</v>
      </c>
      <c r="Q55" s="9" t="str">
        <f>DEC2HEX(P55)</f>
        <v>41AB</v>
      </c>
    </row>
    <row r="56" spans="2:17" x14ac:dyDescent="0.25">
      <c r="B56" s="3"/>
      <c r="C56" s="4"/>
      <c r="D56" s="3"/>
      <c r="E56" s="3"/>
      <c r="F56" s="3"/>
      <c r="G56" s="3"/>
      <c r="H56" s="10"/>
      <c r="I56" s="10"/>
      <c r="J56" s="11"/>
      <c r="K56" s="11"/>
      <c r="L56" s="5"/>
      <c r="M56" s="5"/>
      <c r="N56" s="3"/>
      <c r="O56" s="9"/>
      <c r="P56" s="5"/>
      <c r="Q56" s="9"/>
    </row>
    <row r="57" spans="2:17" x14ac:dyDescent="0.25">
      <c r="B57" s="3">
        <v>25</v>
      </c>
      <c r="C57" s="4">
        <v>58</v>
      </c>
      <c r="D57" s="3">
        <v>77</v>
      </c>
      <c r="E57" s="3">
        <f t="shared" si="3"/>
        <v>55</v>
      </c>
      <c r="F57" s="3">
        <v>30</v>
      </c>
      <c r="G57" s="3" t="s">
        <v>10</v>
      </c>
      <c r="H57" s="10">
        <f t="shared" si="4"/>
        <v>30</v>
      </c>
      <c r="I57" s="10" t="str">
        <f t="shared" si="5"/>
        <v>5b</v>
      </c>
      <c r="J57" s="11" t="str">
        <f t="shared" si="1"/>
        <v>305b</v>
      </c>
      <c r="K57" s="11">
        <f t="shared" si="2"/>
        <v>12379</v>
      </c>
      <c r="L57" s="5">
        <f>K57/K$35</f>
        <v>1.03894250944188</v>
      </c>
      <c r="M57" s="5">
        <f t="shared" si="6"/>
        <v>17022.034074695763</v>
      </c>
      <c r="N57" s="3">
        <f t="shared" si="7"/>
        <v>55</v>
      </c>
      <c r="O57" s="9"/>
      <c r="P57" s="5"/>
      <c r="Q57" s="9"/>
    </row>
    <row r="58" spans="2:17" x14ac:dyDescent="0.25">
      <c r="B58" s="3"/>
      <c r="C58" s="4"/>
      <c r="D58" s="3"/>
      <c r="E58" s="3"/>
      <c r="F58" s="3"/>
      <c r="G58" s="3"/>
      <c r="H58" s="10"/>
      <c r="I58" s="10"/>
      <c r="J58" s="11"/>
      <c r="K58" s="11"/>
      <c r="L58" s="5"/>
      <c r="M58" s="12">
        <v>17022.034074695763</v>
      </c>
      <c r="N58" s="3"/>
      <c r="O58" s="9">
        <v>56</v>
      </c>
      <c r="P58" s="5">
        <v>17022.034074695763</v>
      </c>
      <c r="Q58" s="9" t="str">
        <f>DEC2HEX(P58)</f>
        <v>427E</v>
      </c>
    </row>
    <row r="59" spans="2:17" x14ac:dyDescent="0.25">
      <c r="B59" s="3">
        <v>26</v>
      </c>
      <c r="C59" s="4">
        <v>62</v>
      </c>
      <c r="D59" s="3" t="s">
        <v>20</v>
      </c>
      <c r="E59" s="3">
        <f t="shared" si="3"/>
        <v>58</v>
      </c>
      <c r="F59" s="3">
        <v>30</v>
      </c>
      <c r="G59" s="3" t="s">
        <v>10</v>
      </c>
      <c r="H59" s="10">
        <f t="shared" si="4"/>
        <v>30</v>
      </c>
      <c r="I59" s="10" t="str">
        <f t="shared" si="5"/>
        <v>5b</v>
      </c>
      <c r="J59" s="11" t="str">
        <f t="shared" si="1"/>
        <v>305b</v>
      </c>
      <c r="K59" s="11">
        <f t="shared" si="2"/>
        <v>12379</v>
      </c>
      <c r="L59" s="5">
        <f>K59/K$35</f>
        <v>1.03894250944188</v>
      </c>
      <c r="M59" s="5">
        <f t="shared" si="6"/>
        <v>17022.034074695763</v>
      </c>
      <c r="N59" s="3">
        <f t="shared" si="7"/>
        <v>58</v>
      </c>
      <c r="O59" s="9"/>
      <c r="P59" s="5"/>
      <c r="Q59" s="9"/>
    </row>
    <row r="60" spans="2:17" x14ac:dyDescent="0.25">
      <c r="B60" s="3"/>
      <c r="C60" s="4"/>
      <c r="D60" s="3"/>
      <c r="E60" s="3"/>
      <c r="F60" s="3"/>
      <c r="G60" s="3"/>
      <c r="H60" s="10"/>
      <c r="I60" s="10"/>
      <c r="J60" s="11"/>
      <c r="K60" s="11"/>
      <c r="L60" s="5"/>
      <c r="M60" s="12">
        <v>17022.034074695763</v>
      </c>
      <c r="N60" s="3"/>
      <c r="O60" s="9">
        <v>60</v>
      </c>
      <c r="P60" s="5">
        <v>17022.034074695763</v>
      </c>
      <c r="Q60" s="9" t="str">
        <f>DEC2HEX(P60)</f>
        <v>427E</v>
      </c>
    </row>
    <row r="61" spans="2:17" x14ac:dyDescent="0.25">
      <c r="B61" s="3">
        <v>27</v>
      </c>
      <c r="C61" s="4">
        <v>66</v>
      </c>
      <c r="D61" s="3" t="s">
        <v>21</v>
      </c>
      <c r="E61" s="3">
        <f t="shared" si="3"/>
        <v>62</v>
      </c>
      <c r="F61" s="3">
        <v>30</v>
      </c>
      <c r="G61" s="3" t="s">
        <v>10</v>
      </c>
      <c r="H61" s="10">
        <f t="shared" si="4"/>
        <v>30</v>
      </c>
      <c r="I61" s="10" t="str">
        <f t="shared" si="5"/>
        <v>5b</v>
      </c>
      <c r="J61" s="11" t="str">
        <f t="shared" si="1"/>
        <v>305b</v>
      </c>
      <c r="K61" s="11">
        <f t="shared" si="2"/>
        <v>12379</v>
      </c>
      <c r="L61" s="5">
        <f>K61/K$35</f>
        <v>1.03894250944188</v>
      </c>
      <c r="M61" s="5">
        <f t="shared" si="6"/>
        <v>17022.034074695763</v>
      </c>
      <c r="N61" s="3">
        <f t="shared" si="7"/>
        <v>62</v>
      </c>
      <c r="O61" s="9"/>
      <c r="P61" s="5"/>
      <c r="Q61" s="9"/>
    </row>
    <row r="62" spans="2:17" x14ac:dyDescent="0.25">
      <c r="B62" s="3"/>
      <c r="C62" s="4"/>
      <c r="D62" s="3"/>
      <c r="E62" s="3"/>
      <c r="F62" s="3"/>
      <c r="G62" s="3"/>
      <c r="H62" s="10"/>
      <c r="I62" s="10"/>
      <c r="J62" s="11"/>
      <c r="K62" s="11"/>
      <c r="L62" s="5"/>
      <c r="M62" s="12">
        <f>2*((M61-M64)/7)+M64</f>
        <v>16871.758191954919</v>
      </c>
      <c r="N62" s="3"/>
      <c r="O62" s="9">
        <v>64</v>
      </c>
      <c r="P62" s="5">
        <v>16871.758191954919</v>
      </c>
      <c r="Q62" s="9" t="str">
        <f>DEC2HEX(P62)</f>
        <v>41E7</v>
      </c>
    </row>
    <row r="63" spans="2:17" x14ac:dyDescent="0.25">
      <c r="B63" s="3"/>
      <c r="C63" s="4"/>
      <c r="D63" s="3"/>
      <c r="E63" s="3"/>
      <c r="F63" s="3"/>
      <c r="G63" s="3"/>
      <c r="H63" s="10"/>
      <c r="I63" s="10"/>
      <c r="J63" s="11"/>
      <c r="K63" s="11"/>
      <c r="L63" s="5"/>
      <c r="M63" s="12">
        <f>6*((M61-M64)/7)+M64</f>
        <v>16991.978898147594</v>
      </c>
      <c r="N63" s="3"/>
      <c r="O63" s="9">
        <v>68</v>
      </c>
      <c r="P63" s="5">
        <v>16991.978898147594</v>
      </c>
      <c r="Q63" s="9" t="str">
        <f>DEC2HEX(P63)</f>
        <v>425F</v>
      </c>
    </row>
    <row r="64" spans="2:17" x14ac:dyDescent="0.25">
      <c r="B64" s="3">
        <v>28</v>
      </c>
      <c r="C64" s="4">
        <v>70</v>
      </c>
      <c r="D64" s="3">
        <v>85</v>
      </c>
      <c r="E64" s="3">
        <f t="shared" si="3"/>
        <v>69</v>
      </c>
      <c r="F64" s="3" t="s">
        <v>8</v>
      </c>
      <c r="G64" s="3" t="s">
        <v>9</v>
      </c>
      <c r="H64" s="10" t="str">
        <f t="shared" si="4"/>
        <v>2f</v>
      </c>
      <c r="I64" s="10" t="str">
        <f t="shared" si="5"/>
        <v>c2</v>
      </c>
      <c r="J64" s="11" t="str">
        <f t="shared" si="1"/>
        <v>2fc2</v>
      </c>
      <c r="K64" s="11">
        <f t="shared" si="2"/>
        <v>12226</v>
      </c>
      <c r="L64" s="5">
        <f>K64/K$35</f>
        <v>1.0261015526647084</v>
      </c>
      <c r="M64" s="5">
        <f t="shared" si="6"/>
        <v>16811.647838858582</v>
      </c>
      <c r="N64" s="3">
        <f t="shared" si="7"/>
        <v>69</v>
      </c>
      <c r="O64" s="9"/>
      <c r="P64" s="5"/>
      <c r="Q64" s="9"/>
    </row>
    <row r="65" spans="2:17" x14ac:dyDescent="0.25">
      <c r="B65" s="3"/>
      <c r="C65" s="4"/>
      <c r="D65" s="3"/>
      <c r="E65" s="3"/>
      <c r="F65" s="3"/>
      <c r="G65" s="3"/>
      <c r="H65" s="10"/>
      <c r="I65" s="10"/>
      <c r="J65" s="11"/>
      <c r="K65" s="11"/>
      <c r="L65" s="5"/>
      <c r="M65" s="5"/>
      <c r="N65" s="3"/>
      <c r="O65" s="9"/>
      <c r="P65" s="5"/>
      <c r="Q65" s="9"/>
    </row>
    <row r="66" spans="2:17" x14ac:dyDescent="0.25">
      <c r="B66" s="3">
        <v>29</v>
      </c>
      <c r="C66" s="4">
        <v>74</v>
      </c>
      <c r="D66" s="3">
        <v>88</v>
      </c>
      <c r="E66" s="3">
        <f t="shared" si="3"/>
        <v>72</v>
      </c>
      <c r="F66" s="3">
        <v>30</v>
      </c>
      <c r="G66" s="3" t="s">
        <v>10</v>
      </c>
      <c r="H66" s="10">
        <f t="shared" si="4"/>
        <v>30</v>
      </c>
      <c r="I66" s="10" t="str">
        <f t="shared" si="5"/>
        <v>5b</v>
      </c>
      <c r="J66" s="11" t="str">
        <f t="shared" si="1"/>
        <v>305b</v>
      </c>
      <c r="K66" s="11">
        <f t="shared" si="2"/>
        <v>12379</v>
      </c>
      <c r="L66" s="5">
        <f>K66/K$35</f>
        <v>1.03894250944188</v>
      </c>
      <c r="M66" s="5">
        <f t="shared" si="6"/>
        <v>17022.034074695763</v>
      </c>
      <c r="N66" s="3">
        <f t="shared" si="7"/>
        <v>72</v>
      </c>
      <c r="O66" s="9">
        <v>72</v>
      </c>
      <c r="P66" s="5">
        <v>17022.034074695763</v>
      </c>
      <c r="Q66" s="9" t="str">
        <f>DEC2HEX(P66)</f>
        <v>427E</v>
      </c>
    </row>
    <row r="67" spans="2:17" x14ac:dyDescent="0.25">
      <c r="B67" s="3"/>
      <c r="C67" s="4"/>
      <c r="D67" s="3"/>
      <c r="E67" s="3"/>
      <c r="F67" s="3"/>
      <c r="G67" s="3"/>
      <c r="H67" s="10"/>
      <c r="I67" s="10"/>
      <c r="J67" s="11"/>
      <c r="K67" s="11"/>
      <c r="L67" s="5"/>
      <c r="M67" s="5"/>
      <c r="N67" s="3"/>
      <c r="O67" s="9"/>
      <c r="P67" s="5"/>
      <c r="Q67" s="9"/>
    </row>
    <row r="68" spans="2:17" x14ac:dyDescent="0.25">
      <c r="B68" s="3">
        <v>30</v>
      </c>
      <c r="C68" s="4">
        <v>78</v>
      </c>
      <c r="D68" s="3" t="s">
        <v>3</v>
      </c>
      <c r="E68" s="3">
        <f t="shared" si="3"/>
        <v>75</v>
      </c>
      <c r="F68" s="3">
        <v>30</v>
      </c>
      <c r="G68" s="3" t="s">
        <v>10</v>
      </c>
      <c r="H68" s="10">
        <f t="shared" si="4"/>
        <v>30</v>
      </c>
      <c r="I68" s="10" t="str">
        <f t="shared" si="5"/>
        <v>5b</v>
      </c>
      <c r="J68" s="11" t="str">
        <f t="shared" si="1"/>
        <v>305b</v>
      </c>
      <c r="K68" s="11">
        <f t="shared" si="2"/>
        <v>12379</v>
      </c>
      <c r="L68" s="5">
        <f>K68/K$35</f>
        <v>1.03894250944188</v>
      </c>
      <c r="M68" s="5">
        <f t="shared" si="6"/>
        <v>17022.034074695763</v>
      </c>
      <c r="N68" s="3">
        <f t="shared" si="7"/>
        <v>75</v>
      </c>
      <c r="O68" s="9"/>
      <c r="P68" s="5"/>
      <c r="Q68" s="9"/>
    </row>
    <row r="69" spans="2:17" x14ac:dyDescent="0.25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12">
        <v>17022.034074695763</v>
      </c>
      <c r="N69" s="5"/>
      <c r="O69" s="9">
        <v>76</v>
      </c>
      <c r="P69" s="5">
        <v>17022.034074695763</v>
      </c>
      <c r="Q69" s="9" t="str">
        <f>DEC2HEX(P69)</f>
        <v>427E</v>
      </c>
    </row>
    <row r="70" spans="2:17" x14ac:dyDescent="0.25">
      <c r="B70" s="5"/>
      <c r="C70" s="5"/>
      <c r="D70" s="5"/>
      <c r="E70" s="5"/>
      <c r="F70" s="5"/>
      <c r="G70" s="5"/>
      <c r="H70" s="5"/>
      <c r="I70" s="5"/>
      <c r="J70" s="5"/>
      <c r="K70" s="17"/>
      <c r="L70" s="5"/>
      <c r="M70" s="12">
        <v>17022.034074695763</v>
      </c>
      <c r="N70" s="5"/>
      <c r="O70" s="9">
        <v>80</v>
      </c>
      <c r="P70" s="5">
        <v>17022.034074695763</v>
      </c>
      <c r="Q70" s="9" t="str">
        <f>DEC2HEX(P70)</f>
        <v>427E</v>
      </c>
    </row>
    <row r="71" spans="2:17" x14ac:dyDescent="0.25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12">
        <v>17022.034074695763</v>
      </c>
      <c r="N71" s="5"/>
      <c r="O71" s="9">
        <v>84</v>
      </c>
      <c r="P71" s="5">
        <v>17022.034074695763</v>
      </c>
      <c r="Q71" s="9" t="str">
        <f>DEC2HEX(P71)</f>
        <v>427E</v>
      </c>
    </row>
    <row r="72" spans="2:17" x14ac:dyDescent="0.2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12">
        <v>17022.034074695763</v>
      </c>
      <c r="N72" s="5"/>
      <c r="O72" s="9">
        <v>88</v>
      </c>
      <c r="P72" s="5">
        <v>17022.034074695763</v>
      </c>
      <c r="Q72" s="9" t="str">
        <f>DEC2HEX(P72)</f>
        <v>427E</v>
      </c>
    </row>
    <row r="73" spans="2:17" x14ac:dyDescent="0.2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12">
        <v>17022.034074695763</v>
      </c>
      <c r="N73" s="5"/>
      <c r="O73" s="9">
        <v>92</v>
      </c>
      <c r="P73" s="5">
        <v>17022.034074695763</v>
      </c>
      <c r="Q73" s="9" t="str">
        <f>DEC2HEX(P73)</f>
        <v>427E</v>
      </c>
    </row>
    <row r="74" spans="2:17" x14ac:dyDescent="0.2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12">
        <v>17022.034074695763</v>
      </c>
      <c r="N74" s="5"/>
      <c r="O74" s="9">
        <v>96</v>
      </c>
      <c r="P74" s="5">
        <v>17022.034074695763</v>
      </c>
      <c r="Q74" s="9" t="str">
        <f t="shared" ref="Q74:Q84" si="8">DEC2HEX(P74)</f>
        <v>427E</v>
      </c>
    </row>
    <row r="75" spans="2:17" x14ac:dyDescent="0.2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12">
        <v>17022.034074695763</v>
      </c>
      <c r="N75" s="5"/>
      <c r="O75" s="9">
        <v>100</v>
      </c>
      <c r="P75" s="5">
        <v>17022.034074695763</v>
      </c>
      <c r="Q75" s="9" t="str">
        <f t="shared" si="8"/>
        <v>427E</v>
      </c>
    </row>
    <row r="76" spans="2:17" x14ac:dyDescent="0.25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12">
        <v>17022.034074695763</v>
      </c>
      <c r="N76" s="5"/>
      <c r="O76" s="9">
        <v>104</v>
      </c>
      <c r="P76" s="5">
        <v>17022.034074695763</v>
      </c>
      <c r="Q76" s="9" t="str">
        <f t="shared" si="8"/>
        <v>427E</v>
      </c>
    </row>
    <row r="77" spans="2:17" x14ac:dyDescent="0.2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12">
        <v>17022.034074695763</v>
      </c>
      <c r="N77" s="5"/>
      <c r="O77" s="9">
        <v>108</v>
      </c>
      <c r="P77" s="5">
        <v>17022.034074695763</v>
      </c>
      <c r="Q77" s="9" t="str">
        <f t="shared" si="8"/>
        <v>427E</v>
      </c>
    </row>
    <row r="78" spans="2:17" x14ac:dyDescent="0.25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12">
        <v>17022.034074695763</v>
      </c>
      <c r="N78" s="5"/>
      <c r="O78" s="9">
        <v>112</v>
      </c>
      <c r="P78" s="5">
        <v>17022.034074695763</v>
      </c>
      <c r="Q78" s="9" t="str">
        <f t="shared" si="8"/>
        <v>427E</v>
      </c>
    </row>
    <row r="79" spans="2:17" x14ac:dyDescent="0.25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12">
        <v>17022.034074695763</v>
      </c>
      <c r="N79" s="5"/>
      <c r="O79" s="9">
        <v>116</v>
      </c>
      <c r="P79" s="5">
        <v>17022.034074695763</v>
      </c>
      <c r="Q79" s="9" t="str">
        <f t="shared" si="8"/>
        <v>427E</v>
      </c>
    </row>
    <row r="80" spans="2:17" x14ac:dyDescent="0.25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12">
        <v>17022.034074695763</v>
      </c>
      <c r="N80" s="5"/>
      <c r="O80" s="9">
        <v>120</v>
      </c>
      <c r="P80" s="5">
        <v>17022.034074695763</v>
      </c>
      <c r="Q80" s="9" t="str">
        <f t="shared" si="8"/>
        <v>427E</v>
      </c>
    </row>
    <row r="81" spans="2:17" x14ac:dyDescent="0.25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12">
        <v>17022.034074695763</v>
      </c>
      <c r="N81" s="5"/>
      <c r="O81" s="9">
        <v>124</v>
      </c>
      <c r="P81" s="5">
        <v>17022.034074695763</v>
      </c>
      <c r="Q81" s="9" t="str">
        <f t="shared" si="8"/>
        <v>427E</v>
      </c>
    </row>
    <row r="82" spans="2:17" x14ac:dyDescent="0.2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12">
        <v>17022.034074695763</v>
      </c>
      <c r="N82" s="5"/>
      <c r="O82" s="9">
        <v>128</v>
      </c>
      <c r="P82" s="5">
        <v>17022.034074695763</v>
      </c>
      <c r="Q82" s="9" t="str">
        <f t="shared" si="8"/>
        <v>427E</v>
      </c>
    </row>
    <row r="83" spans="2:17" x14ac:dyDescent="0.25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12">
        <v>17022.034074695763</v>
      </c>
      <c r="N83" s="5"/>
      <c r="O83" s="9">
        <v>132</v>
      </c>
      <c r="P83" s="5">
        <v>17022.034074695763</v>
      </c>
      <c r="Q83" s="9" t="str">
        <f t="shared" si="8"/>
        <v>427E</v>
      </c>
    </row>
    <row r="84" spans="2:17" x14ac:dyDescent="0.25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12">
        <v>17022.034074695763</v>
      </c>
      <c r="N84" s="5"/>
      <c r="O84" s="9">
        <v>136</v>
      </c>
      <c r="P84" s="5">
        <v>17022.034074695763</v>
      </c>
      <c r="Q84" s="9" t="str">
        <f t="shared" si="8"/>
        <v>427E</v>
      </c>
    </row>
    <row r="86" spans="2:17" ht="30" x14ac:dyDescent="0.25">
      <c r="K86" s="16" t="s">
        <v>31</v>
      </c>
      <c r="M86" s="7" t="s">
        <v>32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DESIGNADMIN</dc:creator>
  <cp:lastModifiedBy>Mike Stout</cp:lastModifiedBy>
  <dcterms:created xsi:type="dcterms:W3CDTF">2013-10-17T12:08:00Z</dcterms:created>
  <dcterms:modified xsi:type="dcterms:W3CDTF">2016-01-19T17:41:36Z</dcterms:modified>
</cp:coreProperties>
</file>