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6"/>
  <workbookPr filterPrivacy="1" defaultThemeVersion="124226"/>
  <xr:revisionPtr revIDLastSave="0" documentId="13_ncr:1_{794B9DB9-47F8-4F14-8F67-5531DF289D5C}" xr6:coauthVersionLast="36" xr6:coauthVersionMax="36" xr10:uidLastSave="{00000000-0000-0000-0000-000000000000}"/>
  <bookViews>
    <workbookView xWindow="6951" yWindow="60" windowWidth="15874" windowHeight="10869" xr2:uid="{00000000-000D-0000-FFFF-FFFF00000000}"/>
  </bookViews>
  <sheets>
    <sheet name="Sheet1" sheetId="1" r:id="rId1"/>
    <sheet name="Sheet2" sheetId="2" r:id="rId2"/>
    <sheet name="Sheet3" sheetId="3" r:id="rId3"/>
  </sheets>
  <calcPr calcId="191029"/>
</workbook>
</file>

<file path=xl/calcChain.xml><?xml version="1.0" encoding="utf-8"?>
<calcChain xmlns="http://schemas.openxmlformats.org/spreadsheetml/2006/main">
  <c r="C17" i="1" l="1"/>
  <c r="J102" i="1" l="1"/>
  <c r="E144" i="1" l="1"/>
  <c r="C21" i="1" s="1"/>
  <c r="F17" i="1" s="1"/>
  <c r="E8" i="1"/>
  <c r="E9" i="1" s="1"/>
</calcChain>
</file>

<file path=xl/sharedStrings.xml><?xml version="1.0" encoding="utf-8"?>
<sst xmlns="http://schemas.openxmlformats.org/spreadsheetml/2006/main" count="98" uniqueCount="88">
  <si>
    <t>Oscilloscope BW</t>
  </si>
  <si>
    <t>Probe BW</t>
  </si>
  <si>
    <t>System BW</t>
  </si>
  <si>
    <t>Risetime</t>
  </si>
  <si>
    <t>a) Measuring 947 OLDI PCLK Jitter</t>
  </si>
  <si>
    <t>1) connect to the 100 ohm resistor at the pin 57, 58</t>
  </si>
  <si>
    <t>CLK+ 58 to (+)</t>
  </si>
  <si>
    <t>CLK- 57 to (-)</t>
  </si>
  <si>
    <t>2) Set the Horizontal Scale to 20us/div or higher (depends on sample memory)</t>
  </si>
  <si>
    <t>Adjust the Resolution Control and Horizontal Scale for &gt;= 25Gs</t>
  </si>
  <si>
    <t xml:space="preserve">4) Analysis - Select DPOJet </t>
  </si>
  <si>
    <t>One Touch Analysis</t>
  </si>
  <si>
    <t>Add Measurement - Clock Frequency</t>
  </si>
  <si>
    <t>5) Software performs initial analysis but needs further configuration</t>
  </si>
  <si>
    <t xml:space="preserve">note: OLDI clock has 3/7 00-111-00 pattern, so we use positive triggering </t>
  </si>
  <si>
    <t>LVDS probes have .1" 2 pin spacing, other probes you need to make up a method to connect the osc. Probe</t>
  </si>
  <si>
    <t>6) there are several configuration options for DPOJET, some are copied to all selections, some need manual settings</t>
  </si>
  <si>
    <t>Configure - TIE1</t>
  </si>
  <si>
    <t xml:space="preserve">                  - Height1</t>
  </si>
  <si>
    <t xml:space="preserve">                  - TjBER</t>
  </si>
  <si>
    <t xml:space="preserve">                  -Rj</t>
  </si>
  <si>
    <t xml:space="preserve">                  -Dj</t>
  </si>
  <si>
    <t xml:space="preserve">                  -Width@BER</t>
  </si>
  <si>
    <t>Edges - Select Clock and Rise</t>
  </si>
  <si>
    <t>Clock Recovery -</t>
  </si>
  <si>
    <t>Damping 700m(.7)</t>
  </si>
  <si>
    <t>Apply to All</t>
  </si>
  <si>
    <t>PLL Custom BW, PLL Model Type II</t>
  </si>
  <si>
    <t>RjDj - Set Auto, BER 10^-10</t>
  </si>
  <si>
    <t>Filters</t>
  </si>
  <si>
    <t>In the plot, of the Jitter measurement</t>
  </si>
  <si>
    <t>Height1 - Eye Diagram, there are some disturbances, some caused by test wiring, some by</t>
  </si>
  <si>
    <t>b) Measuring 947 LVDS OLDI Data to PCLK Skew</t>
  </si>
  <si>
    <t>TjBER bathtub - purple line shows we meet the 1^-10 BER over most of the position</t>
  </si>
  <si>
    <t>measure input OLDI PCLK Jitter as part of ITJIT calculation</t>
  </si>
  <si>
    <t>OLDIPCLK jitter</t>
  </si>
  <si>
    <t>Summary - the Max TJ@BER is the output number</t>
  </si>
  <si>
    <t>Taking 4 or 5 measurements, can help to see if the number</t>
  </si>
  <si>
    <t>has a stable answer</t>
  </si>
  <si>
    <t>There are 7 OLDI data transitions, to the OLDI PCLK period.</t>
  </si>
  <si>
    <t>we trigger on the rising edge of the OLDI PCLK at &gt;0mv, and look for a stable rising clock edge vs the</t>
  </si>
  <si>
    <t>OLDI data bits</t>
  </si>
  <si>
    <t>OLDI_D0 - OLDI_PCLK</t>
  </si>
  <si>
    <t>OLDI_D1 - OLDI_PCLK</t>
  </si>
  <si>
    <t>OLDI_D2 - OLDI_PCLK</t>
  </si>
  <si>
    <t>OLDI_D3 - OLDI_PCLK</t>
  </si>
  <si>
    <t>time delay (deltaT)</t>
  </si>
  <si>
    <t>maxvalue</t>
  </si>
  <si>
    <t>name</t>
  </si>
  <si>
    <t>P</t>
  </si>
  <si>
    <t>N</t>
  </si>
  <si>
    <t>connect to the 100 ohm resistor across P and N</t>
  </si>
  <si>
    <t>OLDI PCLK</t>
  </si>
  <si>
    <t>OLDI_D3</t>
  </si>
  <si>
    <t>OLDI_D2</t>
  </si>
  <si>
    <t>OLDI_D1</t>
  </si>
  <si>
    <t>OLDI_D0</t>
  </si>
  <si>
    <t>Freq 1Mhz, Loop Bw</t>
  </si>
  <si>
    <t>F1 - None</t>
  </si>
  <si>
    <t>F2 - None</t>
  </si>
  <si>
    <t>Note: this needs to use 2 Differential probes (same type, same length)</t>
  </si>
  <si>
    <t>some Tek probes have socket adapters, some have socket plug ins, to connect to the added probe wiring</t>
  </si>
  <si>
    <t>the cursors are used to measure the zero crossing (a) of the OLDI PCLK to (b) OLDI selected data bit</t>
  </si>
  <si>
    <t>fill in the table below</t>
  </si>
  <si>
    <t>OLDI PCLK (1) to OLDI D3 (2)</t>
  </si>
  <si>
    <t>Horizontal and Resolution Controls are initially adjusted for &gt;2 OLDI bit periods, then DPX - enhancement is used</t>
  </si>
  <si>
    <t>note: it is important to use the same Oscilloscope probe types, Bandwidths, and same probe wire lengths</t>
  </si>
  <si>
    <t>TIE1 - Histogram, shows the number of jitter magnitude(x), number of events (y)</t>
  </si>
  <si>
    <t>TIE1 - Spectrum - look for specific frequency harmonics (her &lt;1Mhz, near 10Mhz)</t>
  </si>
  <si>
    <t xml:space="preserve">termination </t>
  </si>
  <si>
    <t>Measurement Total</t>
  </si>
  <si>
    <t>Jitter Measurement Value</t>
  </si>
  <si>
    <t>Skew Measurement value, max of skew</t>
  </si>
  <si>
    <t>note: if OLDI PCLK to OLDI Data skew is higher at cold this value should be used</t>
  </si>
  <si>
    <t>we want to measure &lt;=~100ps time delay for skew meas.</t>
  </si>
  <si>
    <t>3) Set Vertical Scale to 50-100mv per division, common mode is rejected</t>
  </si>
  <si>
    <t>Equipment: Tektronix Oscilloscope &gt;= 50Gsps, 16Ghz BW, DPOJET software, at least 10Ms memory</t>
  </si>
  <si>
    <t>Tektronix Oscilloscope Probe(2) - Differential Probe 1.2v common mode, &gt;=3.5Ghz BW</t>
  </si>
  <si>
    <t>Customer input</t>
  </si>
  <si>
    <t>Customer measurements of OLDI PCLK and OLDI Data skew</t>
  </si>
  <si>
    <t>Purpose: To Record the Tektronix Oscilloscope Jitter and Skew measurement method related to DS90Ux947</t>
  </si>
  <si>
    <t>ITJIT = (OLDI_PCLK Jitter) + max(OLDI_Data[] to PCLK skew)</t>
  </si>
  <si>
    <t>seconds</t>
  </si>
  <si>
    <t>Total ITJIT</t>
  </si>
  <si>
    <t>max OLDIData to OLDI PCLK skew</t>
  </si>
  <si>
    <t>allowed ITJIT - 947datasheet (0.2UI)</t>
  </si>
  <si>
    <t>Hz</t>
  </si>
  <si>
    <t xml:space="preserve">PCLK Frequency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</si>
</sst>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E+00"/>
  </numFmts>
  <fonts count="2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11" fontId="0" fillId="0" borderId="0" xfId="0" applyNumberFormat="1"/>
    <xf numFmtId="0" fontId="0" fillId="0" borderId="0" xfId="0" quotePrefix="1"/>
    <xf numFmtId="11" fontId="0" fillId="2" borderId="0" xfId="0" applyNumberFormat="1" applyFill="1"/>
    <xf numFmtId="0" fontId="0" fillId="2" borderId="0" xfId="0" applyFill="1"/>
    <xf numFmtId="0" fontId="0" fillId="3" borderId="0" xfId="0" applyFill="1"/>
    <xf numFmtId="0" fontId="1" fillId="0" borderId="0" xfId="0" applyFont="1"/>
    <xf numFmtId="0" fontId="0" fillId="0" borderId="1" xfId="0" applyBorder="1"/>
    <xf numFmtId="11" fontId="0" fillId="0" borderId="1" xfId="0" applyNumberFormat="1" applyBorder="1"/>
    <xf numFmtId="0" fontId="0" fillId="2" borderId="1" xfId="0" applyFill="1" applyBorder="1"/>
    <xf numFmtId="164" fontId="0" fillId="2" borderId="1" xfId="0" applyNumberFormat="1" applyFill="1" applyBorder="1"/>
    <xf numFmtId="164" fontId="0" fillId="0" borderId="1" xfId="0" applyNumberFormat="1" applyBorder="1"/>
    <xf numFmtId="11" fontId="0" fillId="2" borderId="1" xfId="0" applyNumberFormat="1" applyFill="1" applyBorder="1"/>
    <xf numFmtId="2" fontId="0" fillId="0" borderId="0" xfId="0" applyNumberFormat="1"/>
  </cellXfs>
  <cellStyles count="1">
    <cellStyle name="Normal" xfId="0" builtinId="0"/>
  </cellStyles>
  <dxfs count="2">
    <dxf>
      <fill>
        <patternFill>
          <bgColor rgb="FFFF33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502467</xdr:colOff>
      <xdr:row>1</xdr:row>
      <xdr:rowOff>36275</xdr:rowOff>
    </xdr:from>
    <xdr:to>
      <xdr:col>16</xdr:col>
      <xdr:colOff>424784</xdr:colOff>
      <xdr:row>14</xdr:row>
      <xdr:rowOff>21034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17792" y="302975"/>
          <a:ext cx="2360717" cy="2356484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53</xdr:row>
      <xdr:rowOff>7621</xdr:rowOff>
    </xdr:from>
    <xdr:to>
      <xdr:col>17</xdr:col>
      <xdr:colOff>346001</xdr:colOff>
      <xdr:row>61</xdr:row>
      <xdr:rowOff>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69780" y="9784081"/>
          <a:ext cx="3950261" cy="1455420"/>
        </a:xfrm>
        <a:prstGeom prst="rect">
          <a:avLst/>
        </a:prstGeom>
      </xdr:spPr>
    </xdr:pic>
    <xdr:clientData/>
  </xdr:twoCellAnchor>
  <xdr:twoCellAnchor editAs="oneCell">
    <xdr:from>
      <xdr:col>11</xdr:col>
      <xdr:colOff>182881</xdr:colOff>
      <xdr:row>72</xdr:row>
      <xdr:rowOff>167640</xdr:rowOff>
    </xdr:from>
    <xdr:to>
      <xdr:col>17</xdr:col>
      <xdr:colOff>429480</xdr:colOff>
      <xdr:row>82</xdr:row>
      <xdr:rowOff>152557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00261" y="13418820"/>
          <a:ext cx="4003259" cy="1813717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160020</xdr:colOff>
      <xdr:row>61</xdr:row>
      <xdr:rowOff>167640</xdr:rowOff>
    </xdr:from>
    <xdr:to>
      <xdr:col>17</xdr:col>
      <xdr:colOff>376139</xdr:colOff>
      <xdr:row>72</xdr:row>
      <xdr:rowOff>15401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77400" y="11407140"/>
          <a:ext cx="3972779" cy="1859441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190501</xdr:colOff>
      <xdr:row>83</xdr:row>
      <xdr:rowOff>160021</xdr:rowOff>
    </xdr:from>
    <xdr:to>
      <xdr:col>17</xdr:col>
      <xdr:colOff>459960</xdr:colOff>
      <xdr:row>93</xdr:row>
      <xdr:rowOff>152401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07881" y="15422881"/>
          <a:ext cx="4026119" cy="1821180"/>
        </a:xfrm>
        <a:prstGeom prst="rect">
          <a:avLst/>
        </a:prstGeom>
      </xdr:spPr>
    </xdr:pic>
    <xdr:clientData/>
  </xdr:twoCellAnchor>
  <xdr:twoCellAnchor editAs="oneCell">
    <xdr:from>
      <xdr:col>11</xdr:col>
      <xdr:colOff>3896</xdr:colOff>
      <xdr:row>39</xdr:row>
      <xdr:rowOff>30480</xdr:rowOff>
    </xdr:from>
    <xdr:to>
      <xdr:col>18</xdr:col>
      <xdr:colOff>430125</xdr:colOff>
      <xdr:row>49</xdr:row>
      <xdr:rowOff>152664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99056" y="6797040"/>
          <a:ext cx="4782110" cy="1950984"/>
        </a:xfrm>
        <a:prstGeom prst="rect">
          <a:avLst/>
        </a:prstGeom>
      </xdr:spPr>
    </xdr:pic>
    <xdr:clientData/>
  </xdr:twoCellAnchor>
  <xdr:twoCellAnchor editAs="oneCell">
    <xdr:from>
      <xdr:col>11</xdr:col>
      <xdr:colOff>193202</xdr:colOff>
      <xdr:row>95</xdr:row>
      <xdr:rowOff>1</xdr:rowOff>
    </xdr:from>
    <xdr:to>
      <xdr:col>17</xdr:col>
      <xdr:colOff>505679</xdr:colOff>
      <xdr:row>108</xdr:row>
      <xdr:rowOff>167641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10582" y="17457421"/>
          <a:ext cx="4069137" cy="2545080"/>
        </a:xfrm>
        <a:prstGeom prst="rect">
          <a:avLst/>
        </a:prstGeom>
      </xdr:spPr>
    </xdr:pic>
    <xdr:clientData/>
  </xdr:twoCellAnchor>
  <xdr:twoCellAnchor editAs="oneCell">
    <xdr:from>
      <xdr:col>11</xdr:col>
      <xdr:colOff>674650</xdr:colOff>
      <xdr:row>134</xdr:row>
      <xdr:rowOff>3811</xdr:rowOff>
    </xdr:from>
    <xdr:to>
      <xdr:col>20</xdr:col>
      <xdr:colOff>25743</xdr:colOff>
      <xdr:row>151</xdr:row>
      <xdr:rowOff>102871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304175" y="24978361"/>
          <a:ext cx="4913693" cy="3337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48"/>
  <sheetViews>
    <sheetView tabSelected="1" zoomScale="85" zoomScaleNormal="85" workbookViewId="0">
      <selection activeCell="E17" sqref="E17"/>
    </sheetView>
  </sheetViews>
  <sheetFormatPr defaultRowHeight="14.6" x14ac:dyDescent="0.4"/>
  <cols>
    <col min="1" max="1" width="18.07421875" customWidth="1"/>
    <col min="2" max="2" width="32.23046875" customWidth="1"/>
    <col min="3" max="3" width="15.921875" customWidth="1"/>
    <col min="4" max="4" width="13.07421875" customWidth="1"/>
    <col min="6" max="6" width="12" bestFit="1" customWidth="1"/>
    <col min="9" max="9" width="10" bestFit="1" customWidth="1"/>
    <col min="11" max="11" width="8.921875" customWidth="1"/>
    <col min="12" max="12" width="10.3046875" bestFit="1" customWidth="1"/>
  </cols>
  <sheetData>
    <row r="1" spans="1:12" ht="20.6" x14ac:dyDescent="0.55000000000000004">
      <c r="A1" s="6" t="s">
        <v>80</v>
      </c>
    </row>
    <row r="3" spans="1:12" x14ac:dyDescent="0.4">
      <c r="B3" t="s">
        <v>76</v>
      </c>
    </row>
    <row r="4" spans="1:12" x14ac:dyDescent="0.4">
      <c r="B4" t="s">
        <v>77</v>
      </c>
    </row>
    <row r="6" spans="1:12" x14ac:dyDescent="0.4">
      <c r="C6" t="s">
        <v>0</v>
      </c>
      <c r="E6" s="1">
        <v>16000000000</v>
      </c>
    </row>
    <row r="7" spans="1:12" x14ac:dyDescent="0.4">
      <c r="C7" t="s">
        <v>1</v>
      </c>
      <c r="E7" s="1">
        <v>3500000000</v>
      </c>
    </row>
    <row r="8" spans="1:12" x14ac:dyDescent="0.4">
      <c r="C8" t="s">
        <v>2</v>
      </c>
      <c r="E8" s="1">
        <f>1/(SQRT((1/(E6)^2)+(1/(E7)^2)))</f>
        <v>3419150060.8869162</v>
      </c>
    </row>
    <row r="9" spans="1:12" x14ac:dyDescent="0.4">
      <c r="C9" t="s">
        <v>3</v>
      </c>
      <c r="E9" s="1">
        <f>0.35/E8</f>
        <v>1.0236462096349499E-10</v>
      </c>
      <c r="G9" t="s">
        <v>74</v>
      </c>
    </row>
    <row r="10" spans="1:12" x14ac:dyDescent="0.4">
      <c r="E10" s="1"/>
    </row>
    <row r="11" spans="1:12" x14ac:dyDescent="0.4">
      <c r="E11" s="1"/>
    </row>
    <row r="12" spans="1:12" x14ac:dyDescent="0.4">
      <c r="E12" s="1"/>
    </row>
    <row r="13" spans="1:12" x14ac:dyDescent="0.4">
      <c r="E13" s="1"/>
    </row>
    <row r="14" spans="1:12" x14ac:dyDescent="0.4">
      <c r="E14" s="1"/>
    </row>
    <row r="15" spans="1:12" x14ac:dyDescent="0.4">
      <c r="A15" t="s">
        <v>81</v>
      </c>
      <c r="E15" s="1"/>
    </row>
    <row r="16" spans="1:12" x14ac:dyDescent="0.4">
      <c r="A16" s="9" t="s">
        <v>78</v>
      </c>
      <c r="B16" s="7" t="s">
        <v>87</v>
      </c>
      <c r="C16" s="10">
        <v>45500000</v>
      </c>
      <c r="D16" s="8" t="s">
        <v>86</v>
      </c>
      <c r="I16" s="2"/>
      <c r="L16" s="2"/>
    </row>
    <row r="17" spans="1:12" x14ac:dyDescent="0.4">
      <c r="A17" s="7"/>
      <c r="B17" s="7" t="s">
        <v>85</v>
      </c>
      <c r="C17" s="11">
        <f>0.2/(7*C16)</f>
        <v>6.2794348508634227E-10</v>
      </c>
      <c r="D17" s="7" t="s">
        <v>82</v>
      </c>
      <c r="F17" s="13">
        <f>C21*(7*C16)</f>
        <v>0.33331025000000003</v>
      </c>
      <c r="I17" s="2"/>
      <c r="L17" s="2"/>
    </row>
    <row r="18" spans="1:12" x14ac:dyDescent="0.4">
      <c r="A18" s="7" t="s">
        <v>70</v>
      </c>
      <c r="B18" s="7"/>
      <c r="C18" s="7"/>
      <c r="D18" s="7"/>
    </row>
    <row r="19" spans="1:12" x14ac:dyDescent="0.4">
      <c r="A19" s="7"/>
      <c r="B19" s="7" t="s">
        <v>35</v>
      </c>
      <c r="C19" s="12">
        <v>1.0465000000000001E-9</v>
      </c>
      <c r="D19" s="7" t="s">
        <v>82</v>
      </c>
    </row>
    <row r="20" spans="1:12" x14ac:dyDescent="0.4">
      <c r="A20" s="7"/>
      <c r="B20" s="7" t="s">
        <v>84</v>
      </c>
      <c r="C20" s="12">
        <v>0</v>
      </c>
      <c r="D20" s="8" t="s">
        <v>82</v>
      </c>
    </row>
    <row r="21" spans="1:12" x14ac:dyDescent="0.4">
      <c r="A21" s="7"/>
      <c r="B21" s="7" t="s">
        <v>83</v>
      </c>
      <c r="C21" s="12">
        <f>C19+C20</f>
        <v>1.0465000000000001E-9</v>
      </c>
      <c r="D21" s="8" t="s">
        <v>82</v>
      </c>
    </row>
    <row r="23" spans="1:12" x14ac:dyDescent="0.4">
      <c r="A23" t="s">
        <v>4</v>
      </c>
    </row>
    <row r="24" spans="1:12" x14ac:dyDescent="0.4">
      <c r="B24" t="s">
        <v>34</v>
      </c>
    </row>
    <row r="25" spans="1:12" x14ac:dyDescent="0.4">
      <c r="B25" t="s">
        <v>5</v>
      </c>
    </row>
    <row r="26" spans="1:12" x14ac:dyDescent="0.4">
      <c r="C26" t="s">
        <v>6</v>
      </c>
    </row>
    <row r="27" spans="1:12" x14ac:dyDescent="0.4">
      <c r="C27" t="s">
        <v>7</v>
      </c>
    </row>
    <row r="29" spans="1:12" x14ac:dyDescent="0.4">
      <c r="B29" t="s">
        <v>8</v>
      </c>
    </row>
    <row r="30" spans="1:12" x14ac:dyDescent="0.4">
      <c r="B30" t="s">
        <v>9</v>
      </c>
    </row>
    <row r="32" spans="1:12" x14ac:dyDescent="0.4">
      <c r="B32" t="s">
        <v>75</v>
      </c>
    </row>
    <row r="34" spans="2:3" x14ac:dyDescent="0.4">
      <c r="B34" t="s">
        <v>10</v>
      </c>
    </row>
    <row r="35" spans="2:3" x14ac:dyDescent="0.4">
      <c r="C35" t="s">
        <v>11</v>
      </c>
    </row>
    <row r="36" spans="2:3" x14ac:dyDescent="0.4">
      <c r="C36" t="s">
        <v>12</v>
      </c>
    </row>
    <row r="38" spans="2:3" x14ac:dyDescent="0.4">
      <c r="B38" t="s">
        <v>13</v>
      </c>
    </row>
    <row r="39" spans="2:3" x14ac:dyDescent="0.4">
      <c r="B39" t="s">
        <v>14</v>
      </c>
    </row>
    <row r="40" spans="2:3" x14ac:dyDescent="0.4">
      <c r="B40" t="s">
        <v>15</v>
      </c>
    </row>
    <row r="52" spans="2:9" x14ac:dyDescent="0.4">
      <c r="B52" t="s">
        <v>16</v>
      </c>
    </row>
    <row r="53" spans="2:9" x14ac:dyDescent="0.4">
      <c r="C53" t="s">
        <v>17</v>
      </c>
    </row>
    <row r="54" spans="2:9" x14ac:dyDescent="0.4">
      <c r="C54" s="2" t="s">
        <v>18</v>
      </c>
      <c r="I54" t="s">
        <v>23</v>
      </c>
    </row>
    <row r="55" spans="2:9" x14ac:dyDescent="0.4">
      <c r="C55" s="2" t="s">
        <v>19</v>
      </c>
    </row>
    <row r="56" spans="2:9" x14ac:dyDescent="0.4">
      <c r="C56" s="2" t="s">
        <v>20</v>
      </c>
    </row>
    <row r="57" spans="2:9" x14ac:dyDescent="0.4">
      <c r="C57" s="2" t="s">
        <v>21</v>
      </c>
    </row>
    <row r="58" spans="2:9" x14ac:dyDescent="0.4">
      <c r="C58" s="2" t="s">
        <v>22</v>
      </c>
    </row>
    <row r="63" spans="2:9" x14ac:dyDescent="0.4">
      <c r="I63" t="s">
        <v>24</v>
      </c>
    </row>
    <row r="64" spans="2:9" x14ac:dyDescent="0.4">
      <c r="I64" t="s">
        <v>27</v>
      </c>
    </row>
    <row r="65" spans="9:12" x14ac:dyDescent="0.4">
      <c r="I65" t="s">
        <v>57</v>
      </c>
      <c r="L65" s="1"/>
    </row>
    <row r="66" spans="9:12" x14ac:dyDescent="0.4">
      <c r="I66" t="s">
        <v>25</v>
      </c>
    </row>
    <row r="67" spans="9:12" x14ac:dyDescent="0.4">
      <c r="I67" t="s">
        <v>26</v>
      </c>
    </row>
    <row r="74" spans="9:12" x14ac:dyDescent="0.4">
      <c r="I74" t="s">
        <v>28</v>
      </c>
    </row>
    <row r="75" spans="9:12" x14ac:dyDescent="0.4">
      <c r="I75" t="s">
        <v>26</v>
      </c>
    </row>
    <row r="85" spans="3:9" x14ac:dyDescent="0.4">
      <c r="I85" t="s">
        <v>29</v>
      </c>
    </row>
    <row r="86" spans="3:9" x14ac:dyDescent="0.4">
      <c r="I86" t="s">
        <v>58</v>
      </c>
    </row>
    <row r="87" spans="3:9" x14ac:dyDescent="0.4">
      <c r="I87" t="s">
        <v>59</v>
      </c>
    </row>
    <row r="88" spans="3:9" x14ac:dyDescent="0.4">
      <c r="I88" t="s">
        <v>26</v>
      </c>
    </row>
    <row r="95" spans="3:9" x14ac:dyDescent="0.4">
      <c r="C95" t="s">
        <v>30</v>
      </c>
    </row>
    <row r="96" spans="3:9" x14ac:dyDescent="0.4">
      <c r="D96" t="s">
        <v>67</v>
      </c>
    </row>
    <row r="97" spans="1:10" x14ac:dyDescent="0.4">
      <c r="D97" t="s">
        <v>68</v>
      </c>
    </row>
    <row r="98" spans="1:10" x14ac:dyDescent="0.4">
      <c r="D98" t="s">
        <v>31</v>
      </c>
    </row>
    <row r="99" spans="1:10" x14ac:dyDescent="0.4">
      <c r="E99" t="s">
        <v>69</v>
      </c>
    </row>
    <row r="100" spans="1:10" x14ac:dyDescent="0.4">
      <c r="D100" t="s">
        <v>33</v>
      </c>
    </row>
    <row r="101" spans="1:10" x14ac:dyDescent="0.4">
      <c r="A101" s="4" t="s">
        <v>78</v>
      </c>
    </row>
    <row r="102" spans="1:10" x14ac:dyDescent="0.4">
      <c r="A102" t="s">
        <v>71</v>
      </c>
      <c r="D102" t="s">
        <v>36</v>
      </c>
      <c r="J102" s="3">
        <f>MAX(J104:J108)</f>
        <v>3.6499999999999998E-10</v>
      </c>
    </row>
    <row r="103" spans="1:10" x14ac:dyDescent="0.4">
      <c r="J103" s="1"/>
    </row>
    <row r="104" spans="1:10" x14ac:dyDescent="0.4">
      <c r="D104" t="s">
        <v>37</v>
      </c>
      <c r="J104" s="3">
        <v>3.1699999999999999E-10</v>
      </c>
    </row>
    <row r="105" spans="1:10" x14ac:dyDescent="0.4">
      <c r="D105" t="s">
        <v>38</v>
      </c>
      <c r="J105" s="3">
        <v>3.6499999999999998E-10</v>
      </c>
    </row>
    <row r="106" spans="1:10" x14ac:dyDescent="0.4">
      <c r="J106" s="3">
        <v>3.6499999999999998E-10</v>
      </c>
    </row>
    <row r="107" spans="1:10" x14ac:dyDescent="0.4">
      <c r="J107" s="3">
        <v>3.6499999999999998E-10</v>
      </c>
    </row>
    <row r="110" spans="1:10" x14ac:dyDescent="0.4">
      <c r="A110" t="s">
        <v>32</v>
      </c>
    </row>
    <row r="118" spans="2:5" x14ac:dyDescent="0.4">
      <c r="B118" t="s">
        <v>60</v>
      </c>
    </row>
    <row r="119" spans="2:5" x14ac:dyDescent="0.4">
      <c r="B119" t="s">
        <v>61</v>
      </c>
    </row>
    <row r="121" spans="2:5" x14ac:dyDescent="0.4">
      <c r="B121" t="s">
        <v>48</v>
      </c>
      <c r="C121" t="s">
        <v>49</v>
      </c>
      <c r="D121" t="s">
        <v>50</v>
      </c>
      <c r="E121" s="1" t="s">
        <v>51</v>
      </c>
    </row>
    <row r="122" spans="2:5" x14ac:dyDescent="0.4">
      <c r="B122" s="5" t="s">
        <v>52</v>
      </c>
      <c r="C122" s="5">
        <v>58</v>
      </c>
      <c r="D122" s="5">
        <v>57</v>
      </c>
      <c r="E122" s="1"/>
    </row>
    <row r="123" spans="2:5" x14ac:dyDescent="0.4">
      <c r="B123" t="s">
        <v>53</v>
      </c>
      <c r="C123">
        <v>60</v>
      </c>
      <c r="D123">
        <v>59</v>
      </c>
    </row>
    <row r="124" spans="2:5" x14ac:dyDescent="0.4">
      <c r="B124" s="5" t="s">
        <v>54</v>
      </c>
      <c r="C124" s="5">
        <v>56</v>
      </c>
      <c r="D124" s="5">
        <v>55</v>
      </c>
    </row>
    <row r="125" spans="2:5" x14ac:dyDescent="0.4">
      <c r="B125" t="s">
        <v>55</v>
      </c>
      <c r="C125">
        <v>54</v>
      </c>
      <c r="D125">
        <v>53</v>
      </c>
    </row>
    <row r="126" spans="2:5" x14ac:dyDescent="0.4">
      <c r="B126" t="s">
        <v>56</v>
      </c>
      <c r="C126">
        <v>52</v>
      </c>
      <c r="D126">
        <v>51</v>
      </c>
    </row>
    <row r="130" spans="1:13" x14ac:dyDescent="0.4">
      <c r="B130" t="s">
        <v>39</v>
      </c>
    </row>
    <row r="131" spans="1:13" x14ac:dyDescent="0.4">
      <c r="B131" t="s">
        <v>40</v>
      </c>
    </row>
    <row r="132" spans="1:13" x14ac:dyDescent="0.4">
      <c r="B132" t="s">
        <v>41</v>
      </c>
    </row>
    <row r="133" spans="1:13" x14ac:dyDescent="0.4">
      <c r="C133" t="s">
        <v>66</v>
      </c>
      <c r="M133" t="s">
        <v>64</v>
      </c>
    </row>
    <row r="134" spans="1:13" x14ac:dyDescent="0.4">
      <c r="C134" t="s">
        <v>65</v>
      </c>
    </row>
    <row r="135" spans="1:13" x14ac:dyDescent="0.4">
      <c r="C135" t="s">
        <v>62</v>
      </c>
    </row>
    <row r="136" spans="1:13" x14ac:dyDescent="0.4">
      <c r="C136" t="s">
        <v>63</v>
      </c>
    </row>
    <row r="138" spans="1:13" x14ac:dyDescent="0.4">
      <c r="A138" t="s">
        <v>79</v>
      </c>
      <c r="E138" t="s">
        <v>46</v>
      </c>
    </row>
    <row r="139" spans="1:13" x14ac:dyDescent="0.4">
      <c r="A139" s="9" t="s">
        <v>78</v>
      </c>
      <c r="B139" s="7"/>
      <c r="C139" s="7" t="s">
        <v>42</v>
      </c>
      <c r="D139" s="7"/>
      <c r="E139" s="12">
        <v>7.0000000000000004E-11</v>
      </c>
    </row>
    <row r="140" spans="1:13" x14ac:dyDescent="0.4">
      <c r="A140" s="9" t="s">
        <v>78</v>
      </c>
      <c r="B140" s="7"/>
      <c r="C140" s="7" t="s">
        <v>43</v>
      </c>
      <c r="D140" s="7"/>
      <c r="E140" s="12">
        <v>9.9999999999999994E-12</v>
      </c>
    </row>
    <row r="141" spans="1:13" x14ac:dyDescent="0.4">
      <c r="A141" s="9" t="s">
        <v>78</v>
      </c>
      <c r="B141" s="7"/>
      <c r="C141" s="7" t="s">
        <v>44</v>
      </c>
      <c r="D141" s="7"/>
      <c r="E141" s="12">
        <v>5.0000000000000002E-11</v>
      </c>
    </row>
    <row r="142" spans="1:13" x14ac:dyDescent="0.4">
      <c r="A142" s="9" t="s">
        <v>78</v>
      </c>
      <c r="B142" s="7"/>
      <c r="C142" s="7" t="s">
        <v>45</v>
      </c>
      <c r="D142" s="7"/>
      <c r="E142" s="12">
        <v>1.9999999999999999E-11</v>
      </c>
    </row>
    <row r="143" spans="1:13" x14ac:dyDescent="0.4">
      <c r="F143" s="1"/>
    </row>
    <row r="144" spans="1:13" x14ac:dyDescent="0.4">
      <c r="A144" t="s">
        <v>72</v>
      </c>
      <c r="C144" t="s">
        <v>47</v>
      </c>
      <c r="E144">
        <f>MAX(E139:E142)</f>
        <v>7.0000000000000004E-11</v>
      </c>
    </row>
    <row r="145" spans="3:10" x14ac:dyDescent="0.4">
      <c r="C145" t="s">
        <v>73</v>
      </c>
    </row>
    <row r="148" spans="3:10" x14ac:dyDescent="0.4">
      <c r="H148" s="1"/>
      <c r="J148" s="1"/>
    </row>
  </sheetData>
  <conditionalFormatting sqref="C21">
    <cfRule type="cellIs" dxfId="1" priority="5" operator="lessThan">
      <formula>$C$17</formula>
    </cfRule>
    <cfRule type="cellIs" dxfId="0" priority="6" operator="greaterThan">
      <formula>$C$17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6" x14ac:dyDescent="0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6" x14ac:dyDescent="0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2023-04-13T16:17:56Z</dcterms:modified>
</cp:coreProperties>
</file>