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Calculations" sheetId="1" r:id="rId1"/>
    <sheet name="Reference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T23" i="1" l="1"/>
  <c r="M12" i="1"/>
  <c r="T21" i="1"/>
  <c r="T20" i="1"/>
  <c r="T18" i="1"/>
  <c r="T22" i="1" l="1"/>
  <c r="N25" i="1"/>
  <c r="E12" i="1" s="1"/>
  <c r="N24" i="1"/>
  <c r="N22" i="1"/>
  <c r="E11" i="1" s="1"/>
  <c r="N21" i="1"/>
  <c r="P12" i="1" l="1"/>
</calcChain>
</file>

<file path=xl/comments1.xml><?xml version="1.0" encoding="utf-8"?>
<comments xmlns="http://schemas.openxmlformats.org/spreadsheetml/2006/main">
  <authors>
    <author>Hari Oyyoth</author>
  </authors>
  <commentList>
    <comment ref="E10" authorId="0">
      <text>
        <r>
          <rPr>
            <b/>
            <sz val="9"/>
            <color indexed="81"/>
            <rFont val="Tahoma"/>
            <family val="2"/>
          </rPr>
          <t>Hari Oyyoth:</t>
        </r>
        <r>
          <rPr>
            <sz val="9"/>
            <color indexed="81"/>
            <rFont val="Tahoma"/>
            <family val="2"/>
          </rPr>
          <t xml:space="preserve">
IOL depends on which mode you are operating.Please see figure 2 in the Reference page</t>
        </r>
      </text>
    </comment>
    <comment ref="N20" authorId="0">
      <text>
        <r>
          <rPr>
            <b/>
            <sz val="9"/>
            <color indexed="81"/>
            <rFont val="Tahoma"/>
            <family val="2"/>
          </rPr>
          <t>Hari Oyyoth:</t>
        </r>
        <r>
          <rPr>
            <sz val="9"/>
            <color indexed="81"/>
            <rFont val="Tahoma"/>
            <family val="2"/>
          </rPr>
          <t xml:space="preserve">
Enter the Rise time in nanosecond here</t>
        </r>
      </text>
    </comment>
    <comment ref="N23" authorId="0">
      <text>
        <r>
          <rPr>
            <b/>
            <sz val="9"/>
            <color indexed="81"/>
            <rFont val="Tahoma"/>
            <family val="2"/>
          </rPr>
          <t>Hari Oyyoth:</t>
        </r>
        <r>
          <rPr>
            <sz val="9"/>
            <color indexed="81"/>
            <rFont val="Tahoma"/>
            <family val="2"/>
          </rPr>
          <t xml:space="preserve">
Enter the bus capacitance in picofarad here</t>
        </r>
      </text>
    </comment>
  </commentList>
</comments>
</file>

<file path=xl/sharedStrings.xml><?xml version="1.0" encoding="utf-8"?>
<sst xmlns="http://schemas.openxmlformats.org/spreadsheetml/2006/main" count="27" uniqueCount="27">
  <si>
    <t>I2C PULL UP CALCULATOR</t>
  </si>
  <si>
    <r>
      <t>Equation For calculating R</t>
    </r>
    <r>
      <rPr>
        <vertAlign val="subscript"/>
        <sz val="14"/>
        <color theme="1"/>
        <rFont val="Calibri"/>
        <family val="2"/>
        <scheme val="minor"/>
      </rPr>
      <t>P</t>
    </r>
    <r>
      <rPr>
        <sz val="14"/>
        <color theme="1"/>
        <rFont val="Calibri"/>
        <family val="2"/>
        <scheme val="minor"/>
      </rPr>
      <t>(min)</t>
    </r>
  </si>
  <si>
    <r>
      <t>Equation For calculating R</t>
    </r>
    <r>
      <rPr>
        <vertAlign val="subscript"/>
        <sz val="12"/>
        <color theme="1"/>
        <rFont val="Calibri"/>
        <family val="2"/>
        <scheme val="minor"/>
      </rPr>
      <t>P</t>
    </r>
    <r>
      <rPr>
        <sz val="12"/>
        <color theme="1"/>
        <rFont val="Calibri"/>
        <family val="2"/>
        <scheme val="minor"/>
      </rPr>
      <t>(Max)</t>
    </r>
  </si>
  <si>
    <r>
      <t>C</t>
    </r>
    <r>
      <rPr>
        <vertAlign val="subscript"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>:Bus capatcitance</t>
    </r>
  </si>
  <si>
    <r>
      <t>t</t>
    </r>
    <r>
      <rPr>
        <vertAlign val="subscript"/>
        <sz val="12"/>
        <color theme="1"/>
        <rFont val="Calibri"/>
        <family val="2"/>
        <scheme val="minor"/>
      </rPr>
      <t>r</t>
    </r>
    <r>
      <rPr>
        <sz val="12"/>
        <color theme="1"/>
        <rFont val="Calibri"/>
        <family val="2"/>
        <scheme val="minor"/>
      </rPr>
      <t>:</t>
    </r>
    <r>
      <rPr>
        <sz val="14"/>
        <color theme="1"/>
        <rFont val="Calibri"/>
        <family val="2"/>
        <scheme val="minor"/>
      </rPr>
      <t>rise time</t>
    </r>
  </si>
  <si>
    <r>
      <t>I</t>
    </r>
    <r>
      <rPr>
        <vertAlign val="subscript"/>
        <sz val="12"/>
        <color theme="1"/>
        <rFont val="Calibri"/>
        <family val="2"/>
        <scheme val="minor"/>
      </rPr>
      <t>OL</t>
    </r>
    <r>
      <rPr>
        <sz val="12"/>
        <color theme="1"/>
        <rFont val="Calibri"/>
        <family val="2"/>
        <scheme val="minor"/>
      </rPr>
      <t>:LOW-level output current</t>
    </r>
  </si>
  <si>
    <r>
      <t>V</t>
    </r>
    <r>
      <rPr>
        <vertAlign val="subscript"/>
        <sz val="12"/>
        <color theme="1"/>
        <rFont val="Calibri"/>
        <family val="2"/>
        <scheme val="minor"/>
      </rPr>
      <t>CC</t>
    </r>
    <r>
      <rPr>
        <sz val="12"/>
        <color theme="1"/>
        <rFont val="Calibri"/>
        <family val="2"/>
        <scheme val="minor"/>
      </rPr>
      <t>:Supply Voltage</t>
    </r>
  </si>
  <si>
    <t>Parametrics from I2C specifications</t>
  </si>
  <si>
    <r>
      <t>V</t>
    </r>
    <r>
      <rPr>
        <vertAlign val="subscript"/>
        <sz val="12"/>
        <color theme="1"/>
        <rFont val="Calibri"/>
        <family val="2"/>
        <scheme val="minor"/>
      </rPr>
      <t>OL</t>
    </r>
    <r>
      <rPr>
        <sz val="12"/>
        <color theme="1"/>
        <rFont val="Calibri"/>
        <family val="2"/>
        <scheme val="minor"/>
      </rPr>
      <t>(max): LOW-level output voltage</t>
    </r>
  </si>
  <si>
    <r>
      <t>Calculation:R</t>
    </r>
    <r>
      <rPr>
        <vertAlign val="subscript"/>
        <sz val="12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(min)</t>
    </r>
  </si>
  <si>
    <r>
      <t>Calculation:R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(max)</t>
    </r>
  </si>
  <si>
    <r>
      <t>R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(min)</t>
    </r>
  </si>
  <si>
    <r>
      <t>R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(max)</t>
    </r>
  </si>
  <si>
    <t>https://www.nxp.com/docs/en/supporting-information/design_con_2003_tecforum_i2c_bus_overview.pdf</t>
  </si>
  <si>
    <t>https://www.nxp.com/docs/en/user-guide/UM10204.pdf</t>
  </si>
  <si>
    <t>http://www.ti.com/lit/an/slva689/slva689.pdf</t>
  </si>
  <si>
    <t>R1</t>
  </si>
  <si>
    <t>R2</t>
  </si>
  <si>
    <t>Vcc1</t>
  </si>
  <si>
    <t>Vcc2</t>
  </si>
  <si>
    <t>Vol_max</t>
  </si>
  <si>
    <t>https://e2e.ti.com/support/interface/i2c/f/390/t/716360</t>
  </si>
  <si>
    <t>Figure 1</t>
  </si>
  <si>
    <t>Figure 2</t>
  </si>
  <si>
    <t>Figure 3</t>
  </si>
  <si>
    <t>Figure 4</t>
  </si>
  <si>
    <t>http://www.cypress.com/file/377721/download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</si>
</sst>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12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0" xfId="1" applyAlignment="1">
      <alignment horizontal="center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2</xdr:row>
      <xdr:rowOff>47625</xdr:rowOff>
    </xdr:from>
    <xdr:to>
      <xdr:col>3</xdr:col>
      <xdr:colOff>228382</xdr:colOff>
      <xdr:row>4</xdr:row>
      <xdr:rowOff>161925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495300"/>
          <a:ext cx="1742857" cy="495300"/>
        </a:xfrm>
        <a:prstGeom prst="rect">
          <a:avLst/>
        </a:prstGeom>
      </xdr:spPr>
    </xdr:pic>
    <xdr:clientData/>
  </xdr:twoCellAnchor>
  <xdr:twoCellAnchor editAs="oneCell">
    <xdr:from>
      <xdr:col>5</xdr:col>
      <xdr:colOff>133350</xdr:colOff>
      <xdr:row>2</xdr:row>
      <xdr:rowOff>47625</xdr:rowOff>
    </xdr:from>
    <xdr:to>
      <xdr:col>8</xdr:col>
      <xdr:colOff>47190</xdr:colOff>
      <xdr:row>4</xdr:row>
      <xdr:rowOff>142875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81350" y="495300"/>
          <a:ext cx="1742640" cy="47625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2</xdr:row>
      <xdr:rowOff>0</xdr:rowOff>
    </xdr:from>
    <xdr:to>
      <xdr:col>20</xdr:col>
      <xdr:colOff>170696</xdr:colOff>
      <xdr:row>8</xdr:row>
      <xdr:rowOff>28422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05600" y="466725"/>
          <a:ext cx="6038096" cy="1228572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11</xdr:row>
      <xdr:rowOff>0</xdr:rowOff>
    </xdr:from>
    <xdr:to>
      <xdr:col>24</xdr:col>
      <xdr:colOff>180572</xdr:colOff>
      <xdr:row>12</xdr:row>
      <xdr:rowOff>66637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020550" y="2390775"/>
          <a:ext cx="3228572" cy="3047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114299</xdr:rowOff>
    </xdr:from>
    <xdr:to>
      <xdr:col>14</xdr:col>
      <xdr:colOff>514350</xdr:colOff>
      <xdr:row>22</xdr:row>
      <xdr:rowOff>132824</xdr:rowOff>
    </xdr:to>
    <xdr:grpSp>
      <xdr:nvGrpSpPr>
        <xdr:cNvPr id="6" name="Group 5"/>
        <xdr:cNvGrpSpPr/>
      </xdr:nvGrpSpPr>
      <xdr:grpSpPr>
        <a:xfrm>
          <a:off x="133350" y="304799"/>
          <a:ext cx="8915400" cy="4019025"/>
          <a:chOff x="0" y="0"/>
          <a:chExt cx="9114286" cy="4200000"/>
        </a:xfrm>
      </xdr:grpSpPr>
      <xdr:grpSp>
        <xdr:nvGrpSpPr>
          <xdr:cNvPr id="4" name="Group 3"/>
          <xdr:cNvGrpSpPr/>
        </xdr:nvGrpSpPr>
        <xdr:grpSpPr>
          <a:xfrm>
            <a:off x="0" y="0"/>
            <a:ext cx="9114286" cy="4200000"/>
            <a:chOff x="0" y="0"/>
            <a:chExt cx="9114286" cy="4200000"/>
          </a:xfrm>
        </xdr:grpSpPr>
        <xdr:pic>
          <xdr:nvPicPr>
            <xdr:cNvPr id="2" name="Picture 1"/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0" y="0"/>
              <a:ext cx="9114286" cy="4200000"/>
            </a:xfrm>
            <a:prstGeom prst="rect">
              <a:avLst/>
            </a:prstGeom>
          </xdr:spPr>
        </xdr:pic>
        <xdr:sp macro="" textlink="">
          <xdr:nvSpPr>
            <xdr:cNvPr id="3" name="Rectangle 2"/>
            <xdr:cNvSpPr/>
          </xdr:nvSpPr>
          <xdr:spPr>
            <a:xfrm>
              <a:off x="295276" y="1466850"/>
              <a:ext cx="8477250" cy="228600"/>
            </a:xfrm>
            <a:prstGeom prst="rect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sp macro="" textlink="">
        <xdr:nvSpPr>
          <xdr:cNvPr id="5" name="Rectangle 4"/>
          <xdr:cNvSpPr/>
        </xdr:nvSpPr>
        <xdr:spPr>
          <a:xfrm>
            <a:off x="323850" y="1924050"/>
            <a:ext cx="8458200" cy="257175"/>
          </a:xfrm>
          <a:prstGeom prst="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0</xdr:col>
      <xdr:colOff>104775</xdr:colOff>
      <xdr:row>29</xdr:row>
      <xdr:rowOff>19050</xdr:rowOff>
    </xdr:from>
    <xdr:to>
      <xdr:col>16</xdr:col>
      <xdr:colOff>85725</xdr:colOff>
      <xdr:row>49</xdr:row>
      <xdr:rowOff>174978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" y="5353050"/>
          <a:ext cx="9734550" cy="3965928"/>
        </a:xfrm>
        <a:prstGeom prst="rect">
          <a:avLst/>
        </a:prstGeom>
      </xdr:spPr>
    </xdr:pic>
    <xdr:clientData/>
  </xdr:twoCellAnchor>
  <xdr:twoCellAnchor editAs="oneCell">
    <xdr:from>
      <xdr:col>15</xdr:col>
      <xdr:colOff>19050</xdr:colOff>
      <xdr:row>1</xdr:row>
      <xdr:rowOff>19050</xdr:rowOff>
    </xdr:from>
    <xdr:to>
      <xdr:col>28</xdr:col>
      <xdr:colOff>561976</xdr:colOff>
      <xdr:row>26</xdr:row>
      <xdr:rowOff>13770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63050" y="209550"/>
          <a:ext cx="8467726" cy="475722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29</xdr:row>
      <xdr:rowOff>9525</xdr:rowOff>
    </xdr:from>
    <xdr:to>
      <xdr:col>31</xdr:col>
      <xdr:colOff>319198</xdr:colOff>
      <xdr:row>50</xdr:row>
      <xdr:rowOff>76200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63200" y="5343525"/>
          <a:ext cx="8853598" cy="4067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cypress.com/file/377721/download" TargetMode="External"/><Relationship Id="rId1" Type="http://schemas.openxmlformats.org/officeDocument/2006/relationships/hyperlink" Target="https://www.nxp.com/docs/en/supporting-information/design_con_2003_tecforum_i2c_bus_overview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5"/>
  <sheetViews>
    <sheetView tabSelected="1" workbookViewId="0">
      <selection activeCell="I25" sqref="I25"/>
    </sheetView>
  </sheetViews>
  <sheetFormatPr defaultRowHeight="15" x14ac:dyDescent="0.25"/>
  <cols>
    <col min="5" max="5" width="10" bestFit="1" customWidth="1"/>
    <col min="14" max="14" width="12" bestFit="1" customWidth="1"/>
    <col min="17" max="17" width="12" bestFit="1" customWidth="1"/>
  </cols>
  <sheetData>
    <row r="1" spans="1:21" ht="15.75" thickBot="1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21" ht="21" thickBot="1" x14ac:dyDescent="0.4">
      <c r="A2" s="16" t="s">
        <v>1</v>
      </c>
      <c r="B2" s="17"/>
      <c r="C2" s="17"/>
      <c r="D2" s="18"/>
      <c r="F2" s="16" t="s">
        <v>2</v>
      </c>
      <c r="G2" s="17"/>
      <c r="H2" s="17"/>
      <c r="I2" s="18"/>
      <c r="L2" s="13" t="s">
        <v>7</v>
      </c>
      <c r="M2" s="13"/>
      <c r="N2" s="13"/>
      <c r="O2" s="13"/>
      <c r="P2" s="13"/>
      <c r="Q2" s="13"/>
      <c r="R2" s="13"/>
      <c r="S2" s="13"/>
      <c r="T2" s="13"/>
      <c r="U2" s="13"/>
    </row>
    <row r="3" spans="1:21" x14ac:dyDescent="0.25">
      <c r="A3" s="2"/>
      <c r="B3" s="3"/>
      <c r="C3" s="3"/>
      <c r="D3" s="4"/>
      <c r="F3" s="2"/>
      <c r="G3" s="3"/>
      <c r="H3" s="3"/>
      <c r="I3" s="4"/>
    </row>
    <row r="4" spans="1:21" x14ac:dyDescent="0.25">
      <c r="A4" s="5"/>
      <c r="B4" s="6"/>
      <c r="C4" s="6"/>
      <c r="D4" s="7"/>
      <c r="F4" s="5"/>
      <c r="G4" s="6"/>
      <c r="H4" s="6"/>
      <c r="I4" s="7"/>
    </row>
    <row r="5" spans="1:21" ht="15.75" thickBot="1" x14ac:dyDescent="0.3">
      <c r="A5" s="8"/>
      <c r="B5" s="9"/>
      <c r="C5" s="9"/>
      <c r="D5" s="10"/>
      <c r="F5" s="8"/>
      <c r="G5" s="9"/>
      <c r="H5" s="9"/>
      <c r="I5" s="10"/>
    </row>
    <row r="8" spans="1:21" ht="18.75" x14ac:dyDescent="0.35">
      <c r="A8" s="12" t="s">
        <v>6</v>
      </c>
      <c r="B8" s="12"/>
      <c r="C8" s="12"/>
      <c r="D8" s="12"/>
      <c r="E8" s="11">
        <v>3.3</v>
      </c>
    </row>
    <row r="9" spans="1:21" ht="18.75" x14ac:dyDescent="0.35">
      <c r="A9" s="12" t="s">
        <v>8</v>
      </c>
      <c r="B9" s="12"/>
      <c r="C9" s="12"/>
      <c r="D9" s="12"/>
      <c r="E9" s="11">
        <v>0.33</v>
      </c>
    </row>
    <row r="10" spans="1:21" ht="18.75" x14ac:dyDescent="0.35">
      <c r="A10" s="12" t="s">
        <v>5</v>
      </c>
      <c r="B10" s="12"/>
      <c r="C10" s="12"/>
      <c r="D10" s="12"/>
      <c r="E10" s="11">
        <v>0.02</v>
      </c>
    </row>
    <row r="11" spans="1:21" ht="19.5" x14ac:dyDescent="0.35">
      <c r="A11" s="12" t="s">
        <v>4</v>
      </c>
      <c r="B11" s="12"/>
      <c r="C11" s="12"/>
      <c r="D11" s="12"/>
      <c r="E11" s="11">
        <f>N22</f>
        <v>1.2000000000000002E-7</v>
      </c>
      <c r="L11" s="14" t="s">
        <v>9</v>
      </c>
      <c r="M11" s="14"/>
      <c r="O11" s="14" t="s">
        <v>10</v>
      </c>
      <c r="P11" s="14"/>
    </row>
    <row r="12" spans="1:21" ht="18.75" x14ac:dyDescent="0.35">
      <c r="A12" s="12" t="s">
        <v>3</v>
      </c>
      <c r="B12" s="12"/>
      <c r="C12" s="12"/>
      <c r="D12" s="12"/>
      <c r="E12" s="11">
        <f>N25</f>
        <v>1E-10</v>
      </c>
      <c r="L12" s="11" t="s">
        <v>11</v>
      </c>
      <c r="M12" s="11">
        <f>(E8-E9)/E10+(1.8-E9)/E10</f>
        <v>221.99999999999997</v>
      </c>
      <c r="O12" s="11" t="s">
        <v>12</v>
      </c>
      <c r="P12" s="11">
        <f>E11/(0.8473*E12)</f>
        <v>1416.2634249970495</v>
      </c>
    </row>
    <row r="14" spans="1:21" x14ac:dyDescent="0.25">
      <c r="S14" t="s">
        <v>16</v>
      </c>
      <c r="T14">
        <v>257</v>
      </c>
    </row>
    <row r="15" spans="1:21" x14ac:dyDescent="0.25">
      <c r="S15" t="s">
        <v>17</v>
      </c>
      <c r="T15">
        <v>257</v>
      </c>
    </row>
    <row r="16" spans="1:21" x14ac:dyDescent="0.25">
      <c r="S16" t="s">
        <v>18</v>
      </c>
      <c r="T16">
        <v>3.3</v>
      </c>
    </row>
    <row r="17" spans="14:20" x14ac:dyDescent="0.25">
      <c r="S17" t="s">
        <v>19</v>
      </c>
      <c r="T17">
        <v>1.8</v>
      </c>
    </row>
    <row r="18" spans="14:20" x14ac:dyDescent="0.25">
      <c r="S18" t="s">
        <v>20</v>
      </c>
      <c r="T18">
        <f>E9</f>
        <v>0.33</v>
      </c>
    </row>
    <row r="20" spans="14:20" x14ac:dyDescent="0.25">
      <c r="N20">
        <v>120</v>
      </c>
      <c r="T20">
        <f>(T16-T18)/T14</f>
        <v>1.1556420233463035E-2</v>
      </c>
    </row>
    <row r="21" spans="14:20" x14ac:dyDescent="0.25">
      <c r="N21">
        <f>POWER(10,-9)</f>
        <v>1.0000000000000001E-9</v>
      </c>
      <c r="T21">
        <f>(T17-T18)/T15</f>
        <v>5.7198443579766535E-3</v>
      </c>
    </row>
    <row r="22" spans="14:20" x14ac:dyDescent="0.25">
      <c r="N22">
        <f>N20*N21</f>
        <v>1.2000000000000002E-7</v>
      </c>
      <c r="T22">
        <f>T20+T21</f>
        <v>1.7276264591439688E-2</v>
      </c>
    </row>
    <row r="23" spans="14:20" x14ac:dyDescent="0.25">
      <c r="N23">
        <v>100</v>
      </c>
      <c r="T23" s="1" t="str">
        <f>IF(T22&lt;E10,"PASS","Fail")</f>
        <v>PASS</v>
      </c>
    </row>
    <row r="24" spans="14:20" x14ac:dyDescent="0.25">
      <c r="N24">
        <f>POWER(10,-12)</f>
        <v>9.9999999999999998E-13</v>
      </c>
    </row>
    <row r="25" spans="14:20" x14ac:dyDescent="0.25">
      <c r="N25">
        <f>N23*N24</f>
        <v>1E-10</v>
      </c>
    </row>
  </sheetData>
  <mergeCells count="11">
    <mergeCell ref="A1:J1"/>
    <mergeCell ref="A2:D2"/>
    <mergeCell ref="F2:I2"/>
    <mergeCell ref="A8:D8"/>
    <mergeCell ref="A9:D9"/>
    <mergeCell ref="A11:D11"/>
    <mergeCell ref="A12:D12"/>
    <mergeCell ref="L2:U2"/>
    <mergeCell ref="L11:M11"/>
    <mergeCell ref="O11:P11"/>
    <mergeCell ref="A10:D10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A10" workbookViewId="0">
      <selection activeCell="A24" sqref="A24:O24"/>
    </sheetView>
  </sheetViews>
  <sheetFormatPr defaultRowHeight="15" x14ac:dyDescent="0.25"/>
  <sheetData>
    <row r="1" spans="1:17" x14ac:dyDescent="0.25">
      <c r="A1" s="15" t="s">
        <v>22</v>
      </c>
      <c r="B1" s="15"/>
      <c r="P1" s="15" t="s">
        <v>24</v>
      </c>
      <c r="Q1" s="15"/>
    </row>
    <row r="24" spans="1:19" x14ac:dyDescent="0.25">
      <c r="A24" s="19" t="s">
        <v>13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spans="1:19" x14ac:dyDescent="0.25">
      <c r="A25" s="20" t="s">
        <v>14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 spans="1:19" x14ac:dyDescent="0.25">
      <c r="A26" s="20" t="s">
        <v>15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9" x14ac:dyDescent="0.25">
      <c r="A27" s="19" t="s">
        <v>26</v>
      </c>
      <c r="B27" s="19"/>
      <c r="C27" s="19"/>
      <c r="D27" s="19"/>
      <c r="E27" s="19"/>
      <c r="F27" s="19"/>
      <c r="G27" s="19"/>
      <c r="H27" s="19"/>
      <c r="I27" s="19"/>
      <c r="J27" s="1"/>
      <c r="K27" s="1"/>
      <c r="L27" s="1"/>
      <c r="M27" s="1"/>
      <c r="N27" s="1"/>
      <c r="O27" s="1"/>
    </row>
    <row r="28" spans="1:19" x14ac:dyDescent="0.25">
      <c r="A28" s="20" t="s">
        <v>21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9" x14ac:dyDescent="0.25">
      <c r="A29" s="15" t="s">
        <v>23</v>
      </c>
      <c r="B29" s="15"/>
      <c r="R29" s="15" t="s">
        <v>25</v>
      </c>
      <c r="S29" s="15"/>
    </row>
  </sheetData>
  <mergeCells count="9">
    <mergeCell ref="A29:B29"/>
    <mergeCell ref="P1:Q1"/>
    <mergeCell ref="R29:S29"/>
    <mergeCell ref="A27:I27"/>
    <mergeCell ref="A24:O24"/>
    <mergeCell ref="A25:O25"/>
    <mergeCell ref="A26:O26"/>
    <mergeCell ref="A28:O28"/>
    <mergeCell ref="A1:B1"/>
  </mergeCells>
  <hyperlinks>
    <hyperlink ref="A24" r:id="rId1"/>
    <hyperlink ref="A27" r:id="rId2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Calculations</vt:lpstr>
      <vt:lpstr>Reference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 Oyyoth</dc:creator>
  <cp:lastModifiedBy>Hari Oyyoth</cp:lastModifiedBy>
  <dcterms:created xsi:type="dcterms:W3CDTF">2018-08-07T04:34:54Z</dcterms:created>
  <dcterms:modified xsi:type="dcterms:W3CDTF">2018-08-10T05:03:12Z</dcterms:modified>
</cp:coreProperties>
</file>