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(01) Project\ECG-1004\SPEC\PHY Switch\"/>
    </mc:Choice>
  </mc:AlternateContent>
  <xr:revisionPtr revIDLastSave="0" documentId="13_ncr:1_{1BDF09CD-0960-47C9-8DB7-CA9D139E9D2D}" xr6:coauthVersionLast="47" xr6:coauthVersionMax="47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Tabelle1" sheetId="1" r:id="rId1"/>
    <sheet name="电路修改意见" sheetId="2" r:id="rId2"/>
    <sheet name="NTC Parameter" sheetId="3" r:id="rId3"/>
    <sheet name="DP83822 Strap LEVE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E3" i="4"/>
  <c r="E25" i="3"/>
  <c r="E24" i="3"/>
  <c r="E23" i="3"/>
  <c r="E22" i="3"/>
  <c r="E21" i="3"/>
  <c r="E20" i="3"/>
  <c r="E19" i="3"/>
  <c r="E18" i="3"/>
  <c r="E17" i="3"/>
  <c r="E9" i="3"/>
  <c r="E5" i="3"/>
  <c r="E8" i="3"/>
  <c r="E4" i="3"/>
  <c r="E10" i="3"/>
  <c r="E6" i="3"/>
  <c r="E11" i="3"/>
  <c r="E7" i="3"/>
  <c r="E3" i="3"/>
</calcChain>
</file>

<file path=xl/sharedStrings.xml><?xml version="1.0" encoding="utf-8"?>
<sst xmlns="http://schemas.openxmlformats.org/spreadsheetml/2006/main" count="151" uniqueCount="139">
  <si>
    <t>No.</t>
    <phoneticPr fontId="1" type="noConversion"/>
  </si>
  <si>
    <t>Page</t>
    <phoneticPr fontId="1" type="noConversion"/>
  </si>
  <si>
    <t>Questions</t>
    <phoneticPr fontId="1" type="noConversion"/>
  </si>
  <si>
    <t>Solutions</t>
    <phoneticPr fontId="1" type="noConversion"/>
  </si>
  <si>
    <t>MDIO for PHY switch</t>
  </si>
  <si>
    <t>BOARD_ID0 detection</t>
    <phoneticPr fontId="1" type="noConversion"/>
  </si>
  <si>
    <r>
      <t>13V转5V隔离电源</t>
    </r>
    <r>
      <rPr>
        <sz val="11"/>
        <color rgb="FFFF0000"/>
        <rFont val="等线"/>
        <family val="3"/>
        <charset val="134"/>
        <scheme val="minor"/>
      </rPr>
      <t>变压器</t>
    </r>
    <phoneticPr fontId="1" type="noConversion"/>
  </si>
  <si>
    <t>参考源使用外部2.5V</t>
    <phoneticPr fontId="1" type="noConversion"/>
  </si>
  <si>
    <t>07050048 NTC</t>
    <phoneticPr fontId="1" type="noConversion"/>
  </si>
  <si>
    <t>Temp.(℃)</t>
    <phoneticPr fontId="1" type="noConversion"/>
  </si>
  <si>
    <t>分压值</t>
    <phoneticPr fontId="1" type="noConversion"/>
  </si>
  <si>
    <t>上拉电阻(Kohm)</t>
    <phoneticPr fontId="1" type="noConversion"/>
  </si>
  <si>
    <t>上拉电压(V)</t>
    <phoneticPr fontId="1" type="noConversion"/>
  </si>
  <si>
    <t>比较器分压电压</t>
    <phoneticPr fontId="1" type="noConversion"/>
  </si>
  <si>
    <t>NTC
(Kohm)</t>
    <phoneticPr fontId="1" type="noConversion"/>
  </si>
  <si>
    <t>MCU水浸信号要用Capture信号</t>
    <phoneticPr fontId="1" type="noConversion"/>
  </si>
  <si>
    <t>通过扩展板的上下拉电阻识别，GFSU的程序有对应的识别表</t>
    <phoneticPr fontId="1" type="noConversion"/>
  </si>
  <si>
    <t>S1板修改意见</t>
    <phoneticPr fontId="1" type="noConversion"/>
  </si>
  <si>
    <t>1.     P1. 和扩展槽连接就一个插座，意味着IFSU-DI板卡无法插在这个产品上用。</t>
  </si>
  <si>
    <t>3.     P5.   U10电路可以不用，直接用MCU控制三极管再控制继电器</t>
  </si>
  <si>
    <t>4.     P5.  I2C通道改成NTC通道，通过MCU采集。</t>
  </si>
  <si>
    <t>5.     P6.   U17都可以删了，无线串口已经用的那个电路很稳定了。</t>
  </si>
  <si>
    <t>6.     P6.   2个DI电路，也改成AI采集端方式，也就是4个AI通道。</t>
  </si>
  <si>
    <t>7.     P6.   AI通道的采样电阻换成249欧姆.</t>
  </si>
  <si>
    <t>8.     P7/P8. 串口RTS电路删掉。</t>
  </si>
  <si>
    <t>9.     P9.  SW1这个是接在3352上面的，用于出厂恢复Linux软件</t>
  </si>
  <si>
    <t>11.  P10.  BoardID检测就不要了，实际上没用动态自动配置。</t>
  </si>
  <si>
    <t>12.  P10. U43也可以不用，用MCU直接控制。</t>
  </si>
  <si>
    <t>13.  P10. 能否像BM检测电压一样，直接接到MCU，不用那个运放。</t>
  </si>
  <si>
    <t>14.  P13. U11这个器件参考CM模块，可以不用。</t>
  </si>
  <si>
    <t>1、 P1 U1里信号SDA是双向的，这里不适用。</t>
  </si>
  <si>
    <t>2、 P2 C17和C18确定不用的，可以删掉。</t>
  </si>
  <si>
    <t>3、 P3 D11和D10可以合在一起。</t>
  </si>
  <si>
    <t>4、 P4 跳线帽的丝印最好是连续的，方便条线。</t>
  </si>
  <si>
    <t>5、 P4 J9的RJ45是4口的，要换成单个的。</t>
  </si>
  <si>
    <t>6、 P5 I2C的SDA口是双向通讯的用一个光耦不能实现。</t>
  </si>
  <si>
    <t>7、 P9 按键到MCU之间最好串个电阻防静电。</t>
  </si>
  <si>
    <t>8、 P12 12V输出和12V控制输出如果电流不是很大可以共用一个GND回路。</t>
  </si>
  <si>
    <t>9、 P13 隔离电源MOS管Q30等要用VDSS = 30V电压的，可以选择和CM模块的一样15060397。</t>
  </si>
  <si>
    <t>处理意见</t>
    <phoneticPr fontId="1" type="noConversion"/>
  </si>
  <si>
    <t>20220606：OK，已修改</t>
    <phoneticPr fontId="1" type="noConversion"/>
  </si>
  <si>
    <t>20220606：OK，已修改，删除36020324</t>
    <phoneticPr fontId="1" type="noConversion"/>
  </si>
  <si>
    <t>胡：_20220602</t>
    <phoneticPr fontId="1" type="noConversion"/>
  </si>
  <si>
    <t>左：_20220602</t>
    <phoneticPr fontId="1" type="noConversion"/>
  </si>
  <si>
    <t>20220606：OK，已删除</t>
    <phoneticPr fontId="1" type="noConversion"/>
  </si>
  <si>
    <t>20220606：OK，已删除RTS</t>
    <phoneticPr fontId="1" type="noConversion"/>
  </si>
  <si>
    <t>20220606：OK，已删除RTS驱动电路</t>
    <phoneticPr fontId="1" type="noConversion"/>
  </si>
  <si>
    <t>2.     P2. 串口指示灯，目前用RXD/RXD来驱动，PCB设计时会破坏隔离带。改成用D+来驱动，电源用串口电源。</t>
    <phoneticPr fontId="1" type="noConversion"/>
  </si>
  <si>
    <t>20220606：OK，已加上DI板卡插座</t>
    <phoneticPr fontId="1" type="noConversion"/>
  </si>
  <si>
    <t>15.  P13/P14. 串口和水浸隔离电源，所有串口共用一个隔离电源，水浸单独用一个隔离电源。注意串口RS232的地点处理方式，同IFSU。</t>
    <phoneticPr fontId="1" type="noConversion"/>
  </si>
  <si>
    <t>20220606：OK，已修改，用温度传感器：07050110</t>
    <phoneticPr fontId="1" type="noConversion"/>
  </si>
  <si>
    <t>20220606：OK，已改为249ohm（07091462）</t>
    <phoneticPr fontId="1" type="noConversion"/>
  </si>
  <si>
    <t>20220607：OK，已修改,放到P1，连接到GPIO1_31</t>
    <phoneticPr fontId="1" type="noConversion"/>
  </si>
  <si>
    <t>10.  P9.  D53那个延时启动和D52可以合二为一，或者MCU_NRST改成由ARM引出的 Global_RST &amp; GPIO3_</t>
    <phoneticPr fontId="1" type="noConversion"/>
  </si>
  <si>
    <t>20220607：OK，已修改 合二为一</t>
    <phoneticPr fontId="1" type="noConversion"/>
  </si>
  <si>
    <t>20220607：OK，已修改</t>
    <phoneticPr fontId="1" type="noConversion"/>
  </si>
  <si>
    <t>20220607：已删除外接I2C功能</t>
    <phoneticPr fontId="1" type="noConversion"/>
  </si>
  <si>
    <t>20220607：已修改，合二为一</t>
    <phoneticPr fontId="1" type="noConversion"/>
  </si>
  <si>
    <t>20220607：已串接200ohm电阻到CPU</t>
    <phoneticPr fontId="1" type="noConversion"/>
  </si>
  <si>
    <t>20220607：已修改为15060397</t>
    <phoneticPr fontId="1" type="noConversion"/>
  </si>
  <si>
    <t>20220607：OK，已参考CM修改</t>
    <phoneticPr fontId="1" type="noConversion"/>
  </si>
  <si>
    <t>20220607：已删除</t>
    <phoneticPr fontId="1" type="noConversion"/>
  </si>
  <si>
    <t>20220607：14080101已经是单口的了</t>
    <phoneticPr fontId="1" type="noConversion"/>
  </si>
  <si>
    <t>电源测量：原10K/2.7K分压；</t>
    <phoneticPr fontId="1" type="noConversion"/>
  </si>
  <si>
    <t>电源测量：交流采样43K/4200K，10K/10K分压；
是原来的6.167倍</t>
    <phoneticPr fontId="1" type="noConversion"/>
  </si>
  <si>
    <r>
      <t>20220607：</t>
    </r>
    <r>
      <rPr>
        <sz val="11"/>
        <rFont val="等线"/>
        <family val="3"/>
        <charset val="134"/>
        <scheme val="minor"/>
      </rPr>
      <t>已重新排序</t>
    </r>
    <phoneticPr fontId="1" type="noConversion"/>
  </si>
  <si>
    <r>
      <t>20220606：OK，参照工作站用D</t>
    </r>
    <r>
      <rPr>
        <sz val="11"/>
        <rFont val="等线"/>
        <family val="3"/>
        <charset val="134"/>
        <scheme val="minor"/>
      </rPr>
      <t>+驱动，</t>
    </r>
    <r>
      <rPr>
        <sz val="11"/>
        <color rgb="FFFF0000"/>
        <rFont val="等线"/>
        <family val="3"/>
        <charset val="134"/>
        <scheme val="minor"/>
      </rPr>
      <t>RS232 RXD时LED不亮</t>
    </r>
    <phoneticPr fontId="1" type="noConversion"/>
  </si>
  <si>
    <t>电源221.9VAC，实测218.3VAC
电源53.15VDC，实测49.3VDC</t>
    <phoneticPr fontId="1" type="noConversion"/>
  </si>
  <si>
    <t>电源53.15VDC，实测322.3～323.1VDC，倍数折算值：52.26
电源221.1VAC，实测1345.1～1370.4VAC，倍数折算值：218.11</t>
    <phoneticPr fontId="1" type="noConversion"/>
  </si>
  <si>
    <r>
      <t>20220610：已修改，</t>
    </r>
    <r>
      <rPr>
        <sz val="11"/>
        <color rgb="FFFF0000"/>
        <rFont val="等线"/>
        <family val="3"/>
        <charset val="134"/>
        <scheme val="minor"/>
      </rPr>
      <t>12V输出二极管和磁珠改为1A</t>
    </r>
    <r>
      <rPr>
        <sz val="11"/>
        <color theme="1"/>
        <rFont val="等线"/>
        <family val="2"/>
        <scheme val="minor"/>
      </rPr>
      <t>，</t>
    </r>
    <r>
      <rPr>
        <sz val="11"/>
        <color rgb="FFFF0000"/>
        <rFont val="等线"/>
        <family val="3"/>
        <charset val="134"/>
        <scheme val="minor"/>
      </rPr>
      <t>加1.1A保险丝</t>
    </r>
    <phoneticPr fontId="1" type="noConversion"/>
  </si>
  <si>
    <t>20220609：MCU阻抗会影响测量精度，保留电路。
修改采样管电阻及分压电阻，提高低压采样精度</t>
    <phoneticPr fontId="1" type="noConversion"/>
  </si>
  <si>
    <t>电源测量：10K/10K分压；
是原来的2.352倍</t>
    <phoneticPr fontId="1" type="noConversion"/>
  </si>
  <si>
    <t>电源53.15VDC，实测120～120.7VDC，倍数折算值：51.02</t>
    <phoneticPr fontId="1" type="noConversion"/>
  </si>
  <si>
    <t>充电逻辑控制</t>
    <phoneticPr fontId="1" type="noConversion"/>
  </si>
  <si>
    <t>BAT+&gt;4.1V</t>
    <phoneticPr fontId="1" type="noConversion"/>
  </si>
  <si>
    <t>Temp.&lt;40, BAT_CHG_CTRL=1</t>
    <phoneticPr fontId="1" type="noConversion"/>
  </si>
  <si>
    <t>Temp.&gt;5, BAT_CHG_CTRL=1</t>
    <phoneticPr fontId="1" type="noConversion"/>
  </si>
  <si>
    <t>PWR_VOL&gt;38, BAT_CHG_CTRL=1</t>
    <phoneticPr fontId="1" type="noConversion"/>
  </si>
  <si>
    <t>BAT+&gt; 4.1V, BAT_CHG_CTRL=0</t>
    <phoneticPr fontId="1" type="noConversion"/>
  </si>
  <si>
    <t>BAT Temp.&gt;45, BAT_CHG_CTRL=0</t>
    <phoneticPr fontId="1" type="noConversion"/>
  </si>
  <si>
    <t>BAT Temp.&lt;0, BAT_CHG_CTRL=0</t>
    <phoneticPr fontId="1" type="noConversion"/>
  </si>
  <si>
    <t>PWR_VOL&lt;35V, BAT_CHG_CTRL=0</t>
    <phoneticPr fontId="1" type="noConversion"/>
  </si>
  <si>
    <t>电池电压</t>
    <phoneticPr fontId="1" type="noConversion"/>
  </si>
  <si>
    <t>电池高温</t>
    <phoneticPr fontId="1" type="noConversion"/>
  </si>
  <si>
    <t>电池低温</t>
    <phoneticPr fontId="1" type="noConversion"/>
  </si>
  <si>
    <t>外部电源</t>
    <phoneticPr fontId="1" type="noConversion"/>
  </si>
  <si>
    <t>充电条件</t>
    <phoneticPr fontId="1" type="noConversion"/>
  </si>
  <si>
    <t>断开条件</t>
    <phoneticPr fontId="1" type="noConversion"/>
  </si>
  <si>
    <t>No</t>
    <phoneticPr fontId="1" type="noConversion"/>
  </si>
  <si>
    <t>条件名称</t>
    <phoneticPr fontId="1" type="noConversion"/>
  </si>
  <si>
    <t>BAT+&lt;3.9V, BAT_CHG_CTRL=1</t>
    <phoneticPr fontId="1" type="noConversion"/>
  </si>
  <si>
    <t>07050127 NTC</t>
    <phoneticPr fontId="1" type="noConversion"/>
  </si>
  <si>
    <t>原理图检视问题</t>
    <phoneticPr fontId="1" type="noConversion"/>
  </si>
  <si>
    <t>PWM控制芯片FBB 0ohm电阻放到靠近PWM芯片出，走线分开，到芯片处再汇合，单走线断开时不会出现危险电压（安规需要）</t>
    <phoneticPr fontId="1" type="noConversion"/>
  </si>
  <si>
    <t>已修改FBB两路0ohm靠近PWM芯片放置</t>
    <phoneticPr fontId="1" type="noConversion"/>
  </si>
  <si>
    <t>电源板L3左侧 GND应该放置于L3右侧</t>
    <phoneticPr fontId="1" type="noConversion"/>
  </si>
  <si>
    <t>已修改</t>
    <phoneticPr fontId="1" type="noConversion"/>
  </si>
  <si>
    <t>GND已修改到L3右侧</t>
    <phoneticPr fontId="1" type="noConversion"/>
  </si>
  <si>
    <t>按键GPIO使用原CPU板HUB控制脚，需要更改HUB部分软件。</t>
    <phoneticPr fontId="1" type="noConversion"/>
  </si>
  <si>
    <t>已改为CPU预留的管脚GPIO1_25</t>
    <phoneticPr fontId="1" type="noConversion"/>
  </si>
  <si>
    <t>已修正</t>
    <phoneticPr fontId="1" type="noConversion"/>
  </si>
  <si>
    <t>DI插座网络名无关联连接</t>
    <phoneticPr fontId="1" type="noConversion"/>
  </si>
  <si>
    <t>U1 36020308驱动电路去掉，Debug UART加TVS防静电</t>
    <phoneticPr fontId="1" type="noConversion"/>
  </si>
  <si>
    <t>电源板J2 2pin输入端子引脚距离只有4mm，安规距离不足(需要大于4.5mm)</t>
    <phoneticPr fontId="1" type="noConversion"/>
  </si>
  <si>
    <t>已删除U1驱动电路，Debeg UART增加TVS防静电器件</t>
    <phoneticPr fontId="1" type="noConversion"/>
  </si>
  <si>
    <t>PHY默认接AM335X的MDIO</t>
    <phoneticPr fontId="1" type="noConversion"/>
  </si>
  <si>
    <t>单路的TVS封装太大，网口LEDTVS改为USB用的TVS防静电管</t>
    <phoneticPr fontId="1" type="noConversion"/>
  </si>
  <si>
    <t>AI采集用249ohm电阻，不需多预留一个并联电阻</t>
    <phoneticPr fontId="1" type="noConversion"/>
  </si>
  <si>
    <t>已删除与249ohm电阻并联的电阻</t>
    <phoneticPr fontId="1" type="noConversion"/>
  </si>
  <si>
    <t>信号采集出AI/DI外，其余模拟信号输入预留直连到MCU</t>
    <phoneticPr fontId="1" type="noConversion"/>
  </si>
  <si>
    <t>已增加跳线电路</t>
    <phoneticPr fontId="1" type="noConversion"/>
  </si>
  <si>
    <t>DO继电器设定常开常闭跳线，默认常开</t>
    <phoneticPr fontId="1" type="noConversion"/>
  </si>
  <si>
    <t>MCU ADC输入电容大小确认</t>
    <phoneticPr fontId="1" type="noConversion"/>
  </si>
  <si>
    <t>MCU规格建议ADC输入并联500pF电容，电路实际使用470pF</t>
    <phoneticPr fontId="1" type="noConversion"/>
  </si>
  <si>
    <t>MCU使用无线串口晶振32MHz</t>
    <phoneticPr fontId="1" type="noConversion"/>
  </si>
  <si>
    <t>32MHz为MCU规格最大值，保留使用24MHz晶振</t>
    <phoneticPr fontId="1" type="noConversion"/>
  </si>
  <si>
    <t>负5V电荷泵EN上拉电阻单独用5V上拉，方便阅读</t>
    <phoneticPr fontId="1" type="noConversion"/>
  </si>
  <si>
    <t>该器件为共阳极，不能共用</t>
    <phoneticPr fontId="1" type="noConversion"/>
  </si>
  <si>
    <t>纽扣电池电路D68/D70双二极管器件共用一个器件</t>
    <phoneticPr fontId="1" type="noConversion"/>
  </si>
  <si>
    <t>增加VCC_5V电压检测，电压超过5.5V后停止对电池充电</t>
    <phoneticPr fontId="1" type="noConversion"/>
  </si>
  <si>
    <t>电池NTC贴到电池</t>
    <phoneticPr fontId="1" type="noConversion"/>
  </si>
  <si>
    <t>单一故障：12V短接到5V时，电池不能过充</t>
    <phoneticPr fontId="1" type="noConversion"/>
  </si>
  <si>
    <t>电池靠近PCB板防止，按RFSU方法粘贴NTC到电池表面</t>
    <phoneticPr fontId="1" type="noConversion"/>
  </si>
  <si>
    <t>电池过放保护使用MCU控制</t>
    <phoneticPr fontId="1" type="noConversion"/>
  </si>
  <si>
    <t>电池boost芯片EN使能，用MCU控制，默认状态为EN高电平使能，当电池电压降到3.0V时MCU将EN设为低电平，电池停止放电</t>
    <phoneticPr fontId="1" type="noConversion"/>
  </si>
  <si>
    <t>电源电压检测半波整流二极管在D62高低温时的压降可能大于输入电压值（40V输入时只有0.38V），使D62无法导通工作</t>
    <phoneticPr fontId="1" type="noConversion"/>
  </si>
  <si>
    <t>将D62改为压降低的肖特基二极管15010249</t>
    <phoneticPr fontId="1" type="noConversion"/>
  </si>
  <si>
    <t>PHY芯片Microchip LAN8720采购不到，需要更换为TI PHY芯片</t>
    <phoneticPr fontId="1" type="noConversion"/>
  </si>
  <si>
    <t>已更改为TI的 DP83822I</t>
    <phoneticPr fontId="1" type="noConversion"/>
  </si>
  <si>
    <t>改为3pin凤凰端子(14180030)，中间pin悬空不接</t>
    <phoneticPr fontId="1" type="noConversion"/>
  </si>
  <si>
    <t>RH(KΩ)</t>
    <phoneticPr fontId="1" type="noConversion"/>
  </si>
  <si>
    <t>RL(KΩ)</t>
    <phoneticPr fontId="1" type="noConversion"/>
  </si>
  <si>
    <t>PD Pin</t>
    <phoneticPr fontId="1" type="noConversion"/>
  </si>
  <si>
    <t>PU Pin</t>
    <phoneticPr fontId="1" type="noConversion"/>
  </si>
  <si>
    <t>PD or PU</t>
    <phoneticPr fontId="1" type="noConversion"/>
  </si>
  <si>
    <t>PD or PU
(KΩ)</t>
    <phoneticPr fontId="1" type="noConversion"/>
  </si>
  <si>
    <t>DP83822i Strap Voltage Ratios</t>
    <phoneticPr fontId="1" type="noConversion"/>
  </si>
  <si>
    <t>Mode Level</t>
    <phoneticPr fontId="1" type="noConversion"/>
  </si>
  <si>
    <t>Ratio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</si>
</sst>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);[Red]\(0.0000\)"/>
    <numFmt numFmtId="177" formatCode="0.000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2" xfId="0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77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590550</xdr:colOff>
      <xdr:row>6</xdr:row>
      <xdr:rowOff>57150</xdr:rowOff>
    </xdr:from>
    <xdr:to>
      <xdr:col>16</xdr:col>
      <xdr:colOff>19050</xdr:colOff>
      <xdr:row>22</xdr:row>
      <xdr:rowOff>104939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51584D3-C889-1F04-D1D7-C29559964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575" y="1323975"/>
          <a:ext cx="4229100" cy="29433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104775</xdr:rowOff>
    </xdr:from>
    <xdr:to>
      <xdr:col>9</xdr:col>
      <xdr:colOff>495411</xdr:colOff>
      <xdr:row>25</xdr:row>
      <xdr:rowOff>76200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34E227AA-6B87-65B1-BF5C-5B98E9E2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09650"/>
          <a:ext cx="7172436" cy="377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workbookViewId="0">
      <pane ySplit="1" topLeftCell="A2" activePane="bottomLeft" state="frozen"/>
      <selection pane="bottomLeft" activeCell="B15" sqref="B15:C17"/>
    </sheetView>
  </sheetViews>
  <sheetFormatPr defaultRowHeight="14.25" x14ac:dyDescent="0.2"/>
  <cols>
    <col min="1" max="1" width="9" style="2"/>
    <col min="2" max="2" width="11" style="2" bestFit="1" customWidth="1"/>
    <col min="3" max="3" width="36" style="1" customWidth="1"/>
    <col min="4" max="4" width="57.875" style="2" customWidth="1"/>
    <col min="5" max="5" width="9" style="2"/>
    <col min="6" max="6" width="11.25" style="2" customWidth="1"/>
    <col min="7" max="16384" width="9" style="2"/>
  </cols>
  <sheetData>
    <row r="1" spans="1:4" x14ac:dyDescent="0.2">
      <c r="A1" s="3" t="s">
        <v>0</v>
      </c>
      <c r="B1" s="3" t="s">
        <v>1</v>
      </c>
      <c r="C1" s="5" t="s">
        <v>2</v>
      </c>
      <c r="D1" s="4" t="s">
        <v>3</v>
      </c>
    </row>
    <row r="2" spans="1:4" x14ac:dyDescent="0.2">
      <c r="A2" s="2">
        <v>1</v>
      </c>
      <c r="B2" s="2">
        <v>1</v>
      </c>
      <c r="C2" s="1" t="s">
        <v>4</v>
      </c>
      <c r="D2" s="6"/>
    </row>
    <row r="3" spans="1:4" x14ac:dyDescent="0.2">
      <c r="A3" s="2">
        <v>2</v>
      </c>
      <c r="B3" s="2">
        <v>1</v>
      </c>
      <c r="C3" s="1" t="s">
        <v>5</v>
      </c>
      <c r="D3" s="6" t="s">
        <v>16</v>
      </c>
    </row>
    <row r="4" spans="1:4" x14ac:dyDescent="0.2">
      <c r="A4" s="2">
        <v>3</v>
      </c>
      <c r="C4" s="1" t="s">
        <v>6</v>
      </c>
      <c r="D4" s="6"/>
    </row>
    <row r="5" spans="1:4" x14ac:dyDescent="0.2">
      <c r="A5" s="2">
        <v>4</v>
      </c>
      <c r="C5" s="1" t="s">
        <v>7</v>
      </c>
      <c r="D5" s="6"/>
    </row>
    <row r="6" spans="1:4" x14ac:dyDescent="0.2">
      <c r="A6" s="2">
        <v>5</v>
      </c>
      <c r="B6" s="2">
        <v>1</v>
      </c>
      <c r="C6" s="1" t="s">
        <v>15</v>
      </c>
      <c r="D6" s="6"/>
    </row>
    <row r="7" spans="1:4" x14ac:dyDescent="0.2">
      <c r="A7" s="2">
        <v>6</v>
      </c>
      <c r="D7" s="6"/>
    </row>
    <row r="8" spans="1:4" ht="28.5" x14ac:dyDescent="0.2">
      <c r="A8" s="2">
        <v>7</v>
      </c>
      <c r="C8" s="27" t="s">
        <v>63</v>
      </c>
      <c r="D8" s="28" t="s">
        <v>67</v>
      </c>
    </row>
    <row r="9" spans="1:4" ht="28.5" x14ac:dyDescent="0.2">
      <c r="A9" s="2">
        <v>8</v>
      </c>
      <c r="C9" s="27" t="s">
        <v>71</v>
      </c>
      <c r="D9" s="29" t="s">
        <v>72</v>
      </c>
    </row>
    <row r="10" spans="1:4" ht="42.75" x14ac:dyDescent="0.2">
      <c r="A10" s="2">
        <v>9</v>
      </c>
      <c r="C10" s="27" t="s">
        <v>64</v>
      </c>
      <c r="D10" s="28" t="s">
        <v>68</v>
      </c>
    </row>
    <row r="11" spans="1:4" x14ac:dyDescent="0.2">
      <c r="A11" s="2">
        <v>10</v>
      </c>
      <c r="D11" s="6"/>
    </row>
    <row r="12" spans="1:4" x14ac:dyDescent="0.2">
      <c r="A12" s="2">
        <v>11</v>
      </c>
    </row>
    <row r="13" spans="1:4" x14ac:dyDescent="0.2">
      <c r="A13" s="2">
        <v>12</v>
      </c>
    </row>
    <row r="14" spans="1:4" x14ac:dyDescent="0.2">
      <c r="A14" s="2">
        <v>13</v>
      </c>
    </row>
    <row r="15" spans="1:4" x14ac:dyDescent="0.2">
      <c r="A15" s="2">
        <v>14</v>
      </c>
    </row>
    <row r="16" spans="1:4" x14ac:dyDescent="0.2">
      <c r="A16" s="2">
        <v>15</v>
      </c>
    </row>
    <row r="17" spans="1:1" x14ac:dyDescent="0.2">
      <c r="A17" s="2">
        <v>16</v>
      </c>
    </row>
    <row r="18" spans="1:1" x14ac:dyDescent="0.2">
      <c r="A18" s="2">
        <v>17</v>
      </c>
    </row>
    <row r="19" spans="1:1" x14ac:dyDescent="0.2">
      <c r="A19" s="2">
        <v>18</v>
      </c>
    </row>
    <row r="20" spans="1:1" x14ac:dyDescent="0.2">
      <c r="A20" s="2">
        <v>19</v>
      </c>
    </row>
    <row r="21" spans="1:1" x14ac:dyDescent="0.2">
      <c r="A21" s="2">
        <v>20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13C7-AE54-411C-94F2-2A25FC5FDF9F}">
  <dimension ref="A1:C55"/>
  <sheetViews>
    <sheetView workbookViewId="0">
      <pane ySplit="1" topLeftCell="A2" activePane="bottomLeft" state="frozen"/>
      <selection pane="bottomLeft" activeCell="E16" sqref="E16"/>
    </sheetView>
  </sheetViews>
  <sheetFormatPr defaultRowHeight="14.25" x14ac:dyDescent="0.2"/>
  <cols>
    <col min="1" max="1" width="4.375" style="6" bestFit="1" customWidth="1"/>
    <col min="2" max="2" width="83" style="6" customWidth="1"/>
    <col min="3" max="3" width="53.625" style="6" customWidth="1"/>
    <col min="4" max="4" width="8.375" style="6" bestFit="1" customWidth="1"/>
    <col min="5" max="16384" width="9" style="6"/>
  </cols>
  <sheetData>
    <row r="1" spans="2:3" x14ac:dyDescent="0.2">
      <c r="B1" s="21" t="s">
        <v>17</v>
      </c>
      <c r="C1" s="22" t="s">
        <v>39</v>
      </c>
    </row>
    <row r="2" spans="2:3" x14ac:dyDescent="0.2">
      <c r="B2" s="23" t="s">
        <v>42</v>
      </c>
      <c r="C2" s="11"/>
    </row>
    <row r="3" spans="2:3" x14ac:dyDescent="0.2">
      <c r="B3" s="11" t="s">
        <v>18</v>
      </c>
      <c r="C3" s="24" t="s">
        <v>48</v>
      </c>
    </row>
    <row r="4" spans="2:3" ht="28.5" x14ac:dyDescent="0.2">
      <c r="B4" s="25" t="s">
        <v>47</v>
      </c>
      <c r="C4" s="11" t="s">
        <v>66</v>
      </c>
    </row>
    <row r="5" spans="2:3" x14ac:dyDescent="0.2">
      <c r="B5" s="11" t="s">
        <v>19</v>
      </c>
      <c r="C5" s="11" t="s">
        <v>41</v>
      </c>
    </row>
    <row r="6" spans="2:3" x14ac:dyDescent="0.2">
      <c r="B6" s="11" t="s">
        <v>20</v>
      </c>
      <c r="C6" s="24" t="s">
        <v>50</v>
      </c>
    </row>
    <row r="7" spans="2:3" x14ac:dyDescent="0.2">
      <c r="B7" s="11" t="s">
        <v>21</v>
      </c>
      <c r="C7" s="11" t="s">
        <v>46</v>
      </c>
    </row>
    <row r="8" spans="2:3" x14ac:dyDescent="0.2">
      <c r="B8" s="11" t="s">
        <v>22</v>
      </c>
      <c r="C8" s="11" t="s">
        <v>40</v>
      </c>
    </row>
    <row r="9" spans="2:3" x14ac:dyDescent="0.2">
      <c r="B9" s="11" t="s">
        <v>23</v>
      </c>
      <c r="C9" s="11" t="s">
        <v>51</v>
      </c>
    </row>
    <row r="10" spans="2:3" x14ac:dyDescent="0.2">
      <c r="B10" s="11" t="s">
        <v>24</v>
      </c>
      <c r="C10" s="11" t="s">
        <v>45</v>
      </c>
    </row>
    <row r="11" spans="2:3" x14ac:dyDescent="0.2">
      <c r="B11" s="11" t="s">
        <v>25</v>
      </c>
      <c r="C11" s="11" t="s">
        <v>52</v>
      </c>
    </row>
    <row r="12" spans="2:3" x14ac:dyDescent="0.2">
      <c r="B12" s="11" t="s">
        <v>53</v>
      </c>
      <c r="C12" s="11" t="s">
        <v>54</v>
      </c>
    </row>
    <row r="13" spans="2:3" x14ac:dyDescent="0.2">
      <c r="B13" s="11" t="s">
        <v>26</v>
      </c>
      <c r="C13" s="11" t="s">
        <v>44</v>
      </c>
    </row>
    <row r="14" spans="2:3" x14ac:dyDescent="0.2">
      <c r="B14" s="11" t="s">
        <v>27</v>
      </c>
      <c r="C14" s="46" t="s">
        <v>70</v>
      </c>
    </row>
    <row r="15" spans="2:3" x14ac:dyDescent="0.2">
      <c r="B15" s="11" t="s">
        <v>28</v>
      </c>
      <c r="C15" s="47"/>
    </row>
    <row r="16" spans="2:3" x14ac:dyDescent="0.2">
      <c r="B16" s="11" t="s">
        <v>29</v>
      </c>
      <c r="C16" s="11" t="s">
        <v>60</v>
      </c>
    </row>
    <row r="17" spans="2:3" ht="28.5" x14ac:dyDescent="0.2">
      <c r="B17" s="25" t="s">
        <v>49</v>
      </c>
      <c r="C17" s="11" t="s">
        <v>55</v>
      </c>
    </row>
    <row r="19" spans="2:3" x14ac:dyDescent="0.2">
      <c r="B19" s="23" t="s">
        <v>43</v>
      </c>
      <c r="C19" s="11"/>
    </row>
    <row r="20" spans="2:3" x14ac:dyDescent="0.2">
      <c r="B20" s="11" t="s">
        <v>30</v>
      </c>
      <c r="C20" s="11" t="s">
        <v>56</v>
      </c>
    </row>
    <row r="21" spans="2:3" x14ac:dyDescent="0.2">
      <c r="B21" s="11" t="s">
        <v>31</v>
      </c>
      <c r="C21" s="11" t="s">
        <v>61</v>
      </c>
    </row>
    <row r="22" spans="2:3" x14ac:dyDescent="0.2">
      <c r="B22" s="11" t="s">
        <v>32</v>
      </c>
      <c r="C22" s="11" t="s">
        <v>57</v>
      </c>
    </row>
    <row r="23" spans="2:3" x14ac:dyDescent="0.2">
      <c r="B23" s="11" t="s">
        <v>33</v>
      </c>
      <c r="C23" s="11" t="s">
        <v>65</v>
      </c>
    </row>
    <row r="24" spans="2:3" x14ac:dyDescent="0.2">
      <c r="B24" s="11" t="s">
        <v>34</v>
      </c>
      <c r="C24" s="11" t="s">
        <v>62</v>
      </c>
    </row>
    <row r="25" spans="2:3" x14ac:dyDescent="0.2">
      <c r="B25" s="11" t="s">
        <v>35</v>
      </c>
      <c r="C25" s="11" t="s">
        <v>56</v>
      </c>
    </row>
    <row r="26" spans="2:3" x14ac:dyDescent="0.2">
      <c r="B26" s="11" t="s">
        <v>36</v>
      </c>
      <c r="C26" s="11" t="s">
        <v>58</v>
      </c>
    </row>
    <row r="27" spans="2:3" ht="28.5" x14ac:dyDescent="0.2">
      <c r="B27" s="11" t="s">
        <v>37</v>
      </c>
      <c r="C27" s="25" t="s">
        <v>69</v>
      </c>
    </row>
    <row r="28" spans="2:3" x14ac:dyDescent="0.2">
      <c r="B28" s="11" t="s">
        <v>38</v>
      </c>
      <c r="C28" s="11" t="s">
        <v>59</v>
      </c>
    </row>
    <row r="33" spans="1:3" x14ac:dyDescent="0.2">
      <c r="A33" s="21" t="s">
        <v>0</v>
      </c>
      <c r="B33" s="21" t="s">
        <v>92</v>
      </c>
      <c r="C33" s="22" t="s">
        <v>39</v>
      </c>
    </row>
    <row r="34" spans="1:3" x14ac:dyDescent="0.2">
      <c r="A34" s="32">
        <v>1</v>
      </c>
      <c r="B34" s="32" t="s">
        <v>103</v>
      </c>
      <c r="C34" s="32" t="s">
        <v>129</v>
      </c>
    </row>
    <row r="35" spans="1:3" ht="28.5" x14ac:dyDescent="0.2">
      <c r="A35" s="32">
        <v>2</v>
      </c>
      <c r="B35" s="25" t="s">
        <v>93</v>
      </c>
      <c r="C35" s="32" t="s">
        <v>94</v>
      </c>
    </row>
    <row r="36" spans="1:3" x14ac:dyDescent="0.2">
      <c r="A36" s="32">
        <v>3</v>
      </c>
      <c r="B36" s="32" t="s">
        <v>95</v>
      </c>
      <c r="C36" s="32" t="s">
        <v>97</v>
      </c>
    </row>
    <row r="37" spans="1:3" x14ac:dyDescent="0.2">
      <c r="A37" s="32">
        <v>4</v>
      </c>
      <c r="B37" s="32" t="s">
        <v>98</v>
      </c>
      <c r="C37" s="32" t="s">
        <v>99</v>
      </c>
    </row>
    <row r="38" spans="1:3" x14ac:dyDescent="0.2">
      <c r="A38" s="32">
        <v>5</v>
      </c>
      <c r="B38" s="32" t="s">
        <v>101</v>
      </c>
      <c r="C38" s="32" t="s">
        <v>100</v>
      </c>
    </row>
    <row r="39" spans="1:3" x14ac:dyDescent="0.2">
      <c r="A39" s="32">
        <v>6</v>
      </c>
      <c r="B39" s="32" t="s">
        <v>102</v>
      </c>
      <c r="C39" s="32" t="s">
        <v>104</v>
      </c>
    </row>
    <row r="40" spans="1:3" x14ac:dyDescent="0.2">
      <c r="A40" s="32">
        <v>7</v>
      </c>
      <c r="B40" s="32" t="s">
        <v>105</v>
      </c>
      <c r="C40" s="32" t="s">
        <v>96</v>
      </c>
    </row>
    <row r="41" spans="1:3" x14ac:dyDescent="0.2">
      <c r="A41" s="32">
        <v>8</v>
      </c>
      <c r="B41" s="32" t="s">
        <v>106</v>
      </c>
      <c r="C41" s="32" t="s">
        <v>96</v>
      </c>
    </row>
    <row r="42" spans="1:3" x14ac:dyDescent="0.2">
      <c r="A42" s="32">
        <v>9</v>
      </c>
      <c r="B42" s="32" t="s">
        <v>107</v>
      </c>
      <c r="C42" s="32" t="s">
        <v>108</v>
      </c>
    </row>
    <row r="43" spans="1:3" x14ac:dyDescent="0.2">
      <c r="A43" s="32">
        <v>10</v>
      </c>
      <c r="B43" s="32" t="s">
        <v>109</v>
      </c>
      <c r="C43" s="32" t="s">
        <v>96</v>
      </c>
    </row>
    <row r="44" spans="1:3" x14ac:dyDescent="0.2">
      <c r="A44" s="32">
        <v>11</v>
      </c>
      <c r="B44" s="32" t="s">
        <v>111</v>
      </c>
      <c r="C44" s="32" t="s">
        <v>110</v>
      </c>
    </row>
    <row r="45" spans="1:3" x14ac:dyDescent="0.2">
      <c r="A45" s="32">
        <v>12</v>
      </c>
      <c r="B45" s="32" t="s">
        <v>112</v>
      </c>
      <c r="C45" s="32" t="s">
        <v>113</v>
      </c>
    </row>
    <row r="46" spans="1:3" x14ac:dyDescent="0.2">
      <c r="A46" s="32">
        <v>13</v>
      </c>
      <c r="B46" s="32" t="s">
        <v>114</v>
      </c>
      <c r="C46" s="32" t="s">
        <v>115</v>
      </c>
    </row>
    <row r="47" spans="1:3" x14ac:dyDescent="0.2">
      <c r="A47" s="32">
        <v>14</v>
      </c>
      <c r="B47" s="32" t="s">
        <v>116</v>
      </c>
      <c r="C47" s="32" t="s">
        <v>96</v>
      </c>
    </row>
    <row r="48" spans="1:3" x14ac:dyDescent="0.2">
      <c r="A48" s="32">
        <v>15</v>
      </c>
      <c r="B48" s="32" t="s">
        <v>118</v>
      </c>
      <c r="C48" s="32" t="s">
        <v>117</v>
      </c>
    </row>
    <row r="49" spans="1:3" x14ac:dyDescent="0.2">
      <c r="A49" s="32">
        <v>16</v>
      </c>
      <c r="B49" s="32" t="s">
        <v>121</v>
      </c>
      <c r="C49" s="32" t="s">
        <v>119</v>
      </c>
    </row>
    <row r="50" spans="1:3" ht="28.5" x14ac:dyDescent="0.2">
      <c r="A50" s="32">
        <v>17</v>
      </c>
      <c r="B50" s="32" t="s">
        <v>123</v>
      </c>
      <c r="C50" s="25" t="s">
        <v>124</v>
      </c>
    </row>
    <row r="51" spans="1:3" x14ac:dyDescent="0.2">
      <c r="A51" s="32">
        <v>18</v>
      </c>
      <c r="B51" s="32" t="s">
        <v>120</v>
      </c>
      <c r="C51" s="32" t="s">
        <v>122</v>
      </c>
    </row>
    <row r="52" spans="1:3" ht="28.5" x14ac:dyDescent="0.2">
      <c r="A52" s="32">
        <v>19</v>
      </c>
      <c r="B52" s="25" t="s">
        <v>125</v>
      </c>
      <c r="C52" s="32" t="s">
        <v>126</v>
      </c>
    </row>
    <row r="53" spans="1:3" x14ac:dyDescent="0.2">
      <c r="A53" s="32">
        <v>20</v>
      </c>
      <c r="B53" s="32" t="s">
        <v>127</v>
      </c>
      <c r="C53" s="32" t="s">
        <v>128</v>
      </c>
    </row>
    <row r="54" spans="1:3" x14ac:dyDescent="0.2">
      <c r="A54" s="32">
        <v>21</v>
      </c>
      <c r="B54" s="32"/>
      <c r="C54" s="32"/>
    </row>
    <row r="55" spans="1:3" x14ac:dyDescent="0.2">
      <c r="A55" s="32">
        <v>22</v>
      </c>
      <c r="B55" s="32"/>
      <c r="C55" s="32"/>
    </row>
  </sheetData>
  <mergeCells count="1">
    <mergeCell ref="C14:C1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F04A-D47C-44FB-89E1-DD73DCEED204}">
  <dimension ref="A1:M25"/>
  <sheetViews>
    <sheetView workbookViewId="0">
      <pane ySplit="1" topLeftCell="A2" activePane="bottomLeft" state="frozen"/>
      <selection pane="bottomLeft" activeCell="I21" sqref="I21"/>
    </sheetView>
  </sheetViews>
  <sheetFormatPr defaultRowHeight="14.25" x14ac:dyDescent="0.2"/>
  <cols>
    <col min="1" max="1" width="5.625" style="2" customWidth="1"/>
    <col min="2" max="2" width="9.625" style="7" customWidth="1"/>
    <col min="3" max="3" width="9.625" style="6" customWidth="1"/>
    <col min="4" max="4" width="7.75" style="6" customWidth="1"/>
    <col min="5" max="5" width="9" style="6"/>
    <col min="6" max="6" width="9.375" style="6" customWidth="1"/>
    <col min="7" max="7" width="9" style="6"/>
    <col min="8" max="8" width="4" style="6" bestFit="1" customWidth="1"/>
    <col min="9" max="9" width="9" style="6" bestFit="1" customWidth="1"/>
    <col min="10" max="10" width="31.625" style="6" bestFit="1" customWidth="1"/>
    <col min="11" max="11" width="30.375" style="6" bestFit="1" customWidth="1"/>
    <col min="12" max="16384" width="9" style="6"/>
  </cols>
  <sheetData>
    <row r="1" spans="1:13" x14ac:dyDescent="0.2">
      <c r="A1" s="48" t="s">
        <v>8</v>
      </c>
      <c r="B1" s="48"/>
      <c r="C1" s="48"/>
      <c r="D1" s="48"/>
      <c r="E1" s="48"/>
      <c r="F1" s="4"/>
      <c r="J1" s="49"/>
      <c r="K1" s="49"/>
      <c r="L1" s="49"/>
      <c r="M1" s="49"/>
    </row>
    <row r="2" spans="1:13" s="8" customFormat="1" ht="28.5" x14ac:dyDescent="0.2">
      <c r="A2" s="18" t="s">
        <v>9</v>
      </c>
      <c r="B2" s="19" t="s">
        <v>14</v>
      </c>
      <c r="C2" s="20" t="s">
        <v>11</v>
      </c>
      <c r="D2" s="20" t="s">
        <v>12</v>
      </c>
      <c r="E2" s="20" t="s">
        <v>10</v>
      </c>
      <c r="F2" s="20" t="s">
        <v>13</v>
      </c>
    </row>
    <row r="3" spans="1:13" x14ac:dyDescent="0.2">
      <c r="A3" s="9">
        <v>0</v>
      </c>
      <c r="B3" s="10">
        <v>32.353000000000002</v>
      </c>
      <c r="C3" s="10">
        <v>10</v>
      </c>
      <c r="D3" s="10">
        <v>3.3</v>
      </c>
      <c r="E3" s="11">
        <f>B3/(B3+C3)*D3</f>
        <v>2.5208344155077564</v>
      </c>
      <c r="F3" s="11">
        <v>2.5089999999999999</v>
      </c>
      <c r="J3" s="49" t="s">
        <v>73</v>
      </c>
      <c r="K3" s="49"/>
      <c r="L3" s="49"/>
      <c r="M3" s="49"/>
    </row>
    <row r="4" spans="1:13" x14ac:dyDescent="0.2">
      <c r="A4" s="9">
        <v>5</v>
      </c>
      <c r="B4" s="10">
        <v>25.215</v>
      </c>
      <c r="C4" s="10"/>
      <c r="D4" s="10"/>
      <c r="E4" s="26">
        <f>B4/(B4+C3)*D3</f>
        <v>2.3628993326707368</v>
      </c>
      <c r="F4" s="26"/>
      <c r="J4" s="6" t="s">
        <v>74</v>
      </c>
    </row>
    <row r="5" spans="1:13" x14ac:dyDescent="0.2">
      <c r="A5" s="9">
        <v>7</v>
      </c>
      <c r="B5" s="10">
        <v>22.873000000000001</v>
      </c>
      <c r="C5" s="10"/>
      <c r="D5" s="10"/>
      <c r="E5" s="26">
        <f>B5/(B5+C3)*D3</f>
        <v>2.2961366470964011</v>
      </c>
      <c r="F5" s="26"/>
      <c r="J5" s="6" t="s">
        <v>74</v>
      </c>
    </row>
    <row r="6" spans="1:13" x14ac:dyDescent="0.2">
      <c r="A6" s="9">
        <v>10</v>
      </c>
      <c r="B6" s="10">
        <v>19.806000000000001</v>
      </c>
      <c r="C6" s="10"/>
      <c r="D6" s="10"/>
      <c r="E6" s="11">
        <f>B6/(B6+C3)*D3</f>
        <v>2.1928403677111992</v>
      </c>
      <c r="F6" s="11">
        <v>2.1850000000000001</v>
      </c>
    </row>
    <row r="7" spans="1:13" x14ac:dyDescent="0.2">
      <c r="A7" s="12">
        <v>25</v>
      </c>
      <c r="B7" s="13">
        <v>10</v>
      </c>
      <c r="C7" s="10"/>
      <c r="D7" s="10"/>
      <c r="E7" s="14">
        <f>B7/(B7+C3)*D3</f>
        <v>1.65</v>
      </c>
      <c r="F7" s="11"/>
      <c r="H7" s="31" t="s">
        <v>88</v>
      </c>
      <c r="I7" s="31" t="s">
        <v>89</v>
      </c>
      <c r="J7" s="31" t="s">
        <v>87</v>
      </c>
      <c r="K7" s="31" t="s">
        <v>86</v>
      </c>
    </row>
    <row r="8" spans="1:13" x14ac:dyDescent="0.2">
      <c r="A8" s="15">
        <v>35</v>
      </c>
      <c r="B8" s="16">
        <v>6.5380000000000003</v>
      </c>
      <c r="C8" s="16"/>
      <c r="D8" s="16"/>
      <c r="E8" s="17">
        <f>B8/(B8+C3)*D3</f>
        <v>1.3045954770830814</v>
      </c>
      <c r="F8" s="17"/>
      <c r="H8" s="14">
        <v>1</v>
      </c>
      <c r="I8" s="26" t="s">
        <v>82</v>
      </c>
      <c r="J8" s="26" t="s">
        <v>78</v>
      </c>
      <c r="K8" s="26" t="s">
        <v>90</v>
      </c>
    </row>
    <row r="9" spans="1:13" x14ac:dyDescent="0.2">
      <c r="A9" s="15">
        <v>38</v>
      </c>
      <c r="B9" s="16">
        <v>5.7816999999999998</v>
      </c>
      <c r="C9" s="16"/>
      <c r="D9" s="16"/>
      <c r="E9" s="17">
        <f>B9/(B9+C3)*D3</f>
        <v>1.2089705164842823</v>
      </c>
      <c r="F9" s="17"/>
      <c r="H9" s="14">
        <v>2</v>
      </c>
      <c r="I9" s="26" t="s">
        <v>83</v>
      </c>
      <c r="J9" s="26" t="s">
        <v>79</v>
      </c>
      <c r="K9" s="26" t="s">
        <v>75</v>
      </c>
    </row>
    <row r="10" spans="1:13" x14ac:dyDescent="0.2">
      <c r="A10" s="9">
        <v>40</v>
      </c>
      <c r="B10" s="10">
        <v>5.3327999999999998</v>
      </c>
      <c r="C10" s="10"/>
      <c r="D10" s="10"/>
      <c r="E10" s="11">
        <f>B10/(B10+C3)*D3</f>
        <v>1.1477512261296043</v>
      </c>
      <c r="F10" s="11">
        <v>1.024</v>
      </c>
      <c r="H10" s="14">
        <v>3</v>
      </c>
      <c r="I10" s="26" t="s">
        <v>84</v>
      </c>
      <c r="J10" s="26" t="s">
        <v>80</v>
      </c>
      <c r="K10" s="26" t="s">
        <v>76</v>
      </c>
    </row>
    <row r="11" spans="1:13" x14ac:dyDescent="0.2">
      <c r="A11" s="9">
        <v>45</v>
      </c>
      <c r="B11" s="10">
        <v>4.3742999999999999</v>
      </c>
      <c r="C11" s="10"/>
      <c r="D11" s="10"/>
      <c r="E11" s="11">
        <f>B11/(B11+C3)*D3</f>
        <v>1.004236032363315</v>
      </c>
      <c r="F11" s="11"/>
      <c r="H11" s="14">
        <v>4</v>
      </c>
      <c r="I11" s="26" t="s">
        <v>85</v>
      </c>
      <c r="J11" s="26" t="s">
        <v>81</v>
      </c>
      <c r="K11" s="26" t="s">
        <v>77</v>
      </c>
    </row>
    <row r="14" spans="1:13" ht="15" thickBot="1" x14ac:dyDescent="0.25"/>
    <row r="15" spans="1:13" ht="15" thickBot="1" x14ac:dyDescent="0.25">
      <c r="A15" s="50" t="s">
        <v>91</v>
      </c>
      <c r="B15" s="51"/>
      <c r="C15" s="51"/>
      <c r="D15" s="51"/>
      <c r="E15" s="52"/>
    </row>
    <row r="16" spans="1:13" ht="28.5" x14ac:dyDescent="0.2">
      <c r="A16" s="36" t="s">
        <v>9</v>
      </c>
      <c r="B16" s="37" t="s">
        <v>14</v>
      </c>
      <c r="C16" s="38" t="s">
        <v>11</v>
      </c>
      <c r="D16" s="38" t="s">
        <v>12</v>
      </c>
      <c r="E16" s="38" t="s">
        <v>10</v>
      </c>
    </row>
    <row r="17" spans="1:9" x14ac:dyDescent="0.2">
      <c r="A17" s="9">
        <v>0</v>
      </c>
      <c r="B17" s="10">
        <v>32.352600000000002</v>
      </c>
      <c r="C17" s="10">
        <v>10</v>
      </c>
      <c r="D17" s="10">
        <v>2.5</v>
      </c>
      <c r="E17" s="30">
        <f>B17/(B17+C17)*D17</f>
        <v>1.9097174671684856</v>
      </c>
      <c r="I17" s="33"/>
    </row>
    <row r="18" spans="1:9" x14ac:dyDescent="0.2">
      <c r="A18" s="9">
        <v>5</v>
      </c>
      <c r="B18" s="10">
        <v>25.2148</v>
      </c>
      <c r="C18" s="10"/>
      <c r="D18" s="10"/>
      <c r="E18" s="30">
        <f>B18/(B18+C17)*D17</f>
        <v>1.7900712200552045</v>
      </c>
    </row>
    <row r="19" spans="1:9" x14ac:dyDescent="0.2">
      <c r="A19" s="9">
        <v>7</v>
      </c>
      <c r="B19" s="10">
        <v>22.873000000000001</v>
      </c>
      <c r="C19" s="10"/>
      <c r="D19" s="10"/>
      <c r="E19" s="30">
        <f>B19/(B19+C17)*D17</f>
        <v>1.7394974599215161</v>
      </c>
    </row>
    <row r="20" spans="1:9" x14ac:dyDescent="0.2">
      <c r="A20" s="9">
        <v>10</v>
      </c>
      <c r="B20" s="10">
        <v>19.8062</v>
      </c>
      <c r="C20" s="10"/>
      <c r="D20" s="10"/>
      <c r="E20" s="30">
        <f>B20/(B20+C17)*D17</f>
        <v>1.6612483308841786</v>
      </c>
    </row>
    <row r="21" spans="1:9" x14ac:dyDescent="0.2">
      <c r="A21" s="12">
        <v>25</v>
      </c>
      <c r="B21" s="13">
        <v>10</v>
      </c>
      <c r="C21" s="10"/>
      <c r="D21" s="10"/>
      <c r="E21" s="14">
        <f>B21/(B21+C17)*D17</f>
        <v>1.25</v>
      </c>
    </row>
    <row r="22" spans="1:9" x14ac:dyDescent="0.2">
      <c r="A22" s="15">
        <v>35</v>
      </c>
      <c r="B22" s="16">
        <v>6.53803</v>
      </c>
      <c r="C22" s="16"/>
      <c r="D22" s="16"/>
      <c r="E22" s="17">
        <f>B22/(B22+C17)*D17</f>
        <v>0.98833264905191265</v>
      </c>
    </row>
    <row r="23" spans="1:9" x14ac:dyDescent="0.2">
      <c r="A23" s="15">
        <v>38</v>
      </c>
      <c r="B23" s="16">
        <v>5.7816599999999996</v>
      </c>
      <c r="C23" s="16"/>
      <c r="D23" s="16"/>
      <c r="E23" s="17">
        <f>B23/(B23+C17)*D17</f>
        <v>0.91588273983852142</v>
      </c>
    </row>
    <row r="24" spans="1:9" x14ac:dyDescent="0.2">
      <c r="A24" s="9">
        <v>40</v>
      </c>
      <c r="B24" s="10">
        <v>5.3327600000000004</v>
      </c>
      <c r="C24" s="10"/>
      <c r="D24" s="10"/>
      <c r="E24" s="30">
        <f>B24/(B24+C17)*D17</f>
        <v>0.86950425102851669</v>
      </c>
    </row>
    <row r="25" spans="1:9" x14ac:dyDescent="0.2">
      <c r="A25" s="9">
        <v>45</v>
      </c>
      <c r="B25" s="10">
        <v>4.3742700000000001</v>
      </c>
      <c r="C25" s="10"/>
      <c r="D25" s="10"/>
      <c r="E25" s="30">
        <f>B25/(B25+C17)*D17</f>
        <v>0.76078124315182627</v>
      </c>
    </row>
  </sheetData>
  <mergeCells count="4">
    <mergeCell ref="A1:E1"/>
    <mergeCell ref="J1:M1"/>
    <mergeCell ref="J3:M3"/>
    <mergeCell ref="A15:E1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57D66-1918-41F2-8240-82915401DE94}">
  <dimension ref="A1:F4"/>
  <sheetViews>
    <sheetView tabSelected="1" workbookViewId="0">
      <selection activeCell="R14" sqref="R14"/>
    </sheetView>
  </sheetViews>
  <sheetFormatPr defaultRowHeight="14.25" x14ac:dyDescent="0.2"/>
  <cols>
    <col min="1" max="1" width="8.75" style="34" bestFit="1" customWidth="1"/>
    <col min="2" max="2" width="14" style="35" bestFit="1" customWidth="1"/>
    <col min="5" max="5" width="8.375" bestFit="1" customWidth="1"/>
    <col min="6" max="6" width="11.5" style="34" bestFit="1" customWidth="1"/>
  </cols>
  <sheetData>
    <row r="1" spans="1:6" x14ac:dyDescent="0.2">
      <c r="A1" s="53" t="s">
        <v>136</v>
      </c>
      <c r="B1" s="53"/>
      <c r="C1" s="53"/>
      <c r="D1" s="53"/>
      <c r="E1" s="53"/>
      <c r="F1" s="53"/>
    </row>
    <row r="2" spans="1:6" ht="28.5" x14ac:dyDescent="0.2">
      <c r="A2" s="39" t="s">
        <v>134</v>
      </c>
      <c r="B2" s="39" t="s">
        <v>135</v>
      </c>
      <c r="C2" s="40" t="s">
        <v>130</v>
      </c>
      <c r="D2" s="40" t="s">
        <v>131</v>
      </c>
      <c r="E2" s="40" t="s">
        <v>138</v>
      </c>
      <c r="F2" s="12" t="s">
        <v>137</v>
      </c>
    </row>
    <row r="3" spans="1:6" x14ac:dyDescent="0.2">
      <c r="A3" s="9" t="s">
        <v>132</v>
      </c>
      <c r="B3" s="41">
        <v>9</v>
      </c>
      <c r="C3" s="42">
        <v>5.1100000000000003</v>
      </c>
      <c r="D3" s="43">
        <v>2.21</v>
      </c>
      <c r="E3" s="44">
        <f>(B3*D3)/(B3+D3)/((B3*D3)/(9+D3)+C3)</f>
        <v>0.2577322927289431</v>
      </c>
      <c r="F3" s="45">
        <v>3</v>
      </c>
    </row>
    <row r="4" spans="1:6" x14ac:dyDescent="0.2">
      <c r="A4" s="9" t="s">
        <v>133</v>
      </c>
      <c r="B4" s="41">
        <v>50</v>
      </c>
      <c r="C4" s="42">
        <v>15</v>
      </c>
      <c r="D4" s="43">
        <v>2.21</v>
      </c>
      <c r="E4" s="44">
        <f>D4/(D4+C4*B4/(B4+C4))</f>
        <v>0.1607452582107089</v>
      </c>
      <c r="F4" s="45">
        <v>2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Tabelle1</vt:lpstr>
      <vt:lpstr>电路修改意见</vt:lpstr>
      <vt:lpstr>NTC Parameter</vt:lpstr>
      <vt:lpstr>DP83822 Strap 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Liang, Yuchi Paker</dc:creator>
  <cp:lastModifiedBy>Liang, Yuchi Paker</cp:lastModifiedBy>
  <dcterms:created xsi:type="dcterms:W3CDTF">2015-06-05T18:19:34Z</dcterms:created>
  <dcterms:modified xsi:type="dcterms:W3CDTF">2023-03-09T01:02:09Z</dcterms:modified>
</cp:coreProperties>
</file>