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882\Desktop\"/>
    </mc:Choice>
  </mc:AlternateContent>
  <bookViews>
    <workbookView xWindow="0" yWindow="0" windowWidth="24000" windowHeight="9600"/>
  </bookViews>
  <sheets>
    <sheet name="INA225-Q1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E20" i="3" l="1"/>
  <c r="D20" i="3"/>
  <c r="C20" i="3"/>
  <c r="E19" i="3"/>
  <c r="D19" i="3"/>
  <c r="C19" i="3"/>
  <c r="E18" i="3"/>
  <c r="D18" i="3"/>
  <c r="C18" i="3"/>
  <c r="C22" i="3" l="1"/>
</calcChain>
</file>

<file path=xl/sharedStrings.xml><?xml version="1.0" encoding="utf-8"?>
<sst xmlns="http://schemas.openxmlformats.org/spreadsheetml/2006/main" count="34" uniqueCount="30">
  <si>
    <t>%</t>
    <phoneticPr fontId="1"/>
  </si>
  <si>
    <t>uA</t>
    <phoneticPr fontId="1"/>
  </si>
  <si>
    <t>Ω</t>
    <phoneticPr fontId="1"/>
  </si>
  <si>
    <t>mA</t>
    <phoneticPr fontId="1"/>
  </si>
  <si>
    <t>uV</t>
    <phoneticPr fontId="1"/>
  </si>
  <si>
    <t>V</t>
    <phoneticPr fontId="1"/>
  </si>
  <si>
    <t>0mA</t>
    <phoneticPr fontId="1"/>
  </si>
  <si>
    <t>uV/℃</t>
    <phoneticPr fontId="1"/>
  </si>
  <si>
    <t>0.085mA</t>
    <phoneticPr fontId="1"/>
  </si>
  <si>
    <t>8mA</t>
    <phoneticPr fontId="1"/>
  </si>
  <si>
    <t>%</t>
    <phoneticPr fontId="1"/>
  </si>
  <si>
    <t>INA225-Q1</t>
    <phoneticPr fontId="1"/>
  </si>
  <si>
    <t>Current min</t>
    <phoneticPr fontId="1"/>
  </si>
  <si>
    <t>Current max</t>
    <phoneticPr fontId="1"/>
  </si>
  <si>
    <t>Gain</t>
    <phoneticPr fontId="1"/>
  </si>
  <si>
    <t>Gain Error</t>
    <phoneticPr fontId="1"/>
  </si>
  <si>
    <t>Offset voltage</t>
    <phoneticPr fontId="1"/>
  </si>
  <si>
    <t>Offset drift</t>
    <phoneticPr fontId="1"/>
  </si>
  <si>
    <t>Input bias current(max)</t>
    <phoneticPr fontId="1"/>
  </si>
  <si>
    <t>Input bias current(min)</t>
    <phoneticPr fontId="1"/>
  </si>
  <si>
    <t>Reference voltage</t>
    <phoneticPr fontId="1"/>
  </si>
  <si>
    <t>mV</t>
    <phoneticPr fontId="1"/>
  </si>
  <si>
    <t>Accuracy of ADC : 10bit@3.3V</t>
    <phoneticPr fontId="1"/>
  </si>
  <si>
    <t>Output Voltage[V]</t>
    <phoneticPr fontId="1"/>
  </si>
  <si>
    <t>Current value</t>
    <phoneticPr fontId="1"/>
  </si>
  <si>
    <t>not including error</t>
    <phoneticPr fontId="1"/>
  </si>
  <si>
    <t>R Shunt</t>
    <phoneticPr fontId="1"/>
  </si>
  <si>
    <t>Maximum error voltage(+side)</t>
    <phoneticPr fontId="1"/>
  </si>
  <si>
    <t>Minimum error voltage(-side)</t>
    <phoneticPr fontId="1"/>
  </si>
  <si>
    <t>Max. error[0.085mA] - Min. error[0mA]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</si>
</sst>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00_ "/>
  </numFmts>
  <fonts count="3" x14ac:knownFonts="1">
    <font>
      <sz val="9"/>
      <color theme="1"/>
      <name val="Arial"/>
      <family val="2"/>
      <charset val="128"/>
    </font>
    <font>
      <sz val="6"/>
      <name val="Arial"/>
      <family val="2"/>
      <charset val="128"/>
    </font>
    <font>
      <sz val="9"/>
      <color theme="1"/>
      <name val="Arial Unicode MS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176" fontId="2" fillId="0" borderId="7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0" fontId="2" fillId="3" borderId="12" xfId="0" applyFont="1" applyFill="1" applyBorder="1" applyAlignment="1">
      <alignment horizontal="right" vertical="center"/>
    </xf>
    <xf numFmtId="176" fontId="2" fillId="0" borderId="13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176" fontId="2" fillId="5" borderId="14" xfId="0" applyNumberFormat="1" applyFont="1" applyFill="1" applyBorder="1">
      <alignment vertical="center"/>
    </xf>
    <xf numFmtId="176" fontId="2" fillId="5" borderId="9" xfId="0" applyNumberFormat="1" applyFont="1" applyFill="1" applyBorder="1">
      <alignment vertical="center"/>
    </xf>
    <xf numFmtId="0" fontId="2" fillId="2" borderId="0" xfId="0" applyFont="1" applyFill="1">
      <alignment vertical="center"/>
    </xf>
    <xf numFmtId="176" fontId="2" fillId="4" borderId="8" xfId="0" applyNumberFormat="1" applyFont="1" applyFill="1" applyBorder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77" fontId="0" fillId="6" borderId="0" xfId="0" applyNumberFormat="1" applyFill="1">
      <alignment vertical="center"/>
    </xf>
    <xf numFmtId="2" fontId="0" fillId="4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563217</xdr:colOff>
      <xdr:row>4</xdr:row>
      <xdr:rowOff>107675</xdr:rowOff>
    </xdr:from>
    <xdr:to>
      <xdr:col>16</xdr:col>
      <xdr:colOff>506888</xdr:colOff>
      <xdr:row>33</xdr:row>
      <xdr:rowOff>92166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45F24CF-B57D-4377-A84C-1330C0496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0478" y="753718"/>
          <a:ext cx="6685714" cy="4800000"/>
        </a:xfrm>
        <a:prstGeom prst="rect">
          <a:avLst/>
        </a:prstGeom>
      </xdr:spPr>
    </xdr:pic>
    <xdr:clientData/>
  </xdr:twoCellAnchor>
  <xdr:twoCellAnchor>
    <xdr:from>
      <xdr:col>3</xdr:col>
      <xdr:colOff>265044</xdr:colOff>
      <xdr:row>4</xdr:row>
      <xdr:rowOff>82827</xdr:rowOff>
    </xdr:from>
    <xdr:to>
      <xdr:col>7</xdr:col>
      <xdr:colOff>223630</xdr:colOff>
      <xdr:row>7</xdr:row>
      <xdr:rowOff>8282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34E250A3-A011-4598-B193-AF314F656B30}"/>
            </a:ext>
          </a:extLst>
        </xdr:cNvPr>
        <xdr:cNvCxnSpPr/>
      </xdr:nvCxnSpPr>
      <xdr:spPr>
        <a:xfrm>
          <a:off x="3031435" y="728870"/>
          <a:ext cx="2675282" cy="447260"/>
        </a:xfrm>
        <a:prstGeom prst="straightConnector1">
          <a:avLst/>
        </a:prstGeom>
        <a:ln w="38100"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149088</xdr:colOff>
      <xdr:row>9</xdr:row>
      <xdr:rowOff>16564</xdr:rowOff>
    </xdr:from>
    <xdr:to>
      <xdr:col>6</xdr:col>
      <xdr:colOff>281609</xdr:colOff>
      <xdr:row>13</xdr:row>
      <xdr:rowOff>124237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6E94898-E01A-4048-B0C6-08B4F9F9FBA0}"/>
            </a:ext>
          </a:extLst>
        </xdr:cNvPr>
        <xdr:cNvSpPr txBox="1"/>
      </xdr:nvSpPr>
      <xdr:spPr>
        <a:xfrm>
          <a:off x="3793436" y="1532281"/>
          <a:ext cx="1358347" cy="803413"/>
        </a:xfrm>
        <a:prstGeom prst="rect">
          <a:avLst/>
        </a:prstGeom>
        <a:solidFill>
          <a:schemeClr val="lt1"/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</a:t>
          </a:r>
          <a:r>
            <a:rPr kumimoji="1" lang="en-US" altLang="ja-JP" sz="1100"/>
            <a:t>12V~V15</a:t>
          </a:r>
        </a:p>
        <a:p>
          <a:r>
            <a:rPr kumimoji="1" lang="ja-JP" altLang="en-US" sz="1100"/>
            <a:t>・</a:t>
          </a:r>
          <a:r>
            <a:rPr kumimoji="1" lang="en-US" altLang="ja-JP" sz="1100"/>
            <a:t>0.085mA~8mA</a:t>
          </a:r>
        </a:p>
        <a:p>
          <a:r>
            <a:rPr kumimoji="1" lang="ja-JP" altLang="en-US" sz="1100"/>
            <a:t>・</a:t>
          </a:r>
          <a:r>
            <a:rPr kumimoji="1" lang="en-US" altLang="ja-JP" sz="1100"/>
            <a:t>Open</a:t>
          </a:r>
          <a:r>
            <a:rPr kumimoji="1" lang="en-US" altLang="ja-JP" sz="1100" baseline="0"/>
            <a:t> Detection</a:t>
          </a:r>
          <a:endParaRPr kumimoji="1" lang="ja-JP" altLang="en-US" sz="1100"/>
        </a:p>
      </xdr:txBody>
    </xdr:sp>
    <xdr:clientData/>
  </xdr:twoCellAnchor>
  <xdr:twoCellAnchor>
    <xdr:from>
      <xdr:col>13</xdr:col>
      <xdr:colOff>331306</xdr:colOff>
      <xdr:row>11</xdr:row>
      <xdr:rowOff>124238</xdr:rowOff>
    </xdr:from>
    <xdr:to>
      <xdr:col>15</xdr:col>
      <xdr:colOff>66262</xdr:colOff>
      <xdr:row>14</xdr:row>
      <xdr:rowOff>173936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4AC6A6D-7AFE-4AA2-BD8F-C50BDBDAC1A3}"/>
            </a:ext>
          </a:extLst>
        </xdr:cNvPr>
        <xdr:cNvSpPr txBox="1"/>
      </xdr:nvSpPr>
      <xdr:spPr>
        <a:xfrm>
          <a:off x="9491871" y="1987825"/>
          <a:ext cx="960782" cy="571502"/>
        </a:xfrm>
        <a:prstGeom prst="rect">
          <a:avLst/>
        </a:prstGeom>
        <a:solidFill>
          <a:schemeClr val="lt1"/>
        </a:solidFill>
        <a:ln w="381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</a:t>
          </a:r>
          <a:r>
            <a:rPr kumimoji="1" lang="en-US" altLang="ja-JP" sz="1100"/>
            <a:t>10bit</a:t>
          </a:r>
        </a:p>
        <a:p>
          <a:r>
            <a:rPr kumimoji="1" lang="ja-JP" altLang="en-US" sz="1100"/>
            <a:t>・</a:t>
          </a:r>
          <a:r>
            <a:rPr kumimoji="1" lang="en-US" altLang="ja-JP" sz="1100"/>
            <a:t>Vdd=3.5V</a:t>
          </a:r>
          <a:endParaRPr kumimoji="1" lang="ja-JP" altLang="en-US" sz="1100"/>
        </a:p>
      </xdr:txBody>
    </xdr:sp>
    <xdr:clientData/>
  </xdr:twoCellAnchor>
  <xdr:twoCellAnchor>
    <xdr:from>
      <xdr:col>1</xdr:col>
      <xdr:colOff>722244</xdr:colOff>
      <xdr:row>19</xdr:row>
      <xdr:rowOff>104775</xdr:rowOff>
    </xdr:from>
    <xdr:to>
      <xdr:col>3</xdr:col>
      <xdr:colOff>428625</xdr:colOff>
      <xdr:row>20</xdr:row>
      <xdr:rowOff>159027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84308F01-50A1-4183-9475-092B5ADD951A}"/>
            </a:ext>
          </a:extLst>
        </xdr:cNvPr>
        <xdr:cNvCxnSpPr/>
      </xdr:nvCxnSpPr>
      <xdr:spPr>
        <a:xfrm flipV="1">
          <a:off x="1065144" y="3352800"/>
          <a:ext cx="2754381" cy="235227"/>
        </a:xfrm>
        <a:prstGeom prst="straightConnector1">
          <a:avLst/>
        </a:prstGeom>
        <a:ln w="38100"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1636644</xdr:colOff>
      <xdr:row>18</xdr:row>
      <xdr:rowOff>114300</xdr:rowOff>
    </xdr:from>
    <xdr:to>
      <xdr:col>2</xdr:col>
      <xdr:colOff>390525</xdr:colOff>
      <xdr:row>20</xdr:row>
      <xdr:rowOff>159028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688CED8-F272-4BBA-90E6-E2E045AF09E8}"/>
            </a:ext>
          </a:extLst>
        </xdr:cNvPr>
        <xdr:cNvCxnSpPr/>
      </xdr:nvCxnSpPr>
      <xdr:spPr>
        <a:xfrm flipV="1">
          <a:off x="1979544" y="3190875"/>
          <a:ext cx="1030356" cy="397153"/>
        </a:xfrm>
        <a:prstGeom prst="straightConnector1">
          <a:avLst/>
        </a:prstGeom>
        <a:ln w="38100"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tabSelected="1" zoomScaleNormal="100" workbookViewId="0">
      <selection activeCell="C27" sqref="C27"/>
    </sheetView>
  </sheetViews>
  <sheetFormatPr defaultRowHeight="12" x14ac:dyDescent="0.2"/>
  <cols>
    <col min="1" max="1" width="5.140625" customWidth="1"/>
    <col min="2" max="2" width="34.140625" customWidth="1"/>
    <col min="3" max="3" width="11.5703125" customWidth="1"/>
    <col min="4" max="4" width="13.140625" customWidth="1"/>
  </cols>
  <sheetData>
    <row r="1" spans="2:6" x14ac:dyDescent="0.2">
      <c r="B1" t="s">
        <v>11</v>
      </c>
    </row>
    <row r="3" spans="2:6" ht="13.5" x14ac:dyDescent="0.2">
      <c r="B3" s="1" t="s">
        <v>12</v>
      </c>
      <c r="C3" s="1">
        <v>8.5000000000000006E-2</v>
      </c>
      <c r="D3" s="1" t="s">
        <v>3</v>
      </c>
      <c r="E3" s="1"/>
      <c r="F3" s="1"/>
    </row>
    <row r="4" spans="2:6" ht="13.5" x14ac:dyDescent="0.2">
      <c r="B4" s="1" t="s">
        <v>13</v>
      </c>
      <c r="C4" s="1">
        <v>8</v>
      </c>
      <c r="D4" s="1" t="s">
        <v>3</v>
      </c>
      <c r="E4" s="1"/>
      <c r="F4" s="1"/>
    </row>
    <row r="5" spans="2:6" ht="13.5" x14ac:dyDescent="0.2">
      <c r="B5" s="1" t="s">
        <v>26</v>
      </c>
      <c r="C5" s="18">
        <v>15</v>
      </c>
      <c r="D5" s="1" t="s">
        <v>2</v>
      </c>
      <c r="E5" s="1"/>
      <c r="F5" s="1"/>
    </row>
    <row r="6" spans="2:6" ht="13.5" x14ac:dyDescent="0.2">
      <c r="B6" s="1" t="s">
        <v>26</v>
      </c>
      <c r="C6" s="18">
        <v>1</v>
      </c>
      <c r="D6" s="1" t="s">
        <v>0</v>
      </c>
      <c r="E6" s="1"/>
      <c r="F6" s="1"/>
    </row>
    <row r="7" spans="2:6" ht="13.5" x14ac:dyDescent="0.2">
      <c r="B7" s="1" t="s">
        <v>14</v>
      </c>
      <c r="C7" s="18">
        <v>25</v>
      </c>
      <c r="D7" s="1"/>
      <c r="E7" s="1"/>
      <c r="F7" s="1"/>
    </row>
    <row r="8" spans="2:6" ht="13.5" x14ac:dyDescent="0.2">
      <c r="B8" s="1" t="s">
        <v>15</v>
      </c>
      <c r="C8" s="18">
        <v>0.15</v>
      </c>
      <c r="D8" s="1" t="s">
        <v>10</v>
      </c>
      <c r="E8" s="1"/>
      <c r="F8" s="1"/>
    </row>
    <row r="9" spans="2:6" ht="13.5" x14ac:dyDescent="0.2">
      <c r="B9" s="1" t="s">
        <v>16</v>
      </c>
      <c r="C9" s="18">
        <v>150</v>
      </c>
      <c r="D9" s="1" t="s">
        <v>4</v>
      </c>
      <c r="E9" s="1"/>
      <c r="F9" s="1"/>
    </row>
    <row r="10" spans="2:6" ht="13.5" x14ac:dyDescent="0.2">
      <c r="B10" s="1" t="s">
        <v>17</v>
      </c>
      <c r="C10" s="18">
        <v>0.5</v>
      </c>
      <c r="D10" s="1" t="s">
        <v>7</v>
      </c>
      <c r="E10" s="1"/>
      <c r="F10" s="1"/>
    </row>
    <row r="11" spans="2:6" ht="13.5" x14ac:dyDescent="0.2">
      <c r="B11" s="1" t="s">
        <v>18</v>
      </c>
      <c r="C11" s="18">
        <v>85</v>
      </c>
      <c r="D11" s="1" t="s">
        <v>1</v>
      </c>
      <c r="E11" s="1"/>
      <c r="F11" s="1"/>
    </row>
    <row r="12" spans="2:6" ht="13.5" x14ac:dyDescent="0.2">
      <c r="B12" s="1" t="s">
        <v>19</v>
      </c>
      <c r="C12" s="18">
        <v>55</v>
      </c>
      <c r="D12" s="1" t="s">
        <v>1</v>
      </c>
      <c r="E12" s="1"/>
      <c r="F12" s="1"/>
    </row>
    <row r="13" spans="2:6" ht="13.5" x14ac:dyDescent="0.2">
      <c r="B13" s="1" t="s">
        <v>20</v>
      </c>
      <c r="C13" s="18">
        <v>0.3</v>
      </c>
      <c r="D13" s="1" t="s">
        <v>5</v>
      </c>
      <c r="E13" s="1"/>
      <c r="F13" s="1"/>
    </row>
    <row r="14" spans="2:6" ht="13.5" x14ac:dyDescent="0.2">
      <c r="B14" t="s">
        <v>22</v>
      </c>
      <c r="C14" s="24">
        <f>3.5/2^10*1000</f>
        <v>3.41796875</v>
      </c>
      <c r="D14" t="s">
        <v>21</v>
      </c>
      <c r="E14" s="1"/>
      <c r="F14" s="1"/>
    </row>
    <row r="15" spans="2:6" ht="14.25" thickBot="1" x14ac:dyDescent="0.25">
      <c r="B15" s="1"/>
      <c r="C15" s="1"/>
      <c r="D15" s="1"/>
      <c r="E15" s="1"/>
      <c r="F15" s="1"/>
    </row>
    <row r="16" spans="2:6" ht="13.5" x14ac:dyDescent="0.2">
      <c r="B16" s="11"/>
      <c r="C16" s="20" t="s">
        <v>23</v>
      </c>
      <c r="D16" s="21"/>
      <c r="E16" s="22"/>
      <c r="F16" s="1"/>
    </row>
    <row r="17" spans="2:6" ht="14.25" thickBot="1" x14ac:dyDescent="0.25">
      <c r="B17" s="12" t="s">
        <v>24</v>
      </c>
      <c r="C17" s="8" t="s">
        <v>6</v>
      </c>
      <c r="D17" s="4" t="s">
        <v>8</v>
      </c>
      <c r="E17" s="5" t="s">
        <v>9</v>
      </c>
      <c r="F17" s="1"/>
    </row>
    <row r="18" spans="2:6" ht="14.25" thickTop="1" x14ac:dyDescent="0.2">
      <c r="B18" s="13" t="s">
        <v>25</v>
      </c>
      <c r="C18" s="9">
        <f>0*C5*0.001*C7+C13</f>
        <v>0.3</v>
      </c>
      <c r="D18" s="3">
        <f>C3*C5*0.001*C7+C13</f>
        <v>0.33187499999999998</v>
      </c>
      <c r="E18" s="6">
        <f>C4*C5*0.001*C7+C13</f>
        <v>3.3</v>
      </c>
      <c r="F18" s="1"/>
    </row>
    <row r="19" spans="2:6" ht="13.5" x14ac:dyDescent="0.2">
      <c r="B19" s="14" t="s">
        <v>27</v>
      </c>
      <c r="C19" s="16">
        <f>((0+C11/1000000)*C5*(1+C6*0.01)+C9*0.000001+C10*100*0.000001)*C7*(1+C8*0.1)+C13</f>
        <v>0.33775165624999998</v>
      </c>
      <c r="D19" s="2">
        <f>((C3/1000+C11/1000000)*C5*(1+C6*0.01)+C9*0.000001+C10*100*0.000001)*C7*(1+C8*0.1)+C13</f>
        <v>0.37042831249999997</v>
      </c>
      <c r="E19" s="19">
        <f>((C4/1000+C11/1000000)*C5*(1+C6*0.01)+C9*0.000001+C10*100*0.000001)*C7*(1+C8*0.1)+C13</f>
        <v>3.4132016562499996</v>
      </c>
      <c r="F19" s="1"/>
    </row>
    <row r="20" spans="2:6" ht="14.25" thickBot="1" x14ac:dyDescent="0.25">
      <c r="B20" s="15" t="s">
        <v>28</v>
      </c>
      <c r="C20" s="10">
        <f>((0+C12/1000000)*C5*(1-C6*0.01)-C9*0.000001-C10*100*0.000001)*C7*(1-C8*0.1)+C13</f>
        <v>0.31518746874999998</v>
      </c>
      <c r="D20" s="17">
        <f>((C3/1000+C12/1000000)*C5*(1-C6*0.01)-C9*0.000001-C10*100*0.000001)*C7*(1-C8*0.1)+C13</f>
        <v>0.34627037500000002</v>
      </c>
      <c r="E20" s="7">
        <f>((C4/1000+C12/1000000)*C5*(1-C6*0.01)-C9*0.000001-C10*100*0.000001)*C7*(1-C8*0.1)+C13</f>
        <v>3.2406374687499997</v>
      </c>
      <c r="F20" s="1"/>
    </row>
    <row r="21" spans="2:6" ht="13.5" x14ac:dyDescent="0.2">
      <c r="B21" s="1"/>
      <c r="C21" s="1"/>
      <c r="D21" s="1"/>
      <c r="E21" s="1"/>
      <c r="F21" s="1"/>
    </row>
    <row r="22" spans="2:6" ht="13.5" x14ac:dyDescent="0.2">
      <c r="B22" s="1" t="s">
        <v>29</v>
      </c>
      <c r="C22" s="23">
        <f>(D20-C19)*1000</f>
        <v>8.5187187500000423</v>
      </c>
      <c r="D22" t="s">
        <v>21</v>
      </c>
      <c r="F22" s="1"/>
    </row>
  </sheetData>
  <mergeCells count="1">
    <mergeCell ref="C16:E1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INA225-Q1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Tadahiko Kuramochi</dc:creator>
  <cp:lastModifiedBy>Tadahiko Kuramochi</cp:lastModifiedBy>
  <dcterms:created xsi:type="dcterms:W3CDTF">2017-10-17T06:48:54Z</dcterms:created>
  <dcterms:modified xsi:type="dcterms:W3CDTF">2017-10-23T02:27:10Z</dcterms:modified>
</cp:coreProperties>
</file>