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s-edn\home4\dacosth\Documents\"/>
    </mc:Choice>
  </mc:AlternateContent>
  <bookViews>
    <workbookView xWindow="0" yWindow="0" windowWidth="28800" windowHeight="14100" activeTab="3"/>
  </bookViews>
  <sheets>
    <sheet name="Sheet1" sheetId="1" r:id="rId1"/>
    <sheet name="Sheet2" sheetId="2" r:id="rId2"/>
    <sheet name="Sheet3" sheetId="3" r:id="rId3"/>
    <sheet name="Sheet5" sheetId="5" r:id="rId4"/>
    <sheet name="Sheet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5" l="1"/>
  <c r="D34" i="5"/>
  <c r="H33" i="5"/>
  <c r="D33" i="5"/>
  <c r="H32" i="5"/>
  <c r="D32" i="5"/>
  <c r="H31" i="5"/>
  <c r="D31" i="5"/>
  <c r="H30" i="5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4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M17" i="4" l="1"/>
  <c r="M18" i="4"/>
  <c r="M19" i="4"/>
  <c r="M20" i="4"/>
  <c r="M21" i="4"/>
  <c r="M22" i="4"/>
  <c r="M23" i="4"/>
  <c r="M24" i="4"/>
  <c r="M25" i="4"/>
  <c r="M26" i="4"/>
  <c r="M27" i="4"/>
  <c r="M16" i="4"/>
  <c r="L17" i="4"/>
  <c r="L18" i="4"/>
  <c r="L19" i="4"/>
  <c r="L20" i="4"/>
  <c r="L21" i="4"/>
  <c r="L22" i="4"/>
  <c r="L23" i="4"/>
  <c r="L24" i="4"/>
  <c r="L25" i="4"/>
  <c r="L26" i="4"/>
  <c r="L27" i="4"/>
  <c r="L16" i="4"/>
  <c r="J5" i="4"/>
  <c r="J6" i="4"/>
  <c r="J7" i="4"/>
  <c r="J8" i="4"/>
  <c r="J9" i="4"/>
  <c r="J10" i="4"/>
  <c r="J11" i="4"/>
  <c r="J12" i="4"/>
  <c r="J13" i="4"/>
  <c r="J14" i="4"/>
  <c r="J15" i="4"/>
  <c r="J4" i="4"/>
  <c r="J16" i="4"/>
  <c r="J17" i="4"/>
  <c r="J18" i="4"/>
  <c r="J19" i="4"/>
  <c r="J20" i="4"/>
  <c r="J21" i="4"/>
  <c r="J22" i="4"/>
  <c r="J23" i="4"/>
  <c r="J24" i="4"/>
  <c r="J25" i="4"/>
  <c r="J26" i="4"/>
  <c r="J27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4" i="4"/>
  <c r="G16" i="4"/>
  <c r="G17" i="4"/>
  <c r="G18" i="4"/>
  <c r="G19" i="4"/>
  <c r="G20" i="4"/>
  <c r="G21" i="4"/>
  <c r="G22" i="4"/>
  <c r="G23" i="4"/>
  <c r="G24" i="4"/>
  <c r="G25" i="4"/>
  <c r="G26" i="4"/>
  <c r="G27" i="4"/>
  <c r="G5" i="4"/>
  <c r="G6" i="4"/>
  <c r="G7" i="4"/>
  <c r="G8" i="4"/>
  <c r="G9" i="4"/>
  <c r="G10" i="4"/>
  <c r="G11" i="4"/>
  <c r="G12" i="4"/>
  <c r="G13" i="4"/>
  <c r="G14" i="4"/>
  <c r="G15" i="4"/>
  <c r="G4" i="4"/>
  <c r="D27" i="4"/>
  <c r="D26" i="4"/>
  <c r="D25" i="4"/>
  <c r="D24" i="4"/>
  <c r="D23" i="4"/>
  <c r="D22" i="4"/>
  <c r="D21" i="4"/>
  <c r="D20" i="4"/>
  <c r="D19" i="4"/>
  <c r="D18" i="4"/>
  <c r="D17" i="4"/>
  <c r="D16" i="4"/>
  <c r="D5" i="4"/>
  <c r="D6" i="4"/>
  <c r="D7" i="4"/>
  <c r="D8" i="4"/>
  <c r="D9" i="4"/>
  <c r="D10" i="4"/>
  <c r="D11" i="4"/>
  <c r="D12" i="4"/>
  <c r="D13" i="4"/>
  <c r="D14" i="4"/>
  <c r="D15" i="4"/>
  <c r="D4" i="4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4" i="3"/>
  <c r="G19" i="3" l="1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1" i="2"/>
  <c r="J21" i="2" s="1"/>
  <c r="G20" i="2"/>
  <c r="J20" i="2" s="1"/>
  <c r="K20" i="2" s="1"/>
  <c r="G19" i="2"/>
  <c r="J19" i="2" s="1"/>
  <c r="G18" i="2"/>
  <c r="J18" i="2" s="1"/>
  <c r="K18" i="2" s="1"/>
  <c r="G17" i="2"/>
  <c r="J17" i="2" s="1"/>
  <c r="G16" i="2"/>
  <c r="J16" i="2" s="1"/>
  <c r="K16" i="2" s="1"/>
  <c r="G15" i="2"/>
  <c r="J15" i="2" s="1"/>
  <c r="G14" i="2"/>
  <c r="J14" i="2" s="1"/>
  <c r="K14" i="2" s="1"/>
  <c r="G13" i="2"/>
  <c r="J13" i="2" s="1"/>
  <c r="G12" i="2"/>
  <c r="J12" i="2" s="1"/>
  <c r="K12" i="2" s="1"/>
  <c r="G11" i="2"/>
  <c r="J11" i="2" s="1"/>
  <c r="G10" i="2"/>
  <c r="J10" i="2" s="1"/>
  <c r="K10" i="2" s="1"/>
  <c r="G9" i="2"/>
  <c r="J9" i="2" s="1"/>
  <c r="G8" i="2"/>
  <c r="J8" i="2" s="1"/>
  <c r="K8" i="2" s="1"/>
  <c r="G7" i="2"/>
  <c r="J7" i="2" s="1"/>
  <c r="G6" i="2"/>
  <c r="J6" i="2" s="1"/>
  <c r="K6" i="2" s="1"/>
  <c r="G8" i="1"/>
  <c r="J8" i="1" s="1"/>
  <c r="K8" i="1" s="1"/>
  <c r="J18" i="1"/>
  <c r="G18" i="1"/>
  <c r="G19" i="1"/>
  <c r="J19" i="1" s="1"/>
  <c r="G5" i="1"/>
  <c r="J5" i="1" s="1"/>
  <c r="G6" i="1"/>
  <c r="J6" i="1" s="1"/>
  <c r="K6" i="1" s="1"/>
  <c r="G7" i="1"/>
  <c r="J7" i="1" s="1"/>
  <c r="G9" i="1"/>
  <c r="J9" i="1" s="1"/>
  <c r="G10" i="1"/>
  <c r="G11" i="1"/>
  <c r="J11" i="1" s="1"/>
  <c r="G12" i="1"/>
  <c r="J12" i="1" s="1"/>
  <c r="K12" i="1" s="1"/>
  <c r="G13" i="1"/>
  <c r="J13" i="1" s="1"/>
  <c r="G14" i="1"/>
  <c r="J14" i="1" s="1"/>
  <c r="G15" i="1"/>
  <c r="J15" i="1" s="1"/>
  <c r="G16" i="1"/>
  <c r="J16" i="1" s="1"/>
  <c r="K16" i="1" s="1"/>
  <c r="G17" i="1"/>
  <c r="J17" i="1" s="1"/>
  <c r="G4" i="1"/>
  <c r="J4" i="1" s="1"/>
  <c r="K4" i="1" s="1"/>
  <c r="K18" i="1" l="1"/>
  <c r="J10" i="1"/>
  <c r="K10" i="1" s="1"/>
  <c r="K14" i="1"/>
</calcChain>
</file>

<file path=xl/sharedStrings.xml><?xml version="1.0" encoding="utf-8"?>
<sst xmlns="http://schemas.openxmlformats.org/spreadsheetml/2006/main" count="88" uniqueCount="16">
  <si>
    <t>Resistance</t>
  </si>
  <si>
    <t>3K</t>
  </si>
  <si>
    <t>Voltage</t>
  </si>
  <si>
    <t>Input current (Expected)(mA)</t>
  </si>
  <si>
    <t>Input current (Measured)(mA)</t>
  </si>
  <si>
    <t>Gain(V/V)</t>
  </si>
  <si>
    <t>Output Voltage (MM)(mV)</t>
  </si>
  <si>
    <t>Output Voltage (ADC)(mV)</t>
  </si>
  <si>
    <t>Output Voltage Expected (mV)</t>
  </si>
  <si>
    <t>22K</t>
  </si>
  <si>
    <t>1K</t>
  </si>
  <si>
    <t>Resistance(K)</t>
  </si>
  <si>
    <t>Supply Voltage</t>
  </si>
  <si>
    <t>Voltage across 1 Ohm resistor (mV)</t>
  </si>
  <si>
    <t>Output Voltage (VOP/VON)(mV)</t>
  </si>
  <si>
    <t xml:space="preserve"> Resistance(Ohms) being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</si>
</sst>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Sheet1!$F$4:$F$19</c:f>
              <c:numCache>
                <c:formatCode>General</c:formatCode>
                <c:ptCount val="16"/>
                <c:pt idx="0">
                  <c:v>1</c:v>
                </c:pt>
                <c:pt idx="1">
                  <c:v>1.375</c:v>
                </c:pt>
                <c:pt idx="2">
                  <c:v>2</c:v>
                </c:pt>
                <c:pt idx="3">
                  <c:v>2.75</c:v>
                </c:pt>
                <c:pt idx="4">
                  <c:v>4</c:v>
                </c:pt>
                <c:pt idx="5">
                  <c:v>5.5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22</c:v>
                </c:pt>
                <c:pt idx="10">
                  <c:v>32</c:v>
                </c:pt>
                <c:pt idx="11">
                  <c:v>44</c:v>
                </c:pt>
                <c:pt idx="12">
                  <c:v>64</c:v>
                </c:pt>
                <c:pt idx="13">
                  <c:v>88</c:v>
                </c:pt>
                <c:pt idx="14">
                  <c:v>128</c:v>
                </c:pt>
                <c:pt idx="15">
                  <c:v>176</c:v>
                </c:pt>
              </c:numCache>
            </c:numRef>
          </c:xVal>
          <c:yVal>
            <c:numRef>
              <c:f>Sheet1!$G$4:$G$19</c:f>
              <c:numCache>
                <c:formatCode>General</c:formatCode>
                <c:ptCount val="16"/>
                <c:pt idx="0">
                  <c:v>3.9980000000000002</c:v>
                </c:pt>
                <c:pt idx="1">
                  <c:v>5.4972500000000002</c:v>
                </c:pt>
                <c:pt idx="2">
                  <c:v>7.9960000000000004</c:v>
                </c:pt>
                <c:pt idx="3">
                  <c:v>10.9945</c:v>
                </c:pt>
                <c:pt idx="4">
                  <c:v>15.992000000000001</c:v>
                </c:pt>
                <c:pt idx="5">
                  <c:v>21.989000000000001</c:v>
                </c:pt>
                <c:pt idx="6">
                  <c:v>31.984000000000002</c:v>
                </c:pt>
                <c:pt idx="7">
                  <c:v>43.978000000000002</c:v>
                </c:pt>
                <c:pt idx="8">
                  <c:v>63.968000000000004</c:v>
                </c:pt>
                <c:pt idx="9">
                  <c:v>87.956000000000003</c:v>
                </c:pt>
                <c:pt idx="10">
                  <c:v>127.93600000000001</c:v>
                </c:pt>
                <c:pt idx="11">
                  <c:v>175.91200000000001</c:v>
                </c:pt>
                <c:pt idx="12">
                  <c:v>255.87200000000001</c:v>
                </c:pt>
                <c:pt idx="13">
                  <c:v>351.82400000000001</c:v>
                </c:pt>
                <c:pt idx="14">
                  <c:v>511.74400000000003</c:v>
                </c:pt>
                <c:pt idx="15">
                  <c:v>703.64800000000002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22-49AB-AA41-DB54D31A75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Sheet1!$F$4:$F$19</c:f>
              <c:numCache>
                <c:formatCode>General</c:formatCode>
                <c:ptCount val="16"/>
                <c:pt idx="0">
                  <c:v>1</c:v>
                </c:pt>
                <c:pt idx="1">
                  <c:v>1.375</c:v>
                </c:pt>
                <c:pt idx="2">
                  <c:v>2</c:v>
                </c:pt>
                <c:pt idx="3">
                  <c:v>2.75</c:v>
                </c:pt>
                <c:pt idx="4">
                  <c:v>4</c:v>
                </c:pt>
                <c:pt idx="5">
                  <c:v>5.5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22</c:v>
                </c:pt>
                <c:pt idx="10">
                  <c:v>32</c:v>
                </c:pt>
                <c:pt idx="11">
                  <c:v>44</c:v>
                </c:pt>
                <c:pt idx="12">
                  <c:v>64</c:v>
                </c:pt>
                <c:pt idx="13">
                  <c:v>88</c:v>
                </c:pt>
                <c:pt idx="14">
                  <c:v>128</c:v>
                </c:pt>
                <c:pt idx="15">
                  <c:v>176</c:v>
                </c:pt>
              </c:numCache>
            </c:numRef>
          </c:xVal>
          <c:yVal>
            <c:numRef>
              <c:f>Sheet1!$H$4:$H$19</c:f>
              <c:numCache>
                <c:formatCode>General</c:formatCode>
                <c:ptCount val="16"/>
                <c:pt idx="0">
                  <c:v>3.7</c:v>
                </c:pt>
                <c:pt idx="1">
                  <c:v>5.3</c:v>
                </c:pt>
                <c:pt idx="2">
                  <c:v>8.9</c:v>
                </c:pt>
                <c:pt idx="3">
                  <c:v>12.5</c:v>
                </c:pt>
                <c:pt idx="4">
                  <c:v>19.399999999999999</c:v>
                </c:pt>
                <c:pt idx="5">
                  <c:v>27</c:v>
                </c:pt>
                <c:pt idx="6">
                  <c:v>40</c:v>
                </c:pt>
                <c:pt idx="7">
                  <c:v>56</c:v>
                </c:pt>
                <c:pt idx="8">
                  <c:v>85</c:v>
                </c:pt>
                <c:pt idx="9">
                  <c:v>130</c:v>
                </c:pt>
                <c:pt idx="10">
                  <c:v>230</c:v>
                </c:pt>
                <c:pt idx="11">
                  <c:v>340</c:v>
                </c:pt>
                <c:pt idx="12">
                  <c:v>520</c:v>
                </c:pt>
                <c:pt idx="13">
                  <c:v>750</c:v>
                </c:pt>
                <c:pt idx="14">
                  <c:v>1080</c:v>
                </c:pt>
                <c:pt idx="15">
                  <c:v>1530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22-49AB-AA41-DB54D31A7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50400"/>
        <c:axId val="474644168"/>
      </c:scatterChart>
      <c:valAx>
        <c:axId val="474650400"/>
        <c:scaling>
          <c:orientation val="minMax"/>
          <c:max val="17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644168"/>
        <c:crosses val="autoZero"/>
        <c:crossBetween val="midCat"/>
      </c:valAx>
      <c:valAx>
        <c:axId val="47464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650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Sheet2!$F$6:$F$21</c:f>
              <c:numCache>
                <c:formatCode>General</c:formatCode>
                <c:ptCount val="16"/>
                <c:pt idx="0">
                  <c:v>1</c:v>
                </c:pt>
                <c:pt idx="1">
                  <c:v>1.375</c:v>
                </c:pt>
                <c:pt idx="2">
                  <c:v>2</c:v>
                </c:pt>
                <c:pt idx="3">
                  <c:v>2.75</c:v>
                </c:pt>
                <c:pt idx="4">
                  <c:v>4</c:v>
                </c:pt>
                <c:pt idx="5">
                  <c:v>5.5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22</c:v>
                </c:pt>
                <c:pt idx="10">
                  <c:v>32</c:v>
                </c:pt>
                <c:pt idx="11">
                  <c:v>44</c:v>
                </c:pt>
                <c:pt idx="12">
                  <c:v>64</c:v>
                </c:pt>
                <c:pt idx="13">
                  <c:v>88</c:v>
                </c:pt>
                <c:pt idx="14">
                  <c:v>128</c:v>
                </c:pt>
                <c:pt idx="15">
                  <c:v>176</c:v>
                </c:pt>
              </c:numCache>
            </c:numRef>
          </c:xVal>
          <c:yVal>
            <c:numRef>
              <c:f>Sheet2!$G$6:$G$21</c:f>
              <c:numCache>
                <c:formatCode>General</c:formatCode>
                <c:ptCount val="16"/>
                <c:pt idx="0">
                  <c:v>0.54500000000000004</c:v>
                </c:pt>
                <c:pt idx="1">
                  <c:v>0.74937500000000001</c:v>
                </c:pt>
                <c:pt idx="2">
                  <c:v>1.0900000000000001</c:v>
                </c:pt>
                <c:pt idx="3">
                  <c:v>1.49875</c:v>
                </c:pt>
                <c:pt idx="4">
                  <c:v>2.1800000000000002</c:v>
                </c:pt>
                <c:pt idx="5">
                  <c:v>2.9975000000000001</c:v>
                </c:pt>
                <c:pt idx="6">
                  <c:v>4.3600000000000003</c:v>
                </c:pt>
                <c:pt idx="7">
                  <c:v>5.9950000000000001</c:v>
                </c:pt>
                <c:pt idx="8">
                  <c:v>8.7200000000000006</c:v>
                </c:pt>
                <c:pt idx="9">
                  <c:v>11.99</c:v>
                </c:pt>
                <c:pt idx="10">
                  <c:v>17.440000000000001</c:v>
                </c:pt>
                <c:pt idx="11">
                  <c:v>23.98</c:v>
                </c:pt>
                <c:pt idx="12">
                  <c:v>34.880000000000003</c:v>
                </c:pt>
                <c:pt idx="13">
                  <c:v>47.96</c:v>
                </c:pt>
                <c:pt idx="14">
                  <c:v>69.760000000000005</c:v>
                </c:pt>
                <c:pt idx="15">
                  <c:v>95.92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BD-48B2-81B0-947A8CC7458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Sheet2!$F$6:$F$21</c:f>
              <c:numCache>
                <c:formatCode>General</c:formatCode>
                <c:ptCount val="16"/>
                <c:pt idx="0">
                  <c:v>1</c:v>
                </c:pt>
                <c:pt idx="1">
                  <c:v>1.375</c:v>
                </c:pt>
                <c:pt idx="2">
                  <c:v>2</c:v>
                </c:pt>
                <c:pt idx="3">
                  <c:v>2.75</c:v>
                </c:pt>
                <c:pt idx="4">
                  <c:v>4</c:v>
                </c:pt>
                <c:pt idx="5">
                  <c:v>5.5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22</c:v>
                </c:pt>
                <c:pt idx="10">
                  <c:v>32</c:v>
                </c:pt>
                <c:pt idx="11">
                  <c:v>44</c:v>
                </c:pt>
                <c:pt idx="12">
                  <c:v>64</c:v>
                </c:pt>
                <c:pt idx="13">
                  <c:v>88</c:v>
                </c:pt>
                <c:pt idx="14">
                  <c:v>128</c:v>
                </c:pt>
                <c:pt idx="15">
                  <c:v>176</c:v>
                </c:pt>
              </c:numCache>
            </c:numRef>
          </c:xVal>
          <c:yVal>
            <c:numRef>
              <c:f>Sheet2!$H$6:$H$21</c:f>
              <c:numCache>
                <c:formatCode>General</c:formatCode>
                <c:ptCount val="16"/>
                <c:pt idx="0">
                  <c:v>-0.1</c:v>
                </c:pt>
                <c:pt idx="1">
                  <c:v>0.1</c:v>
                </c:pt>
                <c:pt idx="2">
                  <c:v>1.5</c:v>
                </c:pt>
                <c:pt idx="3">
                  <c:v>2.2000000000000002</c:v>
                </c:pt>
                <c:pt idx="4">
                  <c:v>4.8</c:v>
                </c:pt>
                <c:pt idx="5">
                  <c:v>6.5</c:v>
                </c:pt>
                <c:pt idx="6">
                  <c:v>11</c:v>
                </c:pt>
                <c:pt idx="7">
                  <c:v>14</c:v>
                </c:pt>
                <c:pt idx="8">
                  <c:v>22</c:v>
                </c:pt>
                <c:pt idx="9">
                  <c:v>33</c:v>
                </c:pt>
                <c:pt idx="10">
                  <c:v>80</c:v>
                </c:pt>
                <c:pt idx="11">
                  <c:v>154</c:v>
                </c:pt>
                <c:pt idx="12">
                  <c:v>260</c:v>
                </c:pt>
                <c:pt idx="13">
                  <c:v>400</c:v>
                </c:pt>
                <c:pt idx="14">
                  <c:v>600</c:v>
                </c:pt>
                <c:pt idx="15">
                  <c:v>870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BD-48B2-81B0-947A8CC74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02568"/>
        <c:axId val="373603224"/>
      </c:scatterChart>
      <c:valAx>
        <c:axId val="373602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03224"/>
        <c:crosses val="autoZero"/>
        <c:crossBetween val="midCat"/>
      </c:valAx>
      <c:valAx>
        <c:axId val="37360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02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PGA current</a:t>
            </a:r>
            <a:r>
              <a:rPr lang="en-AU" baseline="0"/>
              <a:t> sense with 1k resistance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Sheet3!$G$3</c:f>
              <c:strCache>
                <c:ptCount val="1"/>
                <c:pt idx="0">
                  <c:v>Output Voltage Expected (mV)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Sheet3!$F$4:$F$18</c:f>
              <c:numCache>
                <c:formatCode>General</c:formatCode>
                <c:ptCount val="15"/>
                <c:pt idx="0">
                  <c:v>1</c:v>
                </c:pt>
                <c:pt idx="1">
                  <c:v>1.375</c:v>
                </c:pt>
                <c:pt idx="2">
                  <c:v>2</c:v>
                </c:pt>
                <c:pt idx="3">
                  <c:v>2.75</c:v>
                </c:pt>
                <c:pt idx="4">
                  <c:v>4</c:v>
                </c:pt>
                <c:pt idx="5">
                  <c:v>5.5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22</c:v>
                </c:pt>
                <c:pt idx="10">
                  <c:v>32</c:v>
                </c:pt>
                <c:pt idx="11">
                  <c:v>44</c:v>
                </c:pt>
                <c:pt idx="12">
                  <c:v>64</c:v>
                </c:pt>
                <c:pt idx="13">
                  <c:v>88</c:v>
                </c:pt>
                <c:pt idx="14">
                  <c:v>128</c:v>
                </c:pt>
              </c:numCache>
            </c:numRef>
          </c:xVal>
          <c:yVal>
            <c:numRef>
              <c:f>Sheet3!$G$4:$G$18</c:f>
              <c:numCache>
                <c:formatCode>General</c:formatCode>
                <c:ptCount val="15"/>
                <c:pt idx="0">
                  <c:v>12</c:v>
                </c:pt>
                <c:pt idx="1">
                  <c:v>16.5</c:v>
                </c:pt>
                <c:pt idx="2">
                  <c:v>24</c:v>
                </c:pt>
                <c:pt idx="3">
                  <c:v>33</c:v>
                </c:pt>
                <c:pt idx="4">
                  <c:v>48</c:v>
                </c:pt>
                <c:pt idx="5">
                  <c:v>66</c:v>
                </c:pt>
                <c:pt idx="6">
                  <c:v>96</c:v>
                </c:pt>
                <c:pt idx="7">
                  <c:v>132</c:v>
                </c:pt>
                <c:pt idx="8">
                  <c:v>192</c:v>
                </c:pt>
                <c:pt idx="9">
                  <c:v>264</c:v>
                </c:pt>
                <c:pt idx="10">
                  <c:v>384</c:v>
                </c:pt>
                <c:pt idx="11">
                  <c:v>528</c:v>
                </c:pt>
                <c:pt idx="12">
                  <c:v>768</c:v>
                </c:pt>
                <c:pt idx="13">
                  <c:v>1056</c:v>
                </c:pt>
                <c:pt idx="14">
                  <c:v>1536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AF-4411-B076-9899E46CF99E}"/>
            </c:ext>
          </c:extLst>
        </c:ser>
        <c:ser>
          <c:idx val="1"/>
          <c:order val="1"/>
          <c:tx>
            <c:strRef>
              <c:f>Sheet3!$H$3</c:f>
              <c:strCache>
                <c:ptCount val="1"/>
                <c:pt idx="0">
                  <c:v>Output Voltage (MM)(mV)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Sheet3!$F$4:$F$18</c:f>
              <c:numCache>
                <c:formatCode>General</c:formatCode>
                <c:ptCount val="15"/>
                <c:pt idx="0">
                  <c:v>1</c:v>
                </c:pt>
                <c:pt idx="1">
                  <c:v>1.375</c:v>
                </c:pt>
                <c:pt idx="2">
                  <c:v>2</c:v>
                </c:pt>
                <c:pt idx="3">
                  <c:v>2.75</c:v>
                </c:pt>
                <c:pt idx="4">
                  <c:v>4</c:v>
                </c:pt>
                <c:pt idx="5">
                  <c:v>5.5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22</c:v>
                </c:pt>
                <c:pt idx="10">
                  <c:v>32</c:v>
                </c:pt>
                <c:pt idx="11">
                  <c:v>44</c:v>
                </c:pt>
                <c:pt idx="12">
                  <c:v>64</c:v>
                </c:pt>
                <c:pt idx="13">
                  <c:v>88</c:v>
                </c:pt>
                <c:pt idx="14">
                  <c:v>128</c:v>
                </c:pt>
              </c:numCache>
            </c:numRef>
          </c:xVal>
          <c:yVal>
            <c:numRef>
              <c:f>Sheet3!$H$4:$H$18</c:f>
              <c:numCache>
                <c:formatCode>General</c:formatCode>
                <c:ptCount val="15"/>
                <c:pt idx="0">
                  <c:v>12.4</c:v>
                </c:pt>
                <c:pt idx="1">
                  <c:v>17.3</c:v>
                </c:pt>
                <c:pt idx="2">
                  <c:v>26.4</c:v>
                </c:pt>
                <c:pt idx="3">
                  <c:v>36.5</c:v>
                </c:pt>
                <c:pt idx="4">
                  <c:v>54.3</c:v>
                </c:pt>
                <c:pt idx="5">
                  <c:v>74.8</c:v>
                </c:pt>
                <c:pt idx="6">
                  <c:v>110</c:v>
                </c:pt>
                <c:pt idx="7">
                  <c:v>151</c:v>
                </c:pt>
                <c:pt idx="8">
                  <c:v>220</c:v>
                </c:pt>
                <c:pt idx="9">
                  <c:v>300</c:v>
                </c:pt>
                <c:pt idx="10">
                  <c:v>485</c:v>
                </c:pt>
                <c:pt idx="11">
                  <c:v>705</c:v>
                </c:pt>
                <c:pt idx="12">
                  <c:v>1050</c:v>
                </c:pt>
                <c:pt idx="13">
                  <c:v>2150</c:v>
                </c:pt>
                <c:pt idx="14">
                  <c:v>3020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AF-4411-B076-9899E46CF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816552"/>
        <c:axId val="470816880"/>
      </c:scatterChart>
      <c:valAx>
        <c:axId val="470816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816880"/>
        <c:crosses val="autoZero"/>
        <c:crossBetween val="midCat"/>
      </c:valAx>
      <c:valAx>
        <c:axId val="4708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816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19</xdr:row>
      <xdr:rowOff>19050</xdr:rowOff>
    </xdr:from>
    <xdr:to>
      <xdr:col>8</xdr:col>
      <xdr:colOff>1362075</xdr:colOff>
      <xdr:row>51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1247774</xdr:colOff>
      <xdr:row>21</xdr:row>
      <xdr:rowOff>123825</xdr:rowOff>
    </xdr:from>
    <xdr:to>
      <xdr:col>10</xdr:col>
      <xdr:colOff>600074</xdr:colOff>
      <xdr:row>50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18</xdr:row>
      <xdr:rowOff>0</xdr:rowOff>
    </xdr:from>
    <xdr:to>
      <xdr:col>7</xdr:col>
      <xdr:colOff>657225</xdr:colOff>
      <xdr:row>37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topLeftCell="A16" workbookViewId="0">
      <selection activeCell="O9" sqref="O9"/>
    </sheetView>
  </sheetViews>
  <sheetFormatPr defaultRowHeight="15" x14ac:dyDescent="0.25"/>
  <cols>
    <col min="2" max="2" width="10.42578125" bestFit="1" customWidth="1"/>
    <col min="3" max="3" width="7.85546875" bestFit="1" customWidth="1"/>
    <col min="4" max="4" width="27.5703125" bestFit="1" customWidth="1"/>
    <col min="5" max="5" width="28.28515625" bestFit="1" customWidth="1"/>
    <col min="6" max="6" width="9.85546875" bestFit="1" customWidth="1"/>
    <col min="7" max="7" width="28.5703125" bestFit="1" customWidth="1"/>
    <col min="8" max="9" width="25" bestFit="1" customWidth="1"/>
  </cols>
  <sheetData>
    <row r="3" spans="2:11" x14ac:dyDescent="0.25">
      <c r="B3" t="s">
        <v>0</v>
      </c>
      <c r="C3" t="s">
        <v>2</v>
      </c>
      <c r="D3" t="s">
        <v>3</v>
      </c>
      <c r="E3" t="s">
        <v>4</v>
      </c>
      <c r="F3" t="s">
        <v>5</v>
      </c>
      <c r="G3" t="s">
        <v>8</v>
      </c>
      <c r="H3" t="s">
        <v>6</v>
      </c>
      <c r="I3" t="s">
        <v>7</v>
      </c>
    </row>
    <row r="4" spans="2:11" x14ac:dyDescent="0.25">
      <c r="B4" t="s">
        <v>1</v>
      </c>
      <c r="C4">
        <v>12</v>
      </c>
      <c r="D4">
        <v>4</v>
      </c>
      <c r="E4">
        <v>3.9980000000000002</v>
      </c>
      <c r="F4">
        <v>1</v>
      </c>
      <c r="G4">
        <f>F4*E4</f>
        <v>3.9980000000000002</v>
      </c>
      <c r="H4">
        <v>3.7</v>
      </c>
      <c r="I4">
        <v>3.9</v>
      </c>
      <c r="J4">
        <f>H4-G4</f>
        <v>-0.29800000000000004</v>
      </c>
      <c r="K4">
        <f>J4/H4</f>
        <v>-8.0540540540540551E-2</v>
      </c>
    </row>
    <row r="5" spans="2:11" x14ac:dyDescent="0.25">
      <c r="B5" t="s">
        <v>1</v>
      </c>
      <c r="C5">
        <v>12</v>
      </c>
      <c r="D5">
        <v>4</v>
      </c>
      <c r="E5">
        <v>3.9980000000000002</v>
      </c>
      <c r="F5">
        <v>1.375</v>
      </c>
      <c r="G5">
        <f t="shared" ref="G5:G19" si="0">F5*E5</f>
        <v>5.4972500000000002</v>
      </c>
      <c r="H5">
        <v>5.3</v>
      </c>
      <c r="I5">
        <v>5.3</v>
      </c>
      <c r="J5">
        <f t="shared" ref="J5:J19" si="1">H5-G5</f>
        <v>-0.19725000000000037</v>
      </c>
    </row>
    <row r="6" spans="2:11" x14ac:dyDescent="0.25">
      <c r="B6" t="s">
        <v>1</v>
      </c>
      <c r="C6">
        <v>12</v>
      </c>
      <c r="D6">
        <v>4</v>
      </c>
      <c r="E6">
        <v>3.9980000000000002</v>
      </c>
      <c r="F6">
        <v>2</v>
      </c>
      <c r="G6">
        <f t="shared" si="0"/>
        <v>7.9960000000000004</v>
      </c>
      <c r="H6">
        <v>8.9</v>
      </c>
      <c r="I6">
        <v>8.9</v>
      </c>
      <c r="J6">
        <f t="shared" si="1"/>
        <v>0.90399999999999991</v>
      </c>
      <c r="K6">
        <f>J6/H6</f>
        <v>0.10157303370786515</v>
      </c>
    </row>
    <row r="7" spans="2:11" x14ac:dyDescent="0.25">
      <c r="B7" t="s">
        <v>1</v>
      </c>
      <c r="C7">
        <v>12</v>
      </c>
      <c r="D7">
        <v>4</v>
      </c>
      <c r="E7">
        <v>3.9980000000000002</v>
      </c>
      <c r="F7">
        <v>2.75</v>
      </c>
      <c r="G7">
        <f t="shared" si="0"/>
        <v>10.9945</v>
      </c>
      <c r="H7">
        <v>12.5</v>
      </c>
      <c r="I7">
        <v>12.5</v>
      </c>
      <c r="J7">
        <f t="shared" si="1"/>
        <v>1.5054999999999996</v>
      </c>
    </row>
    <row r="8" spans="2:11" x14ac:dyDescent="0.25">
      <c r="B8" t="s">
        <v>1</v>
      </c>
      <c r="C8">
        <v>12</v>
      </c>
      <c r="D8">
        <v>4</v>
      </c>
      <c r="E8">
        <v>3.9980000000000002</v>
      </c>
      <c r="F8">
        <v>4</v>
      </c>
      <c r="G8">
        <f t="shared" si="0"/>
        <v>15.992000000000001</v>
      </c>
      <c r="H8">
        <v>19.399999999999999</v>
      </c>
      <c r="I8">
        <v>19.399999999999999</v>
      </c>
      <c r="J8">
        <f t="shared" si="1"/>
        <v>3.4079999999999977</v>
      </c>
      <c r="K8">
        <f>J8/H8</f>
        <v>0.17567010309278339</v>
      </c>
    </row>
    <row r="9" spans="2:11" x14ac:dyDescent="0.25">
      <c r="B9" t="s">
        <v>1</v>
      </c>
      <c r="C9">
        <v>12</v>
      </c>
      <c r="D9">
        <v>4</v>
      </c>
      <c r="E9">
        <v>3.9980000000000002</v>
      </c>
      <c r="F9">
        <v>5.5</v>
      </c>
      <c r="G9">
        <f t="shared" si="0"/>
        <v>21.989000000000001</v>
      </c>
      <c r="H9">
        <v>27</v>
      </c>
      <c r="I9">
        <v>27</v>
      </c>
      <c r="J9">
        <f t="shared" si="1"/>
        <v>5.0109999999999992</v>
      </c>
    </row>
    <row r="10" spans="2:11" x14ac:dyDescent="0.25">
      <c r="B10" t="s">
        <v>1</v>
      </c>
      <c r="C10">
        <v>12</v>
      </c>
      <c r="D10">
        <v>4</v>
      </c>
      <c r="E10">
        <v>3.9980000000000002</v>
      </c>
      <c r="F10">
        <v>8</v>
      </c>
      <c r="G10">
        <f t="shared" si="0"/>
        <v>31.984000000000002</v>
      </c>
      <c r="H10">
        <v>40</v>
      </c>
      <c r="I10">
        <v>40</v>
      </c>
      <c r="J10">
        <f t="shared" si="1"/>
        <v>8.0159999999999982</v>
      </c>
      <c r="K10">
        <f>J10/H10</f>
        <v>0.20039999999999997</v>
      </c>
    </row>
    <row r="11" spans="2:11" x14ac:dyDescent="0.25">
      <c r="B11" t="s">
        <v>1</v>
      </c>
      <c r="C11">
        <v>12</v>
      </c>
      <c r="D11">
        <v>4</v>
      </c>
      <c r="E11">
        <v>3.9980000000000002</v>
      </c>
      <c r="F11">
        <v>11</v>
      </c>
      <c r="G11">
        <f t="shared" si="0"/>
        <v>43.978000000000002</v>
      </c>
      <c r="H11">
        <v>56</v>
      </c>
      <c r="I11">
        <v>56</v>
      </c>
      <c r="J11">
        <f t="shared" si="1"/>
        <v>12.021999999999998</v>
      </c>
    </row>
    <row r="12" spans="2:11" x14ac:dyDescent="0.25">
      <c r="B12" t="s">
        <v>1</v>
      </c>
      <c r="C12">
        <v>12</v>
      </c>
      <c r="D12">
        <v>4</v>
      </c>
      <c r="E12">
        <v>3.9980000000000002</v>
      </c>
      <c r="F12">
        <v>16</v>
      </c>
      <c r="G12">
        <f t="shared" si="0"/>
        <v>63.968000000000004</v>
      </c>
      <c r="H12">
        <v>85</v>
      </c>
      <c r="I12">
        <v>85</v>
      </c>
      <c r="J12">
        <f t="shared" si="1"/>
        <v>21.031999999999996</v>
      </c>
      <c r="K12">
        <f>J12/H12</f>
        <v>0.24743529411764703</v>
      </c>
    </row>
    <row r="13" spans="2:11" x14ac:dyDescent="0.25">
      <c r="B13" t="s">
        <v>1</v>
      </c>
      <c r="C13">
        <v>12</v>
      </c>
      <c r="D13">
        <v>4</v>
      </c>
      <c r="E13">
        <v>3.9980000000000002</v>
      </c>
      <c r="F13">
        <v>22</v>
      </c>
      <c r="G13">
        <f t="shared" si="0"/>
        <v>87.956000000000003</v>
      </c>
      <c r="H13">
        <v>130</v>
      </c>
      <c r="I13">
        <v>130</v>
      </c>
      <c r="J13">
        <f t="shared" si="1"/>
        <v>42.043999999999997</v>
      </c>
    </row>
    <row r="14" spans="2:11" x14ac:dyDescent="0.25">
      <c r="B14" t="s">
        <v>1</v>
      </c>
      <c r="C14">
        <v>12</v>
      </c>
      <c r="D14">
        <v>4</v>
      </c>
      <c r="E14">
        <v>3.9980000000000002</v>
      </c>
      <c r="F14">
        <v>32</v>
      </c>
      <c r="G14">
        <f t="shared" si="0"/>
        <v>127.93600000000001</v>
      </c>
      <c r="H14">
        <v>230</v>
      </c>
      <c r="I14">
        <v>230</v>
      </c>
      <c r="J14">
        <f t="shared" si="1"/>
        <v>102.06399999999999</v>
      </c>
      <c r="K14">
        <f>J14/H14</f>
        <v>0.44375652173913038</v>
      </c>
    </row>
    <row r="15" spans="2:11" x14ac:dyDescent="0.25">
      <c r="B15" t="s">
        <v>1</v>
      </c>
      <c r="C15">
        <v>12</v>
      </c>
      <c r="D15">
        <v>4</v>
      </c>
      <c r="E15">
        <v>3.9980000000000002</v>
      </c>
      <c r="F15">
        <v>44</v>
      </c>
      <c r="G15">
        <f t="shared" si="0"/>
        <v>175.91200000000001</v>
      </c>
      <c r="H15">
        <v>340</v>
      </c>
      <c r="I15">
        <v>338</v>
      </c>
      <c r="J15">
        <f t="shared" si="1"/>
        <v>164.08799999999999</v>
      </c>
    </row>
    <row r="16" spans="2:11" x14ac:dyDescent="0.25">
      <c r="B16" t="s">
        <v>1</v>
      </c>
      <c r="C16">
        <v>12</v>
      </c>
      <c r="D16">
        <v>4</v>
      </c>
      <c r="E16">
        <v>3.9980000000000002</v>
      </c>
      <c r="F16">
        <v>64</v>
      </c>
      <c r="G16">
        <f t="shared" si="0"/>
        <v>255.87200000000001</v>
      </c>
      <c r="H16">
        <v>520</v>
      </c>
      <c r="I16">
        <v>515</v>
      </c>
      <c r="J16">
        <f t="shared" si="1"/>
        <v>264.12799999999999</v>
      </c>
      <c r="K16">
        <f>J16/H16</f>
        <v>0.50793846153846156</v>
      </c>
    </row>
    <row r="17" spans="2:11" x14ac:dyDescent="0.25">
      <c r="B17" t="s">
        <v>1</v>
      </c>
      <c r="C17">
        <v>12</v>
      </c>
      <c r="D17">
        <v>4</v>
      </c>
      <c r="E17">
        <v>3.9980000000000002</v>
      </c>
      <c r="F17">
        <v>88</v>
      </c>
      <c r="G17">
        <f t="shared" si="0"/>
        <v>351.82400000000001</v>
      </c>
      <c r="H17">
        <v>750</v>
      </c>
      <c r="J17">
        <f t="shared" si="1"/>
        <v>398.17599999999999</v>
      </c>
    </row>
    <row r="18" spans="2:11" x14ac:dyDescent="0.25">
      <c r="B18" t="s">
        <v>1</v>
      </c>
      <c r="C18">
        <v>12</v>
      </c>
      <c r="D18">
        <v>4</v>
      </c>
      <c r="E18">
        <v>3.9980000000000002</v>
      </c>
      <c r="F18">
        <v>128</v>
      </c>
      <c r="G18">
        <f>F18*E18</f>
        <v>511.74400000000003</v>
      </c>
      <c r="H18">
        <v>1080</v>
      </c>
      <c r="J18">
        <f t="shared" si="1"/>
        <v>568.25599999999997</v>
      </c>
      <c r="K18">
        <f>J18/H18</f>
        <v>0.52616296296296294</v>
      </c>
    </row>
    <row r="19" spans="2:11" x14ac:dyDescent="0.25">
      <c r="B19" t="s">
        <v>1</v>
      </c>
      <c r="C19">
        <v>12</v>
      </c>
      <c r="D19">
        <v>4</v>
      </c>
      <c r="E19">
        <v>3.9980000000000002</v>
      </c>
      <c r="F19">
        <v>176</v>
      </c>
      <c r="G19">
        <f t="shared" si="0"/>
        <v>703.64800000000002</v>
      </c>
      <c r="H19">
        <v>1530</v>
      </c>
      <c r="J19">
        <f t="shared" si="1"/>
        <v>826.35199999999998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1"/>
  <sheetViews>
    <sheetView topLeftCell="A15" workbookViewId="0">
      <selection activeCell="L48" sqref="L48"/>
    </sheetView>
  </sheetViews>
  <sheetFormatPr defaultRowHeight="15" x14ac:dyDescent="0.25"/>
  <cols>
    <col min="2" max="2" width="10.42578125" bestFit="1" customWidth="1"/>
    <col min="3" max="3" width="7.85546875" bestFit="1" customWidth="1"/>
    <col min="4" max="4" width="27.5703125" bestFit="1" customWidth="1"/>
    <col min="5" max="5" width="28.28515625" bestFit="1" customWidth="1"/>
    <col min="6" max="6" width="9.85546875" bestFit="1" customWidth="1"/>
    <col min="7" max="7" width="28.5703125" bestFit="1" customWidth="1"/>
    <col min="8" max="8" width="24.7109375" bestFit="1" customWidth="1"/>
    <col min="9" max="9" width="25" bestFit="1" customWidth="1"/>
    <col min="10" max="10" width="8.7109375" bestFit="1" customWidth="1"/>
    <col min="11" max="11" width="12.7109375" bestFit="1" customWidth="1"/>
  </cols>
  <sheetData>
    <row r="5" spans="2:11" x14ac:dyDescent="0.25">
      <c r="B5" t="s">
        <v>0</v>
      </c>
      <c r="C5" t="s">
        <v>2</v>
      </c>
      <c r="D5" t="s">
        <v>3</v>
      </c>
      <c r="E5" t="s">
        <v>4</v>
      </c>
      <c r="F5" t="s">
        <v>5</v>
      </c>
      <c r="G5" t="s">
        <v>8</v>
      </c>
      <c r="H5" t="s">
        <v>6</v>
      </c>
      <c r="I5" t="s">
        <v>7</v>
      </c>
    </row>
    <row r="6" spans="2:11" x14ac:dyDescent="0.25">
      <c r="B6" t="s">
        <v>9</v>
      </c>
      <c r="C6">
        <v>12</v>
      </c>
      <c r="D6">
        <v>0.54500000000000004</v>
      </c>
      <c r="E6">
        <v>0.54500000000000004</v>
      </c>
      <c r="F6">
        <v>1</v>
      </c>
      <c r="G6">
        <f>F6*E6</f>
        <v>0.54500000000000004</v>
      </c>
      <c r="H6">
        <v>-0.1</v>
      </c>
      <c r="J6">
        <f>H6-G6</f>
        <v>-0.64500000000000002</v>
      </c>
      <c r="K6">
        <f>J6/H6</f>
        <v>6.45</v>
      </c>
    </row>
    <row r="7" spans="2:11" x14ac:dyDescent="0.25">
      <c r="B7" t="s">
        <v>9</v>
      </c>
      <c r="C7">
        <v>12</v>
      </c>
      <c r="D7">
        <v>0.54500000000000004</v>
      </c>
      <c r="E7">
        <v>0.54500000000000004</v>
      </c>
      <c r="F7">
        <v>1.375</v>
      </c>
      <c r="G7">
        <f t="shared" ref="G7:G21" si="0">F7*E7</f>
        <v>0.74937500000000001</v>
      </c>
      <c r="H7">
        <v>0.1</v>
      </c>
      <c r="J7">
        <f t="shared" ref="J7:J21" si="1">H7-G7</f>
        <v>-0.64937500000000004</v>
      </c>
    </row>
    <row r="8" spans="2:11" x14ac:dyDescent="0.25">
      <c r="B8" t="s">
        <v>9</v>
      </c>
      <c r="C8">
        <v>12</v>
      </c>
      <c r="D8">
        <v>0.54500000000000004</v>
      </c>
      <c r="E8">
        <v>0.54500000000000004</v>
      </c>
      <c r="F8">
        <v>2</v>
      </c>
      <c r="G8">
        <f t="shared" si="0"/>
        <v>1.0900000000000001</v>
      </c>
      <c r="H8">
        <v>1.5</v>
      </c>
      <c r="J8">
        <f t="shared" si="1"/>
        <v>0.40999999999999992</v>
      </c>
      <c r="K8">
        <f>J8/H8</f>
        <v>0.27333333333333326</v>
      </c>
    </row>
    <row r="9" spans="2:11" x14ac:dyDescent="0.25">
      <c r="B9" t="s">
        <v>9</v>
      </c>
      <c r="C9">
        <v>12</v>
      </c>
      <c r="D9">
        <v>0.54500000000000004</v>
      </c>
      <c r="E9">
        <v>0.54500000000000004</v>
      </c>
      <c r="F9">
        <v>2.75</v>
      </c>
      <c r="G9">
        <f t="shared" si="0"/>
        <v>1.49875</v>
      </c>
      <c r="H9">
        <v>2.2000000000000002</v>
      </c>
      <c r="J9">
        <f t="shared" si="1"/>
        <v>0.70125000000000015</v>
      </c>
    </row>
    <row r="10" spans="2:11" x14ac:dyDescent="0.25">
      <c r="B10" t="s">
        <v>9</v>
      </c>
      <c r="C10">
        <v>12</v>
      </c>
      <c r="D10">
        <v>0.54500000000000004</v>
      </c>
      <c r="E10">
        <v>0.54500000000000004</v>
      </c>
      <c r="F10">
        <v>4</v>
      </c>
      <c r="G10">
        <f t="shared" si="0"/>
        <v>2.1800000000000002</v>
      </c>
      <c r="H10">
        <v>4.8</v>
      </c>
      <c r="J10">
        <f t="shared" si="1"/>
        <v>2.6199999999999997</v>
      </c>
      <c r="K10">
        <f>J10/H10</f>
        <v>0.54583333333333328</v>
      </c>
    </row>
    <row r="11" spans="2:11" x14ac:dyDescent="0.25">
      <c r="B11" t="s">
        <v>9</v>
      </c>
      <c r="C11">
        <v>12</v>
      </c>
      <c r="D11">
        <v>0.54500000000000004</v>
      </c>
      <c r="E11">
        <v>0.54500000000000004</v>
      </c>
      <c r="F11">
        <v>5.5</v>
      </c>
      <c r="G11">
        <f t="shared" si="0"/>
        <v>2.9975000000000001</v>
      </c>
      <c r="H11">
        <v>6.5</v>
      </c>
      <c r="J11">
        <f t="shared" si="1"/>
        <v>3.5024999999999999</v>
      </c>
    </row>
    <row r="12" spans="2:11" x14ac:dyDescent="0.25">
      <c r="B12" t="s">
        <v>9</v>
      </c>
      <c r="C12">
        <v>12</v>
      </c>
      <c r="D12">
        <v>0.54500000000000004</v>
      </c>
      <c r="E12">
        <v>0.54500000000000004</v>
      </c>
      <c r="F12">
        <v>8</v>
      </c>
      <c r="G12">
        <f t="shared" si="0"/>
        <v>4.3600000000000003</v>
      </c>
      <c r="H12">
        <v>11</v>
      </c>
      <c r="J12">
        <f t="shared" si="1"/>
        <v>6.64</v>
      </c>
      <c r="K12">
        <f>J12/H12</f>
        <v>0.60363636363636364</v>
      </c>
    </row>
    <row r="13" spans="2:11" x14ac:dyDescent="0.25">
      <c r="B13" t="s">
        <v>9</v>
      </c>
      <c r="C13">
        <v>12</v>
      </c>
      <c r="D13">
        <v>0.54500000000000004</v>
      </c>
      <c r="E13">
        <v>0.54500000000000004</v>
      </c>
      <c r="F13">
        <v>11</v>
      </c>
      <c r="G13">
        <f t="shared" si="0"/>
        <v>5.9950000000000001</v>
      </c>
      <c r="H13">
        <v>14</v>
      </c>
      <c r="J13">
        <f t="shared" si="1"/>
        <v>8.004999999999999</v>
      </c>
    </row>
    <row r="14" spans="2:11" x14ac:dyDescent="0.25">
      <c r="B14" t="s">
        <v>9</v>
      </c>
      <c r="C14">
        <v>12</v>
      </c>
      <c r="D14">
        <v>0.54500000000000004</v>
      </c>
      <c r="E14">
        <v>0.54500000000000004</v>
      </c>
      <c r="F14">
        <v>16</v>
      </c>
      <c r="G14">
        <f t="shared" si="0"/>
        <v>8.7200000000000006</v>
      </c>
      <c r="H14">
        <v>22</v>
      </c>
      <c r="J14">
        <f t="shared" si="1"/>
        <v>13.28</v>
      </c>
      <c r="K14">
        <f>J14/H14</f>
        <v>0.60363636363636364</v>
      </c>
    </row>
    <row r="15" spans="2:11" x14ac:dyDescent="0.25">
      <c r="B15" t="s">
        <v>9</v>
      </c>
      <c r="C15">
        <v>12</v>
      </c>
      <c r="D15">
        <v>0.54500000000000004</v>
      </c>
      <c r="E15">
        <v>0.54500000000000004</v>
      </c>
      <c r="F15">
        <v>22</v>
      </c>
      <c r="G15">
        <f t="shared" si="0"/>
        <v>11.99</v>
      </c>
      <c r="H15">
        <v>33</v>
      </c>
      <c r="J15">
        <f t="shared" si="1"/>
        <v>21.009999999999998</v>
      </c>
    </row>
    <row r="16" spans="2:11" x14ac:dyDescent="0.25">
      <c r="B16" t="s">
        <v>9</v>
      </c>
      <c r="C16">
        <v>12</v>
      </c>
      <c r="D16">
        <v>0.54500000000000004</v>
      </c>
      <c r="E16">
        <v>0.54500000000000004</v>
      </c>
      <c r="F16">
        <v>32</v>
      </c>
      <c r="G16">
        <f t="shared" si="0"/>
        <v>17.440000000000001</v>
      </c>
      <c r="H16">
        <v>80</v>
      </c>
      <c r="J16">
        <f t="shared" si="1"/>
        <v>62.56</v>
      </c>
      <c r="K16">
        <f>J16/H16</f>
        <v>0.78200000000000003</v>
      </c>
    </row>
    <row r="17" spans="2:11" x14ac:dyDescent="0.25">
      <c r="B17" t="s">
        <v>9</v>
      </c>
      <c r="C17">
        <v>12</v>
      </c>
      <c r="D17">
        <v>0.54500000000000004</v>
      </c>
      <c r="E17">
        <v>0.54500000000000004</v>
      </c>
      <c r="F17">
        <v>44</v>
      </c>
      <c r="G17">
        <f t="shared" si="0"/>
        <v>23.98</v>
      </c>
      <c r="H17">
        <v>154</v>
      </c>
      <c r="J17">
        <f t="shared" si="1"/>
        <v>130.02000000000001</v>
      </c>
    </row>
    <row r="18" spans="2:11" x14ac:dyDescent="0.25">
      <c r="B18" t="s">
        <v>9</v>
      </c>
      <c r="C18">
        <v>12</v>
      </c>
      <c r="D18">
        <v>0.54500000000000004</v>
      </c>
      <c r="E18">
        <v>0.54500000000000004</v>
      </c>
      <c r="F18">
        <v>64</v>
      </c>
      <c r="G18">
        <f t="shared" si="0"/>
        <v>34.880000000000003</v>
      </c>
      <c r="H18">
        <v>260</v>
      </c>
      <c r="J18">
        <f t="shared" si="1"/>
        <v>225.12</v>
      </c>
      <c r="K18">
        <f>J18/H18</f>
        <v>0.86584615384615382</v>
      </c>
    </row>
    <row r="19" spans="2:11" x14ac:dyDescent="0.25">
      <c r="B19" t="s">
        <v>9</v>
      </c>
      <c r="C19">
        <v>12</v>
      </c>
      <c r="D19">
        <v>0.54500000000000004</v>
      </c>
      <c r="E19">
        <v>0.54500000000000004</v>
      </c>
      <c r="F19">
        <v>88</v>
      </c>
      <c r="G19">
        <f t="shared" si="0"/>
        <v>47.96</v>
      </c>
      <c r="H19">
        <v>400</v>
      </c>
      <c r="J19">
        <f t="shared" si="1"/>
        <v>352.04</v>
      </c>
    </row>
    <row r="20" spans="2:11" x14ac:dyDescent="0.25">
      <c r="B20" t="s">
        <v>9</v>
      </c>
      <c r="C20">
        <v>12</v>
      </c>
      <c r="D20">
        <v>0.54500000000000004</v>
      </c>
      <c r="E20">
        <v>0.54500000000000004</v>
      </c>
      <c r="F20">
        <v>128</v>
      </c>
      <c r="G20">
        <f>F20*E20</f>
        <v>69.760000000000005</v>
      </c>
      <c r="H20">
        <v>600</v>
      </c>
      <c r="J20">
        <f t="shared" si="1"/>
        <v>530.24</v>
      </c>
      <c r="K20">
        <f>J20/H20</f>
        <v>0.88373333333333337</v>
      </c>
    </row>
    <row r="21" spans="2:11" x14ac:dyDescent="0.25">
      <c r="B21" t="s">
        <v>9</v>
      </c>
      <c r="C21">
        <v>12</v>
      </c>
      <c r="D21">
        <v>0.54500000000000004</v>
      </c>
      <c r="E21">
        <v>0.54500000000000004</v>
      </c>
      <c r="F21">
        <v>176</v>
      </c>
      <c r="G21">
        <f t="shared" si="0"/>
        <v>95.92</v>
      </c>
      <c r="H21">
        <v>870</v>
      </c>
      <c r="J21">
        <f t="shared" si="1"/>
        <v>774.08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9"/>
  <sheetViews>
    <sheetView workbookViewId="0">
      <selection activeCell="B3" sqref="B3:J18"/>
    </sheetView>
  </sheetViews>
  <sheetFormatPr defaultRowHeight="15" x14ac:dyDescent="0.25"/>
  <cols>
    <col min="2" max="2" width="10.42578125" bestFit="1" customWidth="1"/>
    <col min="3" max="3" width="7.85546875" bestFit="1" customWidth="1"/>
    <col min="4" max="4" width="27.5703125" bestFit="1" customWidth="1"/>
    <col min="5" max="5" width="28.28515625" bestFit="1" customWidth="1"/>
    <col min="6" max="6" width="9.85546875" bestFit="1" customWidth="1"/>
    <col min="7" max="7" width="28.5703125" bestFit="1" customWidth="1"/>
    <col min="8" max="8" width="24.7109375" bestFit="1" customWidth="1"/>
    <col min="9" max="9" width="25" bestFit="1" customWidth="1"/>
    <col min="10" max="10" width="9.7109375" bestFit="1" customWidth="1"/>
    <col min="11" max="11" width="12" bestFit="1" customWidth="1"/>
  </cols>
  <sheetData>
    <row r="3" spans="2:10" x14ac:dyDescent="0.25">
      <c r="B3" t="s">
        <v>0</v>
      </c>
      <c r="C3" t="s">
        <v>2</v>
      </c>
      <c r="D3" t="s">
        <v>3</v>
      </c>
      <c r="E3" t="s">
        <v>4</v>
      </c>
      <c r="F3" t="s">
        <v>5</v>
      </c>
      <c r="G3" t="s">
        <v>8</v>
      </c>
      <c r="H3" t="s">
        <v>6</v>
      </c>
      <c r="I3" t="s">
        <v>7</v>
      </c>
    </row>
    <row r="4" spans="2:10" x14ac:dyDescent="0.25">
      <c r="B4" t="s">
        <v>10</v>
      </c>
      <c r="C4">
        <v>12</v>
      </c>
      <c r="D4">
        <v>12</v>
      </c>
      <c r="E4">
        <v>12</v>
      </c>
      <c r="F4">
        <v>1</v>
      </c>
      <c r="G4">
        <f>F4*E4</f>
        <v>12</v>
      </c>
      <c r="H4">
        <v>12.4</v>
      </c>
      <c r="J4">
        <f>H4-G4</f>
        <v>0.40000000000000036</v>
      </c>
    </row>
    <row r="5" spans="2:10" x14ac:dyDescent="0.25">
      <c r="B5" t="s">
        <v>10</v>
      </c>
      <c r="C5">
        <v>12</v>
      </c>
      <c r="D5">
        <v>12</v>
      </c>
      <c r="E5">
        <v>12</v>
      </c>
      <c r="F5">
        <v>1.375</v>
      </c>
      <c r="G5">
        <f t="shared" ref="G5:G19" si="0">F5*E5</f>
        <v>16.5</v>
      </c>
      <c r="H5">
        <v>17.3</v>
      </c>
      <c r="J5">
        <f t="shared" ref="J5:J18" si="1">H5-G5</f>
        <v>0.80000000000000071</v>
      </c>
    </row>
    <row r="6" spans="2:10" x14ac:dyDescent="0.25">
      <c r="B6" t="s">
        <v>10</v>
      </c>
      <c r="C6">
        <v>12</v>
      </c>
      <c r="D6">
        <v>12</v>
      </c>
      <c r="E6">
        <v>12</v>
      </c>
      <c r="F6">
        <v>2</v>
      </c>
      <c r="G6">
        <f t="shared" si="0"/>
        <v>24</v>
      </c>
      <c r="H6">
        <v>26.4</v>
      </c>
      <c r="J6">
        <f t="shared" si="1"/>
        <v>2.3999999999999986</v>
      </c>
    </row>
    <row r="7" spans="2:10" x14ac:dyDescent="0.25">
      <c r="B7" t="s">
        <v>10</v>
      </c>
      <c r="C7">
        <v>12</v>
      </c>
      <c r="D7">
        <v>12</v>
      </c>
      <c r="E7">
        <v>12</v>
      </c>
      <c r="F7">
        <v>2.75</v>
      </c>
      <c r="G7">
        <f t="shared" si="0"/>
        <v>33</v>
      </c>
      <c r="H7">
        <v>36.5</v>
      </c>
      <c r="J7">
        <f t="shared" si="1"/>
        <v>3.5</v>
      </c>
    </row>
    <row r="8" spans="2:10" x14ac:dyDescent="0.25">
      <c r="B8" t="s">
        <v>10</v>
      </c>
      <c r="C8">
        <v>12</v>
      </c>
      <c r="D8">
        <v>12</v>
      </c>
      <c r="E8">
        <v>12</v>
      </c>
      <c r="F8">
        <v>4</v>
      </c>
      <c r="G8">
        <f t="shared" si="0"/>
        <v>48</v>
      </c>
      <c r="H8">
        <v>54.3</v>
      </c>
      <c r="J8">
        <f t="shared" si="1"/>
        <v>6.2999999999999972</v>
      </c>
    </row>
    <row r="9" spans="2:10" x14ac:dyDescent="0.25">
      <c r="B9" t="s">
        <v>10</v>
      </c>
      <c r="C9">
        <v>12</v>
      </c>
      <c r="D9">
        <v>12</v>
      </c>
      <c r="E9">
        <v>12</v>
      </c>
      <c r="F9">
        <v>5.5</v>
      </c>
      <c r="G9">
        <f t="shared" si="0"/>
        <v>66</v>
      </c>
      <c r="H9">
        <v>74.8</v>
      </c>
      <c r="J9">
        <f t="shared" si="1"/>
        <v>8.7999999999999972</v>
      </c>
    </row>
    <row r="10" spans="2:10" x14ac:dyDescent="0.25">
      <c r="B10" t="s">
        <v>10</v>
      </c>
      <c r="C10">
        <v>12</v>
      </c>
      <c r="D10">
        <v>12</v>
      </c>
      <c r="E10">
        <v>12</v>
      </c>
      <c r="F10">
        <v>8</v>
      </c>
      <c r="G10">
        <f t="shared" si="0"/>
        <v>96</v>
      </c>
      <c r="H10">
        <v>110</v>
      </c>
      <c r="J10">
        <f t="shared" si="1"/>
        <v>14</v>
      </c>
    </row>
    <row r="11" spans="2:10" x14ac:dyDescent="0.25">
      <c r="B11" t="s">
        <v>10</v>
      </c>
      <c r="C11">
        <v>12</v>
      </c>
      <c r="D11">
        <v>12</v>
      </c>
      <c r="E11">
        <v>12</v>
      </c>
      <c r="F11">
        <v>11</v>
      </c>
      <c r="G11">
        <f t="shared" si="0"/>
        <v>132</v>
      </c>
      <c r="H11">
        <v>151</v>
      </c>
      <c r="J11">
        <f t="shared" si="1"/>
        <v>19</v>
      </c>
    </row>
    <row r="12" spans="2:10" x14ac:dyDescent="0.25">
      <c r="B12" t="s">
        <v>10</v>
      </c>
      <c r="C12">
        <v>12</v>
      </c>
      <c r="D12">
        <v>12</v>
      </c>
      <c r="E12">
        <v>12</v>
      </c>
      <c r="F12">
        <v>16</v>
      </c>
      <c r="G12">
        <f t="shared" si="0"/>
        <v>192</v>
      </c>
      <c r="H12">
        <v>220</v>
      </c>
      <c r="J12">
        <f t="shared" si="1"/>
        <v>28</v>
      </c>
    </row>
    <row r="13" spans="2:10" x14ac:dyDescent="0.25">
      <c r="B13" t="s">
        <v>10</v>
      </c>
      <c r="C13">
        <v>12</v>
      </c>
      <c r="D13">
        <v>12</v>
      </c>
      <c r="E13">
        <v>12</v>
      </c>
      <c r="F13">
        <v>22</v>
      </c>
      <c r="G13">
        <f t="shared" si="0"/>
        <v>264</v>
      </c>
      <c r="H13">
        <v>300</v>
      </c>
      <c r="J13">
        <f t="shared" si="1"/>
        <v>36</v>
      </c>
    </row>
    <row r="14" spans="2:10" x14ac:dyDescent="0.25">
      <c r="B14" t="s">
        <v>10</v>
      </c>
      <c r="C14">
        <v>12</v>
      </c>
      <c r="D14">
        <v>12</v>
      </c>
      <c r="E14">
        <v>12</v>
      </c>
      <c r="F14">
        <v>32</v>
      </c>
      <c r="G14">
        <f t="shared" si="0"/>
        <v>384</v>
      </c>
      <c r="H14">
        <v>485</v>
      </c>
      <c r="J14">
        <f t="shared" si="1"/>
        <v>101</v>
      </c>
    </row>
    <row r="15" spans="2:10" x14ac:dyDescent="0.25">
      <c r="B15" t="s">
        <v>10</v>
      </c>
      <c r="C15">
        <v>12</v>
      </c>
      <c r="D15">
        <v>12</v>
      </c>
      <c r="E15">
        <v>12</v>
      </c>
      <c r="F15">
        <v>44</v>
      </c>
      <c r="G15">
        <f t="shared" si="0"/>
        <v>528</v>
      </c>
      <c r="H15">
        <v>705</v>
      </c>
      <c r="J15">
        <f t="shared" si="1"/>
        <v>177</v>
      </c>
    </row>
    <row r="16" spans="2:10" x14ac:dyDescent="0.25">
      <c r="B16" t="s">
        <v>10</v>
      </c>
      <c r="C16">
        <v>12</v>
      </c>
      <c r="D16">
        <v>12</v>
      </c>
      <c r="E16">
        <v>12</v>
      </c>
      <c r="F16">
        <v>64</v>
      </c>
      <c r="G16">
        <f t="shared" si="0"/>
        <v>768</v>
      </c>
      <c r="H16">
        <v>1050</v>
      </c>
      <c r="J16">
        <f t="shared" si="1"/>
        <v>282</v>
      </c>
    </row>
    <row r="17" spans="2:10" x14ac:dyDescent="0.25">
      <c r="B17" t="s">
        <v>10</v>
      </c>
      <c r="C17">
        <v>12</v>
      </c>
      <c r="D17">
        <v>12</v>
      </c>
      <c r="E17">
        <v>12</v>
      </c>
      <c r="F17">
        <v>88</v>
      </c>
      <c r="G17">
        <f t="shared" si="0"/>
        <v>1056</v>
      </c>
      <c r="H17">
        <v>2150</v>
      </c>
      <c r="J17">
        <f t="shared" si="1"/>
        <v>1094</v>
      </c>
    </row>
    <row r="18" spans="2:10" x14ac:dyDescent="0.25">
      <c r="B18" t="s">
        <v>10</v>
      </c>
      <c r="C18">
        <v>12</v>
      </c>
      <c r="D18">
        <v>12</v>
      </c>
      <c r="E18">
        <v>12</v>
      </c>
      <c r="F18">
        <v>128</v>
      </c>
      <c r="G18">
        <f>F18*E18</f>
        <v>1536</v>
      </c>
      <c r="H18">
        <v>3020</v>
      </c>
      <c r="J18">
        <f t="shared" si="1"/>
        <v>1484</v>
      </c>
    </row>
    <row r="19" spans="2:10" x14ac:dyDescent="0.25">
      <c r="B19" t="s">
        <v>10</v>
      </c>
      <c r="C19">
        <v>12</v>
      </c>
      <c r="D19">
        <v>12</v>
      </c>
      <c r="E19">
        <v>12</v>
      </c>
      <c r="F19">
        <v>176</v>
      </c>
      <c r="G19">
        <f t="shared" si="0"/>
        <v>2112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4"/>
  <sheetViews>
    <sheetView tabSelected="1" workbookViewId="0">
      <selection activeCell="B3" sqref="B3:I34"/>
    </sheetView>
  </sheetViews>
  <sheetFormatPr defaultRowHeight="15" x14ac:dyDescent="0.25"/>
  <cols>
    <col min="2" max="2" width="32.85546875" bestFit="1" customWidth="1"/>
    <col min="3" max="3" width="14.42578125" bestFit="1" customWidth="1"/>
    <col min="4" max="4" width="27.5703125" bestFit="1" customWidth="1"/>
    <col min="5" max="5" width="28.28515625" bestFit="1" customWidth="1"/>
    <col min="6" max="6" width="32.5703125" bestFit="1" customWidth="1"/>
    <col min="7" max="7" width="9.85546875" bestFit="1" customWidth="1"/>
    <col min="8" max="8" width="28.5703125" bestFit="1" customWidth="1"/>
    <col min="9" max="9" width="30.42578125" bestFit="1" customWidth="1"/>
    <col min="10" max="10" width="25" bestFit="1" customWidth="1"/>
  </cols>
  <sheetData>
    <row r="3" spans="2:9" x14ac:dyDescent="0.25">
      <c r="B3" t="s">
        <v>15</v>
      </c>
      <c r="C3" t="s">
        <v>12</v>
      </c>
      <c r="D3" t="s">
        <v>3</v>
      </c>
      <c r="E3" t="s">
        <v>4</v>
      </c>
      <c r="F3" t="s">
        <v>13</v>
      </c>
      <c r="G3" t="s">
        <v>5</v>
      </c>
      <c r="H3" t="s">
        <v>8</v>
      </c>
      <c r="I3" t="s">
        <v>14</v>
      </c>
    </row>
    <row r="4" spans="2:9" x14ac:dyDescent="0.25">
      <c r="B4">
        <v>994</v>
      </c>
      <c r="C4">
        <v>12</v>
      </c>
      <c r="D4">
        <f>C4/B4*1000</f>
        <v>12.072434607645874</v>
      </c>
      <c r="E4">
        <v>12.019</v>
      </c>
      <c r="F4">
        <v>12.045</v>
      </c>
      <c r="G4">
        <v>1</v>
      </c>
      <c r="H4">
        <f t="shared" ref="H4:H18" si="0">G4*E4</f>
        <v>12.019</v>
      </c>
      <c r="I4">
        <v>13.48</v>
      </c>
    </row>
    <row r="5" spans="2:9" x14ac:dyDescent="0.25">
      <c r="B5">
        <v>994</v>
      </c>
      <c r="C5">
        <v>12</v>
      </c>
      <c r="D5">
        <f t="shared" ref="D5:D18" si="1">C5/B5*1000</f>
        <v>12.072434607645874</v>
      </c>
      <c r="E5">
        <v>12.019</v>
      </c>
      <c r="F5">
        <v>12.05</v>
      </c>
      <c r="G5">
        <v>1.375</v>
      </c>
      <c r="H5">
        <f t="shared" si="0"/>
        <v>16.526125</v>
      </c>
      <c r="I5">
        <v>18.52</v>
      </c>
    </row>
    <row r="6" spans="2:9" x14ac:dyDescent="0.25">
      <c r="B6">
        <v>994</v>
      </c>
      <c r="C6">
        <v>12</v>
      </c>
      <c r="D6">
        <f t="shared" si="1"/>
        <v>12.072434607645874</v>
      </c>
      <c r="E6">
        <v>12.018000000000001</v>
      </c>
      <c r="F6">
        <v>12.03</v>
      </c>
      <c r="G6">
        <v>2</v>
      </c>
      <c r="H6">
        <f t="shared" si="0"/>
        <v>24.036000000000001</v>
      </c>
      <c r="I6">
        <v>26.89</v>
      </c>
    </row>
    <row r="7" spans="2:9" x14ac:dyDescent="0.25">
      <c r="B7">
        <v>994</v>
      </c>
      <c r="C7">
        <v>12</v>
      </c>
      <c r="D7">
        <f t="shared" si="1"/>
        <v>12.072434607645874</v>
      </c>
      <c r="E7">
        <v>12.019</v>
      </c>
      <c r="F7">
        <v>12.02</v>
      </c>
      <c r="G7">
        <v>2.75</v>
      </c>
      <c r="H7">
        <f t="shared" si="0"/>
        <v>33.052250000000001</v>
      </c>
      <c r="I7">
        <v>36.99</v>
      </c>
    </row>
    <row r="8" spans="2:9" x14ac:dyDescent="0.25">
      <c r="B8">
        <v>994</v>
      </c>
      <c r="C8">
        <v>12</v>
      </c>
      <c r="D8">
        <f t="shared" si="1"/>
        <v>12.072434607645874</v>
      </c>
      <c r="E8">
        <v>12.019</v>
      </c>
      <c r="F8">
        <v>12.019</v>
      </c>
      <c r="G8">
        <v>4</v>
      </c>
      <c r="H8">
        <f t="shared" si="0"/>
        <v>48.076000000000001</v>
      </c>
      <c r="I8">
        <v>53.75</v>
      </c>
    </row>
    <row r="9" spans="2:9" x14ac:dyDescent="0.25">
      <c r="B9">
        <v>994</v>
      </c>
      <c r="C9">
        <v>12</v>
      </c>
      <c r="D9">
        <f t="shared" si="1"/>
        <v>12.072434607645874</v>
      </c>
      <c r="E9">
        <v>12.019</v>
      </c>
      <c r="F9">
        <v>12.03</v>
      </c>
      <c r="G9">
        <v>5.5</v>
      </c>
      <c r="H9">
        <f t="shared" si="0"/>
        <v>66.104500000000002</v>
      </c>
      <c r="I9">
        <v>73.91</v>
      </c>
    </row>
    <row r="10" spans="2:9" x14ac:dyDescent="0.25">
      <c r="B10">
        <v>994</v>
      </c>
      <c r="C10">
        <v>12</v>
      </c>
      <c r="D10">
        <f t="shared" si="1"/>
        <v>12.072434607645874</v>
      </c>
      <c r="E10">
        <v>12.019</v>
      </c>
      <c r="F10">
        <v>12.02</v>
      </c>
      <c r="G10">
        <v>8</v>
      </c>
      <c r="H10">
        <f t="shared" si="0"/>
        <v>96.152000000000001</v>
      </c>
      <c r="I10">
        <v>107.47</v>
      </c>
    </row>
    <row r="11" spans="2:9" x14ac:dyDescent="0.25">
      <c r="B11">
        <v>994</v>
      </c>
      <c r="C11">
        <v>12</v>
      </c>
      <c r="D11">
        <f t="shared" si="1"/>
        <v>12.072434607645874</v>
      </c>
      <c r="E11">
        <v>12.019</v>
      </c>
      <c r="F11">
        <v>12.02</v>
      </c>
      <c r="G11">
        <v>11</v>
      </c>
      <c r="H11">
        <f t="shared" si="0"/>
        <v>132.209</v>
      </c>
      <c r="I11">
        <v>147.79</v>
      </c>
    </row>
    <row r="12" spans="2:9" x14ac:dyDescent="0.25">
      <c r="B12">
        <v>994</v>
      </c>
      <c r="C12">
        <v>12</v>
      </c>
      <c r="D12">
        <f t="shared" si="1"/>
        <v>12.072434607645874</v>
      </c>
      <c r="E12">
        <v>12.019</v>
      </c>
      <c r="F12">
        <v>12.02</v>
      </c>
      <c r="G12">
        <v>16</v>
      </c>
      <c r="H12">
        <f t="shared" si="0"/>
        <v>192.304</v>
      </c>
      <c r="I12">
        <v>214.92</v>
      </c>
    </row>
    <row r="13" spans="2:9" x14ac:dyDescent="0.25">
      <c r="B13">
        <v>994</v>
      </c>
      <c r="C13">
        <v>12</v>
      </c>
      <c r="D13">
        <f t="shared" si="1"/>
        <v>12.072434607645874</v>
      </c>
      <c r="E13">
        <v>12.019</v>
      </c>
      <c r="F13">
        <v>12.02</v>
      </c>
      <c r="G13">
        <v>22</v>
      </c>
      <c r="H13">
        <f t="shared" si="0"/>
        <v>264.41800000000001</v>
      </c>
      <c r="I13">
        <v>295.52</v>
      </c>
    </row>
    <row r="14" spans="2:9" x14ac:dyDescent="0.25">
      <c r="B14">
        <v>994</v>
      </c>
      <c r="C14">
        <v>12</v>
      </c>
      <c r="D14">
        <f t="shared" si="1"/>
        <v>12.072434607645874</v>
      </c>
      <c r="E14">
        <v>12.019</v>
      </c>
      <c r="F14">
        <v>12.02</v>
      </c>
      <c r="G14">
        <v>32</v>
      </c>
      <c r="H14">
        <f t="shared" si="0"/>
        <v>384.608</v>
      </c>
      <c r="I14">
        <v>429.8</v>
      </c>
    </row>
    <row r="15" spans="2:9" x14ac:dyDescent="0.25">
      <c r="B15">
        <v>994</v>
      </c>
      <c r="C15">
        <v>12</v>
      </c>
      <c r="D15">
        <f t="shared" si="1"/>
        <v>12.072434607645874</v>
      </c>
      <c r="E15">
        <v>12.019</v>
      </c>
      <c r="F15">
        <v>12.02</v>
      </c>
      <c r="G15">
        <v>44</v>
      </c>
      <c r="H15">
        <f t="shared" si="0"/>
        <v>528.83600000000001</v>
      </c>
      <c r="I15">
        <v>591.01</v>
      </c>
    </row>
    <row r="16" spans="2:9" x14ac:dyDescent="0.25">
      <c r="B16">
        <v>994</v>
      </c>
      <c r="C16">
        <v>12</v>
      </c>
      <c r="D16">
        <f t="shared" si="1"/>
        <v>12.072434607645874</v>
      </c>
      <c r="E16">
        <v>12.019</v>
      </c>
      <c r="F16">
        <v>12.02</v>
      </c>
      <c r="G16">
        <v>64</v>
      </c>
      <c r="H16">
        <f t="shared" si="0"/>
        <v>769.21600000000001</v>
      </c>
      <c r="I16">
        <v>859.63</v>
      </c>
    </row>
    <row r="17" spans="2:9" x14ac:dyDescent="0.25">
      <c r="B17">
        <v>994</v>
      </c>
      <c r="C17">
        <v>12</v>
      </c>
      <c r="D17">
        <f t="shared" si="1"/>
        <v>12.072434607645874</v>
      </c>
      <c r="E17">
        <v>12.019</v>
      </c>
      <c r="F17">
        <v>12.02</v>
      </c>
      <c r="G17">
        <v>88</v>
      </c>
      <c r="H17">
        <f t="shared" si="0"/>
        <v>1057.672</v>
      </c>
      <c r="I17">
        <v>1182</v>
      </c>
    </row>
    <row r="18" spans="2:9" x14ac:dyDescent="0.25">
      <c r="B18">
        <v>994</v>
      </c>
      <c r="C18">
        <v>12</v>
      </c>
      <c r="D18">
        <f t="shared" si="1"/>
        <v>12.072434607645874</v>
      </c>
      <c r="E18">
        <v>12.019</v>
      </c>
      <c r="F18">
        <v>12.02</v>
      </c>
      <c r="G18">
        <v>128</v>
      </c>
      <c r="H18">
        <f t="shared" si="0"/>
        <v>1538.432</v>
      </c>
      <c r="I18">
        <v>1719.4</v>
      </c>
    </row>
    <row r="20" spans="2:9" x14ac:dyDescent="0.25">
      <c r="B20">
        <v>14500</v>
      </c>
      <c r="C20">
        <v>12</v>
      </c>
      <c r="D20">
        <f>C20/B20*1000</f>
        <v>0.82758620689655171</v>
      </c>
      <c r="E20">
        <v>0.79700000000000004</v>
      </c>
      <c r="F20">
        <v>0.79</v>
      </c>
      <c r="G20">
        <v>1</v>
      </c>
      <c r="H20">
        <f t="shared" ref="H20:H31" si="2">G20*E20</f>
        <v>0.79700000000000004</v>
      </c>
      <c r="I20">
        <v>0.9</v>
      </c>
    </row>
    <row r="21" spans="2:9" x14ac:dyDescent="0.25">
      <c r="B21">
        <v>14500</v>
      </c>
      <c r="C21">
        <v>12</v>
      </c>
      <c r="D21">
        <f t="shared" ref="D21:D34" si="3">C21/B21*1000</f>
        <v>0.82758620689655171</v>
      </c>
      <c r="E21">
        <v>0.79700000000000004</v>
      </c>
      <c r="F21">
        <v>0.79</v>
      </c>
      <c r="G21">
        <v>1.375</v>
      </c>
      <c r="H21">
        <f t="shared" si="2"/>
        <v>1.0958750000000002</v>
      </c>
      <c r="I21">
        <v>1.23</v>
      </c>
    </row>
    <row r="22" spans="2:9" x14ac:dyDescent="0.25">
      <c r="B22">
        <v>14500</v>
      </c>
      <c r="C22">
        <v>12</v>
      </c>
      <c r="D22">
        <f t="shared" si="3"/>
        <v>0.82758620689655171</v>
      </c>
      <c r="E22">
        <v>0.79700000000000004</v>
      </c>
      <c r="F22">
        <v>0.79</v>
      </c>
      <c r="G22">
        <v>2</v>
      </c>
      <c r="H22">
        <f t="shared" si="2"/>
        <v>1.5940000000000001</v>
      </c>
      <c r="I22">
        <v>1.78</v>
      </c>
    </row>
    <row r="23" spans="2:9" x14ac:dyDescent="0.25">
      <c r="B23">
        <v>14500</v>
      </c>
      <c r="C23">
        <v>12</v>
      </c>
      <c r="D23">
        <f t="shared" si="3"/>
        <v>0.82758620689655171</v>
      </c>
      <c r="E23">
        <v>0.79700000000000004</v>
      </c>
      <c r="F23">
        <v>0.79</v>
      </c>
      <c r="G23">
        <v>2.75</v>
      </c>
      <c r="H23">
        <f t="shared" si="2"/>
        <v>2.1917500000000003</v>
      </c>
      <c r="I23">
        <v>2.4500000000000002</v>
      </c>
    </row>
    <row r="24" spans="2:9" x14ac:dyDescent="0.25">
      <c r="B24">
        <v>14500</v>
      </c>
      <c r="C24">
        <v>12</v>
      </c>
      <c r="D24">
        <f t="shared" si="3"/>
        <v>0.82758620689655171</v>
      </c>
      <c r="E24">
        <v>0.79700000000000004</v>
      </c>
      <c r="F24">
        <v>0.78</v>
      </c>
      <c r="G24">
        <v>4</v>
      </c>
      <c r="H24">
        <f t="shared" si="2"/>
        <v>3.1880000000000002</v>
      </c>
      <c r="I24">
        <v>3.55</v>
      </c>
    </row>
    <row r="25" spans="2:9" x14ac:dyDescent="0.25">
      <c r="B25">
        <v>14500</v>
      </c>
      <c r="C25">
        <v>12</v>
      </c>
      <c r="D25">
        <f t="shared" si="3"/>
        <v>0.82758620689655171</v>
      </c>
      <c r="E25">
        <v>0.79700000000000004</v>
      </c>
      <c r="F25">
        <v>0.79</v>
      </c>
      <c r="G25">
        <v>5.5</v>
      </c>
      <c r="H25">
        <f t="shared" si="2"/>
        <v>4.3835000000000006</v>
      </c>
      <c r="I25">
        <v>4.8899999999999997</v>
      </c>
    </row>
    <row r="26" spans="2:9" x14ac:dyDescent="0.25">
      <c r="B26">
        <v>14500</v>
      </c>
      <c r="C26">
        <v>12</v>
      </c>
      <c r="D26">
        <f t="shared" si="3"/>
        <v>0.82758620689655171</v>
      </c>
      <c r="E26">
        <v>0.79700000000000004</v>
      </c>
      <c r="F26">
        <v>0.79</v>
      </c>
      <c r="G26">
        <v>8</v>
      </c>
      <c r="H26">
        <f t="shared" si="2"/>
        <v>6.3760000000000003</v>
      </c>
      <c r="I26">
        <v>7.09</v>
      </c>
    </row>
    <row r="27" spans="2:9" x14ac:dyDescent="0.25">
      <c r="B27">
        <v>14500</v>
      </c>
      <c r="C27">
        <v>12</v>
      </c>
      <c r="D27">
        <f t="shared" si="3"/>
        <v>0.82758620689655171</v>
      </c>
      <c r="E27">
        <v>0.79700000000000004</v>
      </c>
      <c r="F27">
        <v>0.79</v>
      </c>
      <c r="G27">
        <v>11</v>
      </c>
      <c r="H27">
        <f t="shared" si="2"/>
        <v>8.7670000000000012</v>
      </c>
      <c r="I27">
        <v>9.75</v>
      </c>
    </row>
    <row r="28" spans="2:9" x14ac:dyDescent="0.25">
      <c r="B28">
        <v>14500</v>
      </c>
      <c r="C28">
        <v>12</v>
      </c>
      <c r="D28">
        <f t="shared" si="3"/>
        <v>0.82758620689655171</v>
      </c>
      <c r="E28">
        <v>0.79700000000000004</v>
      </c>
      <c r="F28">
        <v>0.79</v>
      </c>
      <c r="G28">
        <v>16</v>
      </c>
      <c r="H28">
        <f t="shared" si="2"/>
        <v>12.752000000000001</v>
      </c>
      <c r="I28">
        <v>14.15</v>
      </c>
    </row>
    <row r="29" spans="2:9" x14ac:dyDescent="0.25">
      <c r="B29">
        <v>14500</v>
      </c>
      <c r="C29">
        <v>12</v>
      </c>
      <c r="D29">
        <f t="shared" si="3"/>
        <v>0.82758620689655171</v>
      </c>
      <c r="E29">
        <v>0.79700000000000004</v>
      </c>
      <c r="F29">
        <v>0.79</v>
      </c>
      <c r="G29">
        <v>22</v>
      </c>
      <c r="H29">
        <f t="shared" si="2"/>
        <v>17.534000000000002</v>
      </c>
      <c r="I29">
        <v>19.47</v>
      </c>
    </row>
    <row r="30" spans="2:9" x14ac:dyDescent="0.25">
      <c r="B30">
        <v>14500</v>
      </c>
      <c r="C30">
        <v>12</v>
      </c>
      <c r="D30">
        <f t="shared" si="3"/>
        <v>0.82758620689655171</v>
      </c>
      <c r="E30">
        <v>0.79700000000000004</v>
      </c>
      <c r="F30">
        <v>0.79</v>
      </c>
      <c r="G30">
        <v>32</v>
      </c>
      <c r="H30">
        <f t="shared" si="2"/>
        <v>25.504000000000001</v>
      </c>
      <c r="I30">
        <v>28.29</v>
      </c>
    </row>
    <row r="31" spans="2:9" x14ac:dyDescent="0.25">
      <c r="B31">
        <v>14500</v>
      </c>
      <c r="C31">
        <v>12</v>
      </c>
      <c r="D31">
        <f t="shared" si="3"/>
        <v>0.82758620689655171</v>
      </c>
      <c r="E31">
        <v>0.79700000000000004</v>
      </c>
      <c r="F31">
        <v>0.79</v>
      </c>
      <c r="G31">
        <v>44</v>
      </c>
      <c r="H31">
        <f t="shared" si="2"/>
        <v>35.068000000000005</v>
      </c>
      <c r="I31">
        <v>38.89</v>
      </c>
    </row>
    <row r="32" spans="2:9" x14ac:dyDescent="0.25">
      <c r="B32">
        <v>14500</v>
      </c>
      <c r="C32">
        <v>12</v>
      </c>
      <c r="D32">
        <f t="shared" si="3"/>
        <v>0.82758620689655171</v>
      </c>
      <c r="E32">
        <v>0.79700000000000004</v>
      </c>
      <c r="F32">
        <v>0.79</v>
      </c>
      <c r="G32">
        <v>64</v>
      </c>
      <c r="H32">
        <f>G32*F32</f>
        <v>50.56</v>
      </c>
      <c r="I32">
        <v>56.56</v>
      </c>
    </row>
    <row r="33" spans="2:9" x14ac:dyDescent="0.25">
      <c r="B33">
        <v>14500</v>
      </c>
      <c r="C33">
        <v>12</v>
      </c>
      <c r="D33">
        <f t="shared" si="3"/>
        <v>0.82758620689655171</v>
      </c>
      <c r="E33">
        <v>0.79700000000000004</v>
      </c>
      <c r="F33">
        <v>0.8</v>
      </c>
      <c r="G33">
        <v>88</v>
      </c>
      <c r="H33">
        <f>G33*F33</f>
        <v>70.400000000000006</v>
      </c>
      <c r="I33">
        <v>77.8</v>
      </c>
    </row>
    <row r="34" spans="2:9" x14ac:dyDescent="0.25">
      <c r="B34">
        <v>14500</v>
      </c>
      <c r="C34">
        <v>12</v>
      </c>
      <c r="D34">
        <f t="shared" si="3"/>
        <v>0.82758620689655171</v>
      </c>
      <c r="E34">
        <v>0.79700000000000004</v>
      </c>
      <c r="F34">
        <v>0.79</v>
      </c>
      <c r="G34">
        <v>128</v>
      </c>
      <c r="H34">
        <f>G34*E34</f>
        <v>102.01600000000001</v>
      </c>
      <c r="I34">
        <v>113.1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7"/>
  <sheetViews>
    <sheetView workbookViewId="0">
      <selection activeCell="M16" sqref="M16"/>
    </sheetView>
  </sheetViews>
  <sheetFormatPr defaultRowHeight="15" x14ac:dyDescent="0.25"/>
  <cols>
    <col min="2" max="2" width="13.140625" bestFit="1" customWidth="1"/>
    <col min="3" max="3" width="7.85546875" bestFit="1" customWidth="1"/>
    <col min="4" max="4" width="27.5703125" bestFit="1" customWidth="1"/>
    <col min="5" max="5" width="28.28515625" bestFit="1" customWidth="1"/>
    <col min="6" max="6" width="9.85546875" bestFit="1" customWidth="1"/>
    <col min="7" max="7" width="28.5703125" bestFit="1" customWidth="1"/>
    <col min="8" max="8" width="24.7109375" bestFit="1" customWidth="1"/>
    <col min="9" max="9" width="25" bestFit="1" customWidth="1"/>
  </cols>
  <sheetData>
    <row r="3" spans="2:13" x14ac:dyDescent="0.25">
      <c r="B3" t="s">
        <v>11</v>
      </c>
      <c r="C3" t="s">
        <v>2</v>
      </c>
      <c r="D3" t="s">
        <v>3</v>
      </c>
      <c r="E3" t="s">
        <v>4</v>
      </c>
      <c r="F3" t="s">
        <v>5</v>
      </c>
      <c r="G3" t="s">
        <v>8</v>
      </c>
      <c r="H3" t="s">
        <v>6</v>
      </c>
      <c r="I3" t="s">
        <v>7</v>
      </c>
    </row>
    <row r="4" spans="2:13" x14ac:dyDescent="0.25">
      <c r="B4">
        <v>0.99399999999999999</v>
      </c>
      <c r="C4">
        <v>11.9</v>
      </c>
      <c r="D4">
        <f>C4/B4</f>
        <v>11.971830985915494</v>
      </c>
      <c r="E4">
        <v>12.02</v>
      </c>
      <c r="F4">
        <v>1</v>
      </c>
      <c r="G4">
        <f>D4*F4</f>
        <v>11.971830985915494</v>
      </c>
      <c r="H4">
        <v>13.48</v>
      </c>
      <c r="J4">
        <f>H4/D4</f>
        <v>1.1259764705882351</v>
      </c>
      <c r="K4">
        <f>H4/E4</f>
        <v>1.1214642262895176</v>
      </c>
    </row>
    <row r="5" spans="2:13" x14ac:dyDescent="0.25">
      <c r="B5">
        <v>2.98</v>
      </c>
      <c r="C5">
        <v>11.9</v>
      </c>
      <c r="D5">
        <f t="shared" ref="D5:D15" si="0">C5/B5</f>
        <v>3.9932885906040272</v>
      </c>
      <c r="E5">
        <v>4</v>
      </c>
      <c r="F5">
        <v>1</v>
      </c>
      <c r="G5">
        <f t="shared" ref="G5:G27" si="1">D5*F5</f>
        <v>3.9932885906040272</v>
      </c>
      <c r="H5">
        <v>4.54</v>
      </c>
      <c r="J5">
        <f t="shared" ref="J5:J15" si="2">H5/D5</f>
        <v>1.1369075630252099</v>
      </c>
      <c r="K5">
        <f t="shared" ref="K5:K27" si="3">H5/E5</f>
        <v>1.135</v>
      </c>
    </row>
    <row r="6" spans="2:13" x14ac:dyDescent="0.25">
      <c r="B6">
        <v>8.07</v>
      </c>
      <c r="C6">
        <v>11.9</v>
      </c>
      <c r="D6">
        <f t="shared" si="0"/>
        <v>1.4745972738537794</v>
      </c>
      <c r="E6">
        <v>1.47</v>
      </c>
      <c r="F6">
        <v>1</v>
      </c>
      <c r="G6">
        <f t="shared" si="1"/>
        <v>1.4745972738537794</v>
      </c>
      <c r="H6">
        <v>1.72</v>
      </c>
      <c r="J6">
        <f t="shared" si="2"/>
        <v>1.1664201680672268</v>
      </c>
      <c r="K6">
        <f t="shared" si="3"/>
        <v>1.1700680272108843</v>
      </c>
    </row>
    <row r="7" spans="2:13" x14ac:dyDescent="0.25">
      <c r="B7">
        <v>8.93</v>
      </c>
      <c r="C7">
        <v>11.9</v>
      </c>
      <c r="D7">
        <f t="shared" si="0"/>
        <v>1.3325867861142218</v>
      </c>
      <c r="E7">
        <v>1.32</v>
      </c>
      <c r="F7">
        <v>1</v>
      </c>
      <c r="G7">
        <f t="shared" si="1"/>
        <v>1.3325867861142218</v>
      </c>
      <c r="H7">
        <v>1.55</v>
      </c>
      <c r="J7">
        <f t="shared" si="2"/>
        <v>1.1631512605042016</v>
      </c>
      <c r="K7">
        <f t="shared" si="3"/>
        <v>1.1742424242424243</v>
      </c>
    </row>
    <row r="8" spans="2:13" x14ac:dyDescent="0.25">
      <c r="B8">
        <v>10.7</v>
      </c>
      <c r="C8">
        <v>11.9</v>
      </c>
      <c r="D8">
        <f t="shared" si="0"/>
        <v>1.1121495327102804</v>
      </c>
      <c r="E8">
        <v>1.08</v>
      </c>
      <c r="F8">
        <v>1</v>
      </c>
      <c r="G8">
        <f t="shared" si="1"/>
        <v>1.1121495327102804</v>
      </c>
      <c r="H8">
        <v>1.29</v>
      </c>
      <c r="J8">
        <f t="shared" si="2"/>
        <v>1.1599159663865546</v>
      </c>
      <c r="K8">
        <f t="shared" si="3"/>
        <v>1.1944444444444444</v>
      </c>
    </row>
    <row r="9" spans="2:13" x14ac:dyDescent="0.25">
      <c r="B9">
        <v>11.8</v>
      </c>
      <c r="C9">
        <v>11.9</v>
      </c>
      <c r="D9">
        <f t="shared" si="0"/>
        <v>1.0084745762711864</v>
      </c>
      <c r="E9">
        <v>0.99399999999999999</v>
      </c>
      <c r="F9">
        <v>1</v>
      </c>
      <c r="G9">
        <f t="shared" si="1"/>
        <v>1.0084745762711864</v>
      </c>
      <c r="H9">
        <v>1.19</v>
      </c>
      <c r="J9">
        <f t="shared" si="2"/>
        <v>1.18</v>
      </c>
      <c r="K9">
        <f t="shared" si="3"/>
        <v>1.1971830985915493</v>
      </c>
    </row>
    <row r="10" spans="2:13" x14ac:dyDescent="0.25">
      <c r="B10">
        <v>12.6</v>
      </c>
      <c r="C10">
        <v>11.9</v>
      </c>
      <c r="D10">
        <f t="shared" si="0"/>
        <v>0.94444444444444453</v>
      </c>
      <c r="E10">
        <v>0.92100000000000004</v>
      </c>
      <c r="F10">
        <v>1</v>
      </c>
      <c r="G10">
        <f t="shared" si="1"/>
        <v>0.94444444444444453</v>
      </c>
      <c r="H10">
        <v>1.1100000000000001</v>
      </c>
      <c r="J10">
        <f t="shared" si="2"/>
        <v>1.1752941176470588</v>
      </c>
      <c r="K10">
        <f t="shared" si="3"/>
        <v>1.2052117263843649</v>
      </c>
    </row>
    <row r="11" spans="2:13" x14ac:dyDescent="0.25">
      <c r="B11">
        <v>14.5</v>
      </c>
      <c r="C11">
        <v>11.9</v>
      </c>
      <c r="D11">
        <f t="shared" si="0"/>
        <v>0.82068965517241377</v>
      </c>
      <c r="E11">
        <v>0.79700000000000004</v>
      </c>
      <c r="F11">
        <v>1</v>
      </c>
      <c r="G11">
        <f t="shared" si="1"/>
        <v>0.82068965517241377</v>
      </c>
      <c r="H11">
        <v>0.97</v>
      </c>
      <c r="J11">
        <f t="shared" si="2"/>
        <v>1.1819327731092437</v>
      </c>
      <c r="K11">
        <f t="shared" si="3"/>
        <v>1.2170639899623588</v>
      </c>
    </row>
    <row r="12" spans="2:13" x14ac:dyDescent="0.25">
      <c r="B12">
        <v>15.5</v>
      </c>
      <c r="C12">
        <v>11.9</v>
      </c>
      <c r="D12">
        <f t="shared" si="0"/>
        <v>0.76774193548387104</v>
      </c>
      <c r="E12">
        <v>0.745</v>
      </c>
      <c r="F12">
        <v>1</v>
      </c>
      <c r="G12">
        <f t="shared" si="1"/>
        <v>0.76774193548387104</v>
      </c>
      <c r="H12">
        <v>0.91</v>
      </c>
      <c r="J12">
        <f t="shared" si="2"/>
        <v>1.1852941176470588</v>
      </c>
      <c r="K12">
        <f t="shared" si="3"/>
        <v>1.2214765100671141</v>
      </c>
    </row>
    <row r="13" spans="2:13" x14ac:dyDescent="0.25">
      <c r="B13">
        <v>17.600000000000001</v>
      </c>
      <c r="C13">
        <v>11.9</v>
      </c>
      <c r="D13">
        <f t="shared" si="0"/>
        <v>0.67613636363636365</v>
      </c>
      <c r="E13">
        <v>0.66400000000000003</v>
      </c>
      <c r="F13">
        <v>1</v>
      </c>
      <c r="G13">
        <f t="shared" si="1"/>
        <v>0.67613636363636365</v>
      </c>
      <c r="H13">
        <v>0.82</v>
      </c>
      <c r="J13">
        <f t="shared" si="2"/>
        <v>1.2127731092436973</v>
      </c>
      <c r="K13">
        <f t="shared" si="3"/>
        <v>1.2349397590361444</v>
      </c>
    </row>
    <row r="14" spans="2:13" x14ac:dyDescent="0.25">
      <c r="B14">
        <v>19.600000000000001</v>
      </c>
      <c r="C14">
        <v>11.9</v>
      </c>
      <c r="D14">
        <f t="shared" si="0"/>
        <v>0.6071428571428571</v>
      </c>
      <c r="E14">
        <v>0.59399999999999997</v>
      </c>
      <c r="F14">
        <v>1</v>
      </c>
      <c r="G14">
        <f t="shared" si="1"/>
        <v>0.6071428571428571</v>
      </c>
      <c r="H14">
        <v>0.74</v>
      </c>
      <c r="J14">
        <f t="shared" si="2"/>
        <v>1.2188235294117649</v>
      </c>
      <c r="K14">
        <f t="shared" si="3"/>
        <v>1.2457912457912459</v>
      </c>
    </row>
    <row r="15" spans="2:13" x14ac:dyDescent="0.25">
      <c r="B15">
        <v>21.9</v>
      </c>
      <c r="C15">
        <v>11.9</v>
      </c>
      <c r="D15">
        <f t="shared" si="0"/>
        <v>0.54337899543378998</v>
      </c>
      <c r="E15">
        <v>0.54400000000000004</v>
      </c>
      <c r="F15">
        <v>1</v>
      </c>
      <c r="G15">
        <f t="shared" si="1"/>
        <v>0.54337899543378998</v>
      </c>
      <c r="H15">
        <v>0.68</v>
      </c>
      <c r="J15">
        <f t="shared" si="2"/>
        <v>1.2514285714285716</v>
      </c>
      <c r="K15">
        <f t="shared" si="3"/>
        <v>1.25</v>
      </c>
    </row>
    <row r="16" spans="2:13" x14ac:dyDescent="0.25">
      <c r="B16">
        <v>0.99399999999999999</v>
      </c>
      <c r="C16">
        <v>11.9</v>
      </c>
      <c r="D16">
        <f>C16/B16</f>
        <v>11.971830985915494</v>
      </c>
      <c r="E16">
        <v>12.02</v>
      </c>
      <c r="F16">
        <v>16</v>
      </c>
      <c r="G16">
        <f t="shared" si="1"/>
        <v>191.5492957746479</v>
      </c>
      <c r="H16">
        <v>214.8</v>
      </c>
      <c r="J16">
        <f t="shared" ref="J16:J27" si="4">H16/E16</f>
        <v>17.870216306156408</v>
      </c>
      <c r="K16">
        <f t="shared" si="3"/>
        <v>17.870216306156408</v>
      </c>
      <c r="L16">
        <f>H16/K16</f>
        <v>12.02</v>
      </c>
      <c r="M16">
        <f>H16/17.8</f>
        <v>12.067415730337078</v>
      </c>
    </row>
    <row r="17" spans="2:13" x14ac:dyDescent="0.25">
      <c r="B17">
        <v>2.98</v>
      </c>
      <c r="C17">
        <v>11.9</v>
      </c>
      <c r="D17">
        <f t="shared" ref="D17:D27" si="5">C17/B17</f>
        <v>3.9932885906040272</v>
      </c>
      <c r="E17">
        <v>4</v>
      </c>
      <c r="F17">
        <v>16</v>
      </c>
      <c r="G17">
        <f t="shared" si="1"/>
        <v>63.892617449664435</v>
      </c>
      <c r="H17">
        <v>71.599999999999994</v>
      </c>
      <c r="J17">
        <f t="shared" si="4"/>
        <v>17.899999999999999</v>
      </c>
      <c r="K17">
        <f t="shared" si="3"/>
        <v>17.899999999999999</v>
      </c>
      <c r="L17">
        <f t="shared" ref="L17:L27" si="6">H17/K17</f>
        <v>4</v>
      </c>
      <c r="M17">
        <f t="shared" ref="M17:M27" si="7">H17/17.8</f>
        <v>4.0224719101123592</v>
      </c>
    </row>
    <row r="18" spans="2:13" x14ac:dyDescent="0.25">
      <c r="B18">
        <v>8.07</v>
      </c>
      <c r="C18">
        <v>11.9</v>
      </c>
      <c r="D18">
        <f t="shared" si="5"/>
        <v>1.4745972738537794</v>
      </c>
      <c r="E18">
        <v>1.47</v>
      </c>
      <c r="F18">
        <v>16</v>
      </c>
      <c r="G18">
        <f t="shared" si="1"/>
        <v>23.59355638166047</v>
      </c>
      <c r="H18">
        <v>26.2</v>
      </c>
      <c r="J18">
        <f t="shared" si="4"/>
        <v>17.823129251700681</v>
      </c>
      <c r="K18">
        <f t="shared" si="3"/>
        <v>17.823129251700681</v>
      </c>
      <c r="L18">
        <f t="shared" si="6"/>
        <v>1.47</v>
      </c>
      <c r="M18">
        <f t="shared" si="7"/>
        <v>1.4719101123595504</v>
      </c>
    </row>
    <row r="19" spans="2:13" x14ac:dyDescent="0.25">
      <c r="B19">
        <v>8.93</v>
      </c>
      <c r="C19">
        <v>11.9</v>
      </c>
      <c r="D19">
        <f t="shared" si="5"/>
        <v>1.3325867861142218</v>
      </c>
      <c r="E19">
        <v>1.32</v>
      </c>
      <c r="F19">
        <v>16</v>
      </c>
      <c r="G19">
        <f t="shared" si="1"/>
        <v>21.321388577827548</v>
      </c>
      <c r="H19">
        <v>23.6</v>
      </c>
      <c r="J19">
        <f t="shared" si="4"/>
        <v>17.878787878787879</v>
      </c>
      <c r="K19">
        <f t="shared" si="3"/>
        <v>17.878787878787879</v>
      </c>
      <c r="L19">
        <f t="shared" si="6"/>
        <v>1.32</v>
      </c>
      <c r="M19">
        <f t="shared" si="7"/>
        <v>1.3258426966292136</v>
      </c>
    </row>
    <row r="20" spans="2:13" x14ac:dyDescent="0.25">
      <c r="B20">
        <v>10.7</v>
      </c>
      <c r="C20">
        <v>11.9</v>
      </c>
      <c r="D20">
        <f t="shared" si="5"/>
        <v>1.1121495327102804</v>
      </c>
      <c r="E20">
        <v>1.08</v>
      </c>
      <c r="F20">
        <v>16</v>
      </c>
      <c r="G20">
        <f t="shared" si="1"/>
        <v>17.794392523364486</v>
      </c>
      <c r="H20">
        <v>19.350000000000001</v>
      </c>
      <c r="J20">
        <f t="shared" si="4"/>
        <v>17.916666666666668</v>
      </c>
      <c r="K20">
        <f t="shared" si="3"/>
        <v>17.916666666666668</v>
      </c>
      <c r="L20">
        <f t="shared" si="6"/>
        <v>1.08</v>
      </c>
      <c r="M20">
        <f t="shared" si="7"/>
        <v>1.0870786516853932</v>
      </c>
    </row>
    <row r="21" spans="2:13" x14ac:dyDescent="0.25">
      <c r="B21">
        <v>11.8</v>
      </c>
      <c r="C21">
        <v>11.9</v>
      </c>
      <c r="D21">
        <f t="shared" si="5"/>
        <v>1.0084745762711864</v>
      </c>
      <c r="E21">
        <v>0.99399999999999999</v>
      </c>
      <c r="F21">
        <v>16</v>
      </c>
      <c r="G21">
        <f t="shared" si="1"/>
        <v>16.135593220338983</v>
      </c>
      <c r="H21">
        <v>17.739999999999998</v>
      </c>
      <c r="J21">
        <f t="shared" si="4"/>
        <v>17.847082494969818</v>
      </c>
      <c r="K21">
        <f t="shared" si="3"/>
        <v>17.847082494969818</v>
      </c>
      <c r="L21">
        <f t="shared" si="6"/>
        <v>0.99399999999999999</v>
      </c>
      <c r="M21">
        <f t="shared" si="7"/>
        <v>0.99662921348314593</v>
      </c>
    </row>
    <row r="22" spans="2:13" x14ac:dyDescent="0.25">
      <c r="B22">
        <v>12.6</v>
      </c>
      <c r="C22">
        <v>11.9</v>
      </c>
      <c r="D22">
        <f t="shared" si="5"/>
        <v>0.94444444444444453</v>
      </c>
      <c r="E22">
        <v>0.92100000000000004</v>
      </c>
      <c r="F22">
        <v>16</v>
      </c>
      <c r="G22">
        <f t="shared" si="1"/>
        <v>15.111111111111112</v>
      </c>
      <c r="H22">
        <v>16.440000000000001</v>
      </c>
      <c r="J22">
        <f t="shared" si="4"/>
        <v>17.850162866449512</v>
      </c>
      <c r="K22">
        <f t="shared" si="3"/>
        <v>17.850162866449512</v>
      </c>
      <c r="L22">
        <f t="shared" si="6"/>
        <v>0.92100000000000004</v>
      </c>
      <c r="M22">
        <f t="shared" si="7"/>
        <v>0.92359550561797754</v>
      </c>
    </row>
    <row r="23" spans="2:13" x14ac:dyDescent="0.25">
      <c r="B23">
        <v>14.5</v>
      </c>
      <c r="C23">
        <v>11.9</v>
      </c>
      <c r="D23">
        <f t="shared" si="5"/>
        <v>0.82068965517241377</v>
      </c>
      <c r="E23">
        <v>0.79700000000000004</v>
      </c>
      <c r="F23">
        <v>16</v>
      </c>
      <c r="G23">
        <f t="shared" si="1"/>
        <v>13.13103448275862</v>
      </c>
      <c r="H23">
        <v>14.22</v>
      </c>
      <c r="J23">
        <f t="shared" si="4"/>
        <v>17.841907151819321</v>
      </c>
      <c r="K23">
        <f t="shared" si="3"/>
        <v>17.841907151819321</v>
      </c>
      <c r="L23">
        <f t="shared" si="6"/>
        <v>0.79700000000000015</v>
      </c>
      <c r="M23">
        <f t="shared" si="7"/>
        <v>0.79887640449438202</v>
      </c>
    </row>
    <row r="24" spans="2:13" x14ac:dyDescent="0.25">
      <c r="B24">
        <v>15.5</v>
      </c>
      <c r="C24">
        <v>11.9</v>
      </c>
      <c r="D24">
        <f t="shared" si="5"/>
        <v>0.76774193548387104</v>
      </c>
      <c r="E24">
        <v>0.745</v>
      </c>
      <c r="F24">
        <v>16</v>
      </c>
      <c r="G24">
        <f t="shared" si="1"/>
        <v>12.283870967741937</v>
      </c>
      <c r="H24">
        <v>13.29</v>
      </c>
      <c r="J24">
        <f t="shared" si="4"/>
        <v>17.838926174496642</v>
      </c>
      <c r="K24">
        <f t="shared" si="3"/>
        <v>17.838926174496642</v>
      </c>
      <c r="L24">
        <f t="shared" si="6"/>
        <v>0.74500000000000011</v>
      </c>
      <c r="M24">
        <f t="shared" si="7"/>
        <v>0.74662921348314604</v>
      </c>
    </row>
    <row r="25" spans="2:13" x14ac:dyDescent="0.25">
      <c r="B25">
        <v>17.600000000000001</v>
      </c>
      <c r="C25">
        <v>11.9</v>
      </c>
      <c r="D25">
        <f t="shared" si="5"/>
        <v>0.67613636363636365</v>
      </c>
      <c r="E25">
        <v>0.66400000000000003</v>
      </c>
      <c r="F25">
        <v>16</v>
      </c>
      <c r="G25">
        <f t="shared" si="1"/>
        <v>10.818181818181818</v>
      </c>
      <c r="H25">
        <v>11.84</v>
      </c>
      <c r="J25">
        <f t="shared" si="4"/>
        <v>17.831325301204817</v>
      </c>
      <c r="K25">
        <f t="shared" si="3"/>
        <v>17.831325301204817</v>
      </c>
      <c r="L25">
        <f t="shared" si="6"/>
        <v>0.66400000000000003</v>
      </c>
      <c r="M25">
        <f t="shared" si="7"/>
        <v>0.66516853932584263</v>
      </c>
    </row>
    <row r="26" spans="2:13" x14ac:dyDescent="0.25">
      <c r="B26">
        <v>19.600000000000001</v>
      </c>
      <c r="C26">
        <v>11.9</v>
      </c>
      <c r="D26">
        <f t="shared" si="5"/>
        <v>0.6071428571428571</v>
      </c>
      <c r="E26">
        <v>0.59399999999999997</v>
      </c>
      <c r="F26">
        <v>16</v>
      </c>
      <c r="G26">
        <f t="shared" si="1"/>
        <v>9.7142857142857135</v>
      </c>
      <c r="H26">
        <v>10.59</v>
      </c>
      <c r="J26">
        <f t="shared" si="4"/>
        <v>17.828282828282831</v>
      </c>
      <c r="K26">
        <f t="shared" si="3"/>
        <v>17.828282828282831</v>
      </c>
      <c r="L26">
        <f t="shared" si="6"/>
        <v>0.59399999999999997</v>
      </c>
      <c r="M26">
        <f t="shared" si="7"/>
        <v>0.59494382022471903</v>
      </c>
    </row>
    <row r="27" spans="2:13" x14ac:dyDescent="0.25">
      <c r="B27">
        <v>21.9</v>
      </c>
      <c r="C27">
        <v>11.9</v>
      </c>
      <c r="D27">
        <f t="shared" si="5"/>
        <v>0.54337899543378998</v>
      </c>
      <c r="E27">
        <v>0.54400000000000004</v>
      </c>
      <c r="F27">
        <v>16</v>
      </c>
      <c r="G27">
        <f t="shared" si="1"/>
        <v>8.6940639269406397</v>
      </c>
      <c r="H27">
        <v>9.6999999999999993</v>
      </c>
      <c r="J27">
        <f t="shared" si="4"/>
        <v>17.830882352941174</v>
      </c>
      <c r="K27">
        <f t="shared" si="3"/>
        <v>17.830882352941174</v>
      </c>
      <c r="L27">
        <f t="shared" si="6"/>
        <v>0.54400000000000004</v>
      </c>
      <c r="M27">
        <f t="shared" si="7"/>
        <v>0.54494382022471899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Sheet5</vt:lpstr>
      <vt:lpstr>Sheet4</vt:lpstr>
    </vt:vector>
  </TitlesOfParts>
  <Company>Defence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Strachan, Andrew</dc:creator>
  <cp:lastModifiedBy>DaCostaVeloso, Helder</cp:lastModifiedBy>
  <dcterms:created xsi:type="dcterms:W3CDTF">2021-04-19T02:15:12Z</dcterms:created>
  <dcterms:modified xsi:type="dcterms:W3CDTF">2021-05-04T04:00:29Z</dcterms:modified>
</cp:coreProperties>
</file>