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2392\Desktop\"/>
    </mc:Choice>
  </mc:AlternateContent>
  <xr:revisionPtr revIDLastSave="0" documentId="8_{9A53BE9C-5E5B-4FAB-804D-52D7B273FBD3}" xr6:coauthVersionLast="47" xr6:coauthVersionMax="47" xr10:uidLastSave="{00000000-0000-0000-0000-000000000000}"/>
  <bookViews>
    <workbookView xWindow="43080" yWindow="-120" windowWidth="29040" windowHeight="15840" xr2:uid="{279E8559-E1EE-4830-9C69-4C107934759A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9" i="1"/>
  <c r="G8" i="1"/>
  <c r="G5" i="1"/>
  <c r="G3" i="1"/>
  <c r="E7" i="2"/>
  <c r="B5" i="2"/>
  <c r="E5" i="2" s="1"/>
  <c r="E4" i="2"/>
  <c r="E6" i="2" s="1"/>
  <c r="B3" i="2"/>
  <c r="B9" i="2" s="1"/>
  <c r="G4" i="2" s="1"/>
  <c r="G4" i="1"/>
  <c r="E4" i="1"/>
  <c r="E6" i="1" s="1"/>
  <c r="E7" i="1" s="1"/>
  <c r="E5" i="1"/>
  <c r="B5" i="1"/>
  <c r="B3" i="1"/>
  <c r="G7" i="1" l="1"/>
  <c r="G10" i="1" s="1"/>
  <c r="E10" i="2"/>
  <c r="E10" i="1"/>
</calcChain>
</file>

<file path=xl/sharedStrings.xml><?xml version="1.0" encoding="utf-8"?>
<sst xmlns="http://schemas.openxmlformats.org/spreadsheetml/2006/main" count="80" uniqueCount="29">
  <si>
    <t>CMRR</t>
    <phoneticPr fontId="1"/>
  </si>
  <si>
    <t>RVRR</t>
    <phoneticPr fontId="1"/>
  </si>
  <si>
    <t>Vsense</t>
    <phoneticPr fontId="1"/>
  </si>
  <si>
    <t>Vos</t>
    <phoneticPr fontId="1"/>
  </si>
  <si>
    <t>Vos_cm</t>
    <phoneticPr fontId="1"/>
  </si>
  <si>
    <t>Vos_ref</t>
    <phoneticPr fontId="1"/>
  </si>
  <si>
    <t>Vos_total</t>
    <phoneticPr fontId="1"/>
  </si>
  <si>
    <t>Err_Vos</t>
    <phoneticPr fontId="1"/>
  </si>
  <si>
    <t>Err_gain</t>
    <phoneticPr fontId="1"/>
  </si>
  <si>
    <t>Err_Lin</t>
    <phoneticPr fontId="1"/>
  </si>
  <si>
    <t>Total</t>
    <phoneticPr fontId="1"/>
  </si>
  <si>
    <t>uV</t>
    <phoneticPr fontId="1"/>
  </si>
  <si>
    <t>Vs</t>
    <phoneticPr fontId="1"/>
  </si>
  <si>
    <t>Vref</t>
    <phoneticPr fontId="1"/>
  </si>
  <si>
    <t>%</t>
    <phoneticPr fontId="1"/>
  </si>
  <si>
    <t>dB</t>
    <phoneticPr fontId="1"/>
  </si>
  <si>
    <t>V</t>
    <phoneticPr fontId="1"/>
  </si>
  <si>
    <t>uV/V</t>
    <phoneticPr fontId="1"/>
  </si>
  <si>
    <t>mV</t>
    <phoneticPr fontId="1"/>
  </si>
  <si>
    <t>Rsense</t>
    <phoneticPr fontId="1"/>
  </si>
  <si>
    <t>mohm</t>
    <phoneticPr fontId="1"/>
  </si>
  <si>
    <t>Irms</t>
    <phoneticPr fontId="1"/>
  </si>
  <si>
    <t>A</t>
    <phoneticPr fontId="1"/>
  </si>
  <si>
    <t>VCM2</t>
    <phoneticPr fontId="1"/>
  </si>
  <si>
    <t>VCM1</t>
    <phoneticPr fontId="1"/>
  </si>
  <si>
    <t>Total error</t>
    <phoneticPr fontId="1"/>
  </si>
  <si>
    <t>VCM2=RonxI=20mx6.25A=125mV</t>
    <phoneticPr fontId="1"/>
  </si>
  <si>
    <t>ON</t>
    <phoneticPr fontId="1"/>
  </si>
  <si>
    <t>OFF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</si>
</sst>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BD252-F900-4A64-A8F4-97A206EB0721}">
  <dimension ref="A1:H12"/>
  <sheetViews>
    <sheetView tabSelected="1" workbookViewId="0">
      <selection activeCell="F15" sqref="F15"/>
    </sheetView>
  </sheetViews>
  <sheetFormatPr defaultRowHeight="14.6" x14ac:dyDescent="0.65"/>
  <cols>
    <col min="1" max="16384" width="9.140625" style="4"/>
  </cols>
  <sheetData>
    <row r="1" spans="1:8" s="4" customFormat="1" x14ac:dyDescent="0.65">
      <c r="A1" s="1" t="s">
        <v>0</v>
      </c>
      <c r="B1" s="2">
        <v>93</v>
      </c>
      <c r="C1" s="3" t="s">
        <v>15</v>
      </c>
      <c r="D1" s="3"/>
      <c r="E1" s="3"/>
      <c r="F1" s="3"/>
      <c r="G1" s="3"/>
      <c r="H1" s="3"/>
    </row>
    <row r="2" spans="1:8" s="4" customFormat="1" x14ac:dyDescent="0.65">
      <c r="A2" s="1" t="s">
        <v>1</v>
      </c>
      <c r="B2" s="2">
        <v>20</v>
      </c>
      <c r="C2" s="3" t="s">
        <v>17</v>
      </c>
      <c r="D2" s="3"/>
      <c r="E2" s="3"/>
      <c r="F2" s="3"/>
      <c r="G2" s="3"/>
      <c r="H2" s="3"/>
    </row>
    <row r="3" spans="1:8" s="4" customFormat="1" x14ac:dyDescent="0.65">
      <c r="A3" s="1" t="s">
        <v>2</v>
      </c>
      <c r="B3" s="2">
        <f>B6*B7</f>
        <v>125</v>
      </c>
      <c r="C3" s="3" t="s">
        <v>18</v>
      </c>
      <c r="D3" s="1" t="s">
        <v>3</v>
      </c>
      <c r="E3" s="2">
        <v>5</v>
      </c>
      <c r="F3" s="3" t="s">
        <v>11</v>
      </c>
      <c r="G3" s="2">
        <f>E3</f>
        <v>5</v>
      </c>
      <c r="H3" s="3" t="s">
        <v>11</v>
      </c>
    </row>
    <row r="4" spans="1:8" s="4" customFormat="1" x14ac:dyDescent="0.65">
      <c r="A4" s="1" t="s">
        <v>12</v>
      </c>
      <c r="B4" s="2">
        <v>5</v>
      </c>
      <c r="C4" s="3" t="s">
        <v>16</v>
      </c>
      <c r="D4" s="1" t="s">
        <v>4</v>
      </c>
      <c r="E4" s="2">
        <f>((1/(10^(B1/20))*(B8-12)))*10^6</f>
        <v>805.93960988460094</v>
      </c>
      <c r="F4" s="3" t="s">
        <v>11</v>
      </c>
      <c r="G4" s="2">
        <f>((1/(10^(B1/20))*(B9-12)))*10^6</f>
        <v>2529.7548865822196</v>
      </c>
      <c r="H4" s="3" t="s">
        <v>11</v>
      </c>
    </row>
    <row r="5" spans="1:8" s="4" customFormat="1" x14ac:dyDescent="0.65">
      <c r="A5" s="1" t="s">
        <v>13</v>
      </c>
      <c r="B5" s="2">
        <f>B4/2</f>
        <v>2.5</v>
      </c>
      <c r="C5" s="3" t="s">
        <v>16</v>
      </c>
      <c r="D5" s="1" t="s">
        <v>5</v>
      </c>
      <c r="E5" s="2">
        <f>B2*((B4/2)-B5)</f>
        <v>0</v>
      </c>
      <c r="F5" s="3" t="s">
        <v>11</v>
      </c>
      <c r="G5" s="2">
        <f>E5</f>
        <v>0</v>
      </c>
      <c r="H5" s="3" t="s">
        <v>11</v>
      </c>
    </row>
    <row r="6" spans="1:8" s="4" customFormat="1" x14ac:dyDescent="0.65">
      <c r="A6" s="1" t="s">
        <v>19</v>
      </c>
      <c r="B6" s="2">
        <v>20</v>
      </c>
      <c r="C6" s="3" t="s">
        <v>20</v>
      </c>
      <c r="D6" s="1" t="s">
        <v>6</v>
      </c>
      <c r="E6" s="2">
        <f>SQRT(E3^2+E4^2+E5^2)</f>
        <v>805.95511958231441</v>
      </c>
      <c r="F6" s="3" t="s">
        <v>11</v>
      </c>
      <c r="G6" s="2">
        <f>SQRT(G3^2+G4^2+G5^2)</f>
        <v>2529.7598277675725</v>
      </c>
      <c r="H6" s="3" t="s">
        <v>11</v>
      </c>
    </row>
    <row r="7" spans="1:8" s="4" customFormat="1" x14ac:dyDescent="0.65">
      <c r="A7" s="1" t="s">
        <v>21</v>
      </c>
      <c r="B7" s="2">
        <v>6.25</v>
      </c>
      <c r="C7" s="3" t="s">
        <v>22</v>
      </c>
      <c r="D7" s="1" t="s">
        <v>7</v>
      </c>
      <c r="E7" s="2">
        <f>((E6*10^-6)/(B3*10^-3))*100</f>
        <v>0.64476409566585147</v>
      </c>
      <c r="F7" s="3" t="s">
        <v>14</v>
      </c>
      <c r="G7" s="2">
        <f>((G6*10^-6)/(B3*10^-3))*100</f>
        <v>2.0238078622140576</v>
      </c>
      <c r="H7" s="3" t="s">
        <v>14</v>
      </c>
    </row>
    <row r="8" spans="1:8" s="4" customFormat="1" x14ac:dyDescent="0.65">
      <c r="A8" s="1" t="s">
        <v>24</v>
      </c>
      <c r="B8" s="2">
        <v>48</v>
      </c>
      <c r="C8" s="3" t="s">
        <v>16</v>
      </c>
      <c r="D8" s="1" t="s">
        <v>8</v>
      </c>
      <c r="E8" s="2">
        <v>0.05</v>
      </c>
      <c r="F8" s="3" t="s">
        <v>14</v>
      </c>
      <c r="G8" s="2">
        <f>E8</f>
        <v>0.05</v>
      </c>
      <c r="H8" s="3" t="s">
        <v>14</v>
      </c>
    </row>
    <row r="9" spans="1:8" s="4" customFormat="1" x14ac:dyDescent="0.65">
      <c r="A9" s="1" t="s">
        <v>23</v>
      </c>
      <c r="B9" s="2">
        <v>125</v>
      </c>
      <c r="C9" s="3" t="s">
        <v>18</v>
      </c>
      <c r="D9" s="1" t="s">
        <v>9</v>
      </c>
      <c r="E9" s="2">
        <v>0.01</v>
      </c>
      <c r="F9" s="3" t="s">
        <v>14</v>
      </c>
      <c r="G9" s="2">
        <f>E9</f>
        <v>0.01</v>
      </c>
      <c r="H9" s="3" t="s">
        <v>14</v>
      </c>
    </row>
    <row r="10" spans="1:8" s="4" customFormat="1" x14ac:dyDescent="0.65">
      <c r="A10" s="3"/>
      <c r="B10" s="3"/>
      <c r="C10" s="3"/>
      <c r="D10" s="1" t="s">
        <v>10</v>
      </c>
      <c r="E10" s="2">
        <f>SQRT(E7^2+E8^2+E9^2)</f>
        <v>0.64677719429476122</v>
      </c>
      <c r="F10" s="3" t="s">
        <v>14</v>
      </c>
      <c r="G10" s="2">
        <f>SQRT(G7^2+G8^2+G9^2)</f>
        <v>2.0244501137739688</v>
      </c>
      <c r="H10" s="3" t="s">
        <v>14</v>
      </c>
    </row>
    <row r="11" spans="1:8" s="4" customFormat="1" x14ac:dyDescent="0.65">
      <c r="E11" s="5" t="s">
        <v>27</v>
      </c>
      <c r="F11" s="5"/>
      <c r="G11" s="5" t="s">
        <v>28</v>
      </c>
    </row>
    <row r="12" spans="1:8" s="4" customFormat="1" x14ac:dyDescent="0.65">
      <c r="B12" s="4" t="s">
        <v>26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8D4F6-A5A1-4188-AA8C-3699DA5B8BEF}">
  <dimension ref="A1:H10"/>
  <sheetViews>
    <sheetView workbookViewId="0">
      <selection activeCell="G11" sqref="G11"/>
    </sheetView>
  </sheetViews>
  <sheetFormatPr defaultRowHeight="18.45" x14ac:dyDescent="0.65"/>
  <cols>
    <col min="4" max="4" width="11.78515625" customWidth="1"/>
  </cols>
  <sheetData>
    <row r="1" spans="1:8" x14ac:dyDescent="0.65">
      <c r="A1" t="s">
        <v>0</v>
      </c>
      <c r="B1">
        <v>132</v>
      </c>
      <c r="C1" t="s">
        <v>15</v>
      </c>
    </row>
    <row r="2" spans="1:8" x14ac:dyDescent="0.65">
      <c r="A2" t="s">
        <v>1</v>
      </c>
      <c r="B2">
        <v>20</v>
      </c>
      <c r="C2" t="s">
        <v>17</v>
      </c>
    </row>
    <row r="3" spans="1:8" x14ac:dyDescent="0.65">
      <c r="A3" t="s">
        <v>2</v>
      </c>
      <c r="B3">
        <f>B6*B7</f>
        <v>10</v>
      </c>
      <c r="C3" t="s">
        <v>18</v>
      </c>
      <c r="D3" t="s">
        <v>3</v>
      </c>
      <c r="E3">
        <v>5</v>
      </c>
      <c r="F3" t="s">
        <v>11</v>
      </c>
    </row>
    <row r="4" spans="1:8" x14ac:dyDescent="0.65">
      <c r="A4" t="s">
        <v>12</v>
      </c>
      <c r="B4">
        <v>5</v>
      </c>
      <c r="C4" t="s">
        <v>16</v>
      </c>
      <c r="D4" t="s">
        <v>4</v>
      </c>
      <c r="E4">
        <f>((1/(10^(B1/20))*(B8-12)))*10^6</f>
        <v>0</v>
      </c>
      <c r="F4" t="s">
        <v>11</v>
      </c>
      <c r="G4">
        <f>((1/(10^(B1/20))*(B9-12)))*10^6</f>
        <v>-28.133128032907273</v>
      </c>
      <c r="H4" t="s">
        <v>11</v>
      </c>
    </row>
    <row r="5" spans="1:8" x14ac:dyDescent="0.65">
      <c r="A5" t="s">
        <v>13</v>
      </c>
      <c r="B5">
        <f>B4/2</f>
        <v>2.5</v>
      </c>
      <c r="C5" t="s">
        <v>16</v>
      </c>
      <c r="D5" t="s">
        <v>5</v>
      </c>
      <c r="E5">
        <f>B2*((B4/2)-B5)</f>
        <v>0</v>
      </c>
      <c r="F5" t="s">
        <v>11</v>
      </c>
    </row>
    <row r="6" spans="1:8" x14ac:dyDescent="0.65">
      <c r="A6" t="s">
        <v>19</v>
      </c>
      <c r="B6">
        <v>1</v>
      </c>
      <c r="C6" t="s">
        <v>20</v>
      </c>
      <c r="D6" t="s">
        <v>6</v>
      </c>
      <c r="E6">
        <f>SQRT(E3^2+E4^2+E5^2)</f>
        <v>5</v>
      </c>
      <c r="F6" t="s">
        <v>11</v>
      </c>
    </row>
    <row r="7" spans="1:8" x14ac:dyDescent="0.65">
      <c r="A7" t="s">
        <v>21</v>
      </c>
      <c r="B7">
        <v>10</v>
      </c>
      <c r="C7" t="s">
        <v>22</v>
      </c>
      <c r="D7" t="s">
        <v>7</v>
      </c>
      <c r="E7">
        <f>((E6*10^-6)/(B3*10^-3))*100</f>
        <v>4.9999999999999989E-2</v>
      </c>
      <c r="F7" t="s">
        <v>14</v>
      </c>
    </row>
    <row r="8" spans="1:8" x14ac:dyDescent="0.65">
      <c r="A8" t="s">
        <v>24</v>
      </c>
      <c r="B8">
        <v>12</v>
      </c>
      <c r="C8" t="s">
        <v>16</v>
      </c>
      <c r="D8" t="s">
        <v>8</v>
      </c>
      <c r="E8">
        <v>0.05</v>
      </c>
      <c r="F8" t="s">
        <v>14</v>
      </c>
    </row>
    <row r="9" spans="1:8" x14ac:dyDescent="0.65">
      <c r="A9" t="s">
        <v>23</v>
      </c>
      <c r="B9">
        <f>-B3*B7</f>
        <v>-100</v>
      </c>
      <c r="C9" t="s">
        <v>18</v>
      </c>
      <c r="D9" t="s">
        <v>9</v>
      </c>
      <c r="E9">
        <v>0.01</v>
      </c>
      <c r="F9" t="s">
        <v>14</v>
      </c>
    </row>
    <row r="10" spans="1:8" x14ac:dyDescent="0.65">
      <c r="D10" t="s">
        <v>25</v>
      </c>
      <c r="E10">
        <f>SQRT(E7^2+E8^2+E9^2)</f>
        <v>7.1414284285428495E-2</v>
      </c>
      <c r="F10" t="s">
        <v>14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21E6A-4BCB-4F8B-814A-A874C48D2AB6}">
  <dimension ref="A1"/>
  <sheetViews>
    <sheetView workbookViewId="0"/>
  </sheetViews>
  <sheetFormatPr defaultRowHeight="18.45" x14ac:dyDescent="0.6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Higa</dc:creator>
  <cp:lastModifiedBy>Daisuke Higa</cp:lastModifiedBy>
  <dcterms:created xsi:type="dcterms:W3CDTF">2025-09-12T02:49:26Z</dcterms:created>
  <dcterms:modified xsi:type="dcterms:W3CDTF">2025-09-12T09:35:04Z</dcterms:modified>
</cp:coreProperties>
</file>