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648" windowWidth="10500" windowHeight="8400" activeTab="1"/>
  </bookViews>
  <sheets>
    <sheet name="Theoretical calulations" sheetId="1" r:id="rId1"/>
    <sheet name="INA188 Error Budgetting" sheetId="2" r:id="rId2"/>
  </sheets>
  <calcPr calcId="145621"/>
</workbook>
</file>

<file path=xl/calcChain.xml><?xml version="1.0" encoding="utf-8"?>
<calcChain xmlns="http://schemas.openxmlformats.org/spreadsheetml/2006/main">
  <c r="G20" i="2" l="1"/>
  <c r="G19" i="2"/>
  <c r="D16" i="2"/>
  <c r="D8" i="2" l="1"/>
  <c r="G52" i="2"/>
  <c r="G51" i="2"/>
  <c r="I54" i="2" l="1"/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2" i="1"/>
  <c r="D9" i="1"/>
  <c r="D2" i="1" l="1"/>
  <c r="I50" i="2"/>
  <c r="G39" i="2"/>
  <c r="G38" i="2"/>
  <c r="G35" i="2"/>
  <c r="G34" i="2"/>
  <c r="G23" i="2"/>
  <c r="I33" i="2"/>
  <c r="I22" i="2"/>
  <c r="K12" i="2"/>
  <c r="L12" i="2" s="1"/>
  <c r="K11" i="2"/>
  <c r="L11" i="2" s="1"/>
  <c r="G25" i="2" l="1"/>
  <c r="G40" i="2"/>
  <c r="G42" i="2" s="1"/>
  <c r="G41" i="2" l="1"/>
  <c r="G43" i="2" s="1"/>
  <c r="G27" i="2"/>
  <c r="G26" i="2"/>
  <c r="G28" i="2" s="1"/>
  <c r="D13" i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D925" i="1" s="1"/>
  <c r="D926" i="1" s="1"/>
  <c r="D927" i="1" s="1"/>
  <c r="D928" i="1" s="1"/>
  <c r="D929" i="1" s="1"/>
  <c r="D930" i="1" s="1"/>
  <c r="D931" i="1" s="1"/>
  <c r="D932" i="1" s="1"/>
  <c r="D933" i="1" s="1"/>
  <c r="D934" i="1" s="1"/>
  <c r="D935" i="1" s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D983" i="1" s="1"/>
  <c r="D984" i="1" s="1"/>
  <c r="D985" i="1" s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D1002" i="1" s="1"/>
  <c r="D1003" i="1" s="1"/>
  <c r="D1004" i="1" s="1"/>
  <c r="D1005" i="1" s="1"/>
  <c r="D1006" i="1" s="1"/>
  <c r="D1007" i="1" s="1"/>
  <c r="D1008" i="1" s="1"/>
  <c r="D1009" i="1" s="1"/>
  <c r="D1010" i="1" s="1"/>
  <c r="D1011" i="1" s="1"/>
  <c r="G44" i="2" l="1"/>
  <c r="G29" i="2"/>
  <c r="D7" i="1"/>
  <c r="D6" i="1"/>
  <c r="D4" i="1" l="1"/>
  <c r="B12" i="1" l="1"/>
  <c r="C12" i="1" s="1"/>
  <c r="B13" i="1"/>
  <c r="C13" i="1" l="1"/>
  <c r="B14" i="1"/>
  <c r="I21" i="2" l="1"/>
  <c r="I55" i="2"/>
  <c r="I35" i="2"/>
  <c r="I19" i="2"/>
  <c r="I34" i="2"/>
  <c r="I20" i="2"/>
  <c r="I45" i="2"/>
  <c r="I29" i="2"/>
  <c r="C14" i="1"/>
  <c r="B15" i="1"/>
  <c r="I30" i="2" l="1"/>
  <c r="J55" i="2"/>
  <c r="I56" i="2"/>
  <c r="I31" i="2"/>
  <c r="I48" i="2"/>
  <c r="I47" i="2"/>
  <c r="C15" i="1"/>
  <c r="B16" i="1"/>
  <c r="L55" i="2" l="1"/>
  <c r="J47" i="2"/>
  <c r="L47" i="2" s="1"/>
  <c r="J56" i="2"/>
  <c r="J48" i="2"/>
  <c r="J31" i="2"/>
  <c r="I58" i="2"/>
  <c r="K55" i="2"/>
  <c r="J30" i="2"/>
  <c r="I57" i="2"/>
  <c r="C16" i="1"/>
  <c r="B17" i="1"/>
  <c r="K56" i="2" l="1"/>
  <c r="L56" i="2"/>
  <c r="L48" i="2"/>
  <c r="K48" i="2"/>
  <c r="K47" i="2"/>
  <c r="J57" i="2"/>
  <c r="J58" i="2"/>
  <c r="K30" i="2"/>
  <c r="L30" i="2"/>
  <c r="L31" i="2"/>
  <c r="K31" i="2"/>
  <c r="C17" i="1"/>
  <c r="B18" i="1"/>
  <c r="K57" i="2" l="1"/>
  <c r="L57" i="2"/>
  <c r="K58" i="2"/>
  <c r="L58" i="2"/>
  <c r="C18" i="1"/>
  <c r="B19" i="1"/>
  <c r="C19" i="1" l="1"/>
  <c r="B20" i="1"/>
  <c r="C20" i="1" l="1"/>
  <c r="B21" i="1"/>
  <c r="C21" i="1" l="1"/>
  <c r="B22" i="1"/>
  <c r="C22" i="1" l="1"/>
  <c r="B23" i="1"/>
  <c r="C23" i="1" l="1"/>
  <c r="B24" i="1"/>
  <c r="C24" i="1" l="1"/>
  <c r="B25" i="1"/>
  <c r="C25" i="1" l="1"/>
  <c r="B26" i="1"/>
  <c r="C26" i="1" l="1"/>
  <c r="B27" i="1"/>
  <c r="C27" i="1" l="1"/>
  <c r="B28" i="1"/>
  <c r="C28" i="1" l="1"/>
  <c r="B29" i="1"/>
  <c r="C29" i="1" l="1"/>
  <c r="B30" i="1"/>
  <c r="C30" i="1" l="1"/>
  <c r="B31" i="1"/>
  <c r="C31" i="1" l="1"/>
  <c r="B32" i="1"/>
  <c r="C32" i="1" l="1"/>
  <c r="B33" i="1"/>
  <c r="C33" i="1" l="1"/>
  <c r="B34" i="1"/>
  <c r="C34" i="1" l="1"/>
  <c r="B35" i="1"/>
  <c r="C35" i="1" l="1"/>
  <c r="B36" i="1"/>
  <c r="C36" i="1" l="1"/>
  <c r="B37" i="1"/>
  <c r="C37" i="1" l="1"/>
  <c r="B38" i="1"/>
  <c r="C38" i="1" l="1"/>
  <c r="B39" i="1"/>
  <c r="C39" i="1" l="1"/>
  <c r="B40" i="1"/>
  <c r="C40" i="1" l="1"/>
  <c r="B41" i="1"/>
  <c r="C41" i="1" l="1"/>
  <c r="B42" i="1"/>
  <c r="C42" i="1" l="1"/>
  <c r="B43" i="1"/>
  <c r="C43" i="1" l="1"/>
  <c r="B44" i="1"/>
  <c r="C44" i="1" l="1"/>
  <c r="B45" i="1"/>
  <c r="C45" i="1" l="1"/>
  <c r="B46" i="1"/>
  <c r="C46" i="1" l="1"/>
  <c r="B47" i="1"/>
  <c r="C47" i="1" l="1"/>
  <c r="B48" i="1"/>
  <c r="C48" i="1" l="1"/>
  <c r="B49" i="1"/>
  <c r="C49" i="1" l="1"/>
  <c r="B50" i="1"/>
  <c r="C50" i="1" l="1"/>
  <c r="B51" i="1"/>
  <c r="C51" i="1" l="1"/>
  <c r="B52" i="1"/>
  <c r="C52" i="1" l="1"/>
  <c r="B53" i="1"/>
  <c r="C53" i="1" l="1"/>
  <c r="B54" i="1"/>
  <c r="C54" i="1" l="1"/>
  <c r="B55" i="1"/>
  <c r="C55" i="1" l="1"/>
  <c r="B56" i="1"/>
  <c r="C56" i="1" l="1"/>
  <c r="B57" i="1"/>
  <c r="C57" i="1" l="1"/>
  <c r="B58" i="1"/>
  <c r="C58" i="1" l="1"/>
  <c r="B59" i="1"/>
  <c r="C59" i="1" l="1"/>
  <c r="B60" i="1"/>
  <c r="C60" i="1" l="1"/>
  <c r="B61" i="1"/>
  <c r="C61" i="1" l="1"/>
  <c r="B62" i="1"/>
  <c r="C62" i="1" l="1"/>
  <c r="B63" i="1"/>
  <c r="C63" i="1" l="1"/>
  <c r="B64" i="1"/>
  <c r="C64" i="1" l="1"/>
  <c r="B65" i="1"/>
  <c r="C65" i="1" l="1"/>
  <c r="B66" i="1"/>
  <c r="C66" i="1" l="1"/>
  <c r="B67" i="1"/>
  <c r="C67" i="1" l="1"/>
  <c r="B68" i="1"/>
  <c r="C68" i="1" l="1"/>
  <c r="B69" i="1"/>
  <c r="C69" i="1" l="1"/>
  <c r="B70" i="1"/>
  <c r="C70" i="1" l="1"/>
  <c r="B71" i="1"/>
  <c r="C71" i="1" l="1"/>
  <c r="B72" i="1"/>
  <c r="C72" i="1" l="1"/>
  <c r="B73" i="1"/>
  <c r="C73" i="1" l="1"/>
  <c r="B74" i="1"/>
  <c r="C74" i="1" l="1"/>
  <c r="B75" i="1"/>
  <c r="C75" i="1" l="1"/>
  <c r="B76" i="1"/>
  <c r="C76" i="1" l="1"/>
  <c r="B77" i="1"/>
  <c r="C77" i="1" l="1"/>
  <c r="B78" i="1"/>
  <c r="C78" i="1" l="1"/>
  <c r="B79" i="1"/>
  <c r="C79" i="1" l="1"/>
  <c r="B80" i="1"/>
  <c r="C80" i="1" l="1"/>
  <c r="B81" i="1"/>
  <c r="C81" i="1" l="1"/>
  <c r="B82" i="1"/>
  <c r="C82" i="1" l="1"/>
  <c r="B83" i="1"/>
  <c r="C83" i="1" l="1"/>
  <c r="B84" i="1"/>
  <c r="C84" i="1" l="1"/>
  <c r="B85" i="1"/>
  <c r="C85" i="1" l="1"/>
  <c r="B86" i="1"/>
  <c r="C86" i="1" l="1"/>
  <c r="B87" i="1"/>
  <c r="C87" i="1" l="1"/>
  <c r="B88" i="1"/>
  <c r="C88" i="1" l="1"/>
  <c r="B89" i="1"/>
  <c r="C89" i="1" l="1"/>
  <c r="B90" i="1"/>
  <c r="C90" i="1" l="1"/>
  <c r="B91" i="1"/>
  <c r="C91" i="1" l="1"/>
  <c r="B92" i="1"/>
  <c r="C92" i="1" l="1"/>
  <c r="B93" i="1"/>
  <c r="C93" i="1" l="1"/>
  <c r="B94" i="1"/>
  <c r="C94" i="1" l="1"/>
  <c r="B95" i="1"/>
  <c r="C95" i="1" l="1"/>
  <c r="B96" i="1"/>
  <c r="C96" i="1" l="1"/>
  <c r="B97" i="1"/>
  <c r="C97" i="1" l="1"/>
  <c r="B98" i="1"/>
  <c r="C98" i="1" l="1"/>
  <c r="B99" i="1"/>
  <c r="C99" i="1" l="1"/>
  <c r="B100" i="1"/>
  <c r="C100" i="1" l="1"/>
  <c r="B101" i="1"/>
  <c r="C101" i="1" l="1"/>
  <c r="B102" i="1"/>
  <c r="C102" i="1" l="1"/>
  <c r="B103" i="1"/>
  <c r="C103" i="1" l="1"/>
  <c r="B104" i="1"/>
  <c r="C104" i="1" l="1"/>
  <c r="B105" i="1"/>
  <c r="C105" i="1" l="1"/>
  <c r="B106" i="1"/>
  <c r="C106" i="1" l="1"/>
  <c r="B107" i="1"/>
  <c r="C107" i="1" l="1"/>
  <c r="B108" i="1"/>
  <c r="C108" i="1" l="1"/>
  <c r="B109" i="1"/>
  <c r="C109" i="1" l="1"/>
  <c r="B110" i="1"/>
  <c r="C110" i="1" l="1"/>
  <c r="B111" i="1"/>
  <c r="C111" i="1" l="1"/>
  <c r="B112" i="1"/>
  <c r="C112" i="1" l="1"/>
  <c r="B113" i="1"/>
  <c r="C113" i="1" l="1"/>
  <c r="B114" i="1"/>
  <c r="C114" i="1" l="1"/>
  <c r="B115" i="1"/>
  <c r="C115" i="1" l="1"/>
  <c r="B116" i="1"/>
  <c r="C116" i="1" l="1"/>
  <c r="B117" i="1"/>
  <c r="C117" i="1" l="1"/>
  <c r="B118" i="1"/>
  <c r="C118" i="1" l="1"/>
  <c r="B119" i="1"/>
  <c r="C119" i="1" l="1"/>
  <c r="B120" i="1"/>
  <c r="C120" i="1" l="1"/>
  <c r="B121" i="1"/>
  <c r="C121" i="1" l="1"/>
  <c r="B122" i="1"/>
  <c r="C122" i="1" l="1"/>
  <c r="B123" i="1"/>
  <c r="C123" i="1" l="1"/>
  <c r="B124" i="1"/>
  <c r="C124" i="1" l="1"/>
  <c r="B125" i="1"/>
  <c r="C125" i="1" l="1"/>
  <c r="B126" i="1"/>
  <c r="C126" i="1" l="1"/>
  <c r="B127" i="1"/>
  <c r="C127" i="1" l="1"/>
  <c r="B128" i="1"/>
  <c r="C128" i="1" l="1"/>
  <c r="B129" i="1"/>
  <c r="C129" i="1" l="1"/>
  <c r="B130" i="1"/>
  <c r="C130" i="1" l="1"/>
  <c r="B131" i="1"/>
  <c r="C131" i="1" l="1"/>
  <c r="B132" i="1"/>
  <c r="C132" i="1" l="1"/>
  <c r="B133" i="1"/>
  <c r="C133" i="1" l="1"/>
  <c r="B134" i="1"/>
  <c r="C134" i="1" l="1"/>
  <c r="B135" i="1"/>
  <c r="C135" i="1" l="1"/>
  <c r="B136" i="1"/>
  <c r="C136" i="1" l="1"/>
  <c r="B137" i="1"/>
  <c r="C137" i="1" l="1"/>
  <c r="B138" i="1"/>
  <c r="C138" i="1" l="1"/>
  <c r="B139" i="1"/>
  <c r="C139" i="1" l="1"/>
  <c r="B140" i="1"/>
  <c r="C140" i="1" l="1"/>
  <c r="B141" i="1"/>
  <c r="C141" i="1" l="1"/>
  <c r="B142" i="1"/>
  <c r="C142" i="1" l="1"/>
  <c r="B143" i="1"/>
  <c r="C143" i="1" l="1"/>
  <c r="B144" i="1"/>
  <c r="C144" i="1" l="1"/>
  <c r="B145" i="1"/>
  <c r="C145" i="1" l="1"/>
  <c r="B146" i="1"/>
  <c r="C146" i="1" l="1"/>
  <c r="B147" i="1"/>
  <c r="C147" i="1" l="1"/>
  <c r="B148" i="1"/>
  <c r="C148" i="1" l="1"/>
  <c r="B149" i="1"/>
  <c r="C149" i="1" l="1"/>
  <c r="B150" i="1"/>
  <c r="C150" i="1" l="1"/>
  <c r="B151" i="1"/>
  <c r="C151" i="1" l="1"/>
  <c r="B152" i="1"/>
  <c r="C152" i="1" l="1"/>
  <c r="B153" i="1"/>
  <c r="C153" i="1" l="1"/>
  <c r="B154" i="1"/>
  <c r="C154" i="1" l="1"/>
  <c r="B155" i="1"/>
  <c r="C155" i="1" l="1"/>
  <c r="B156" i="1"/>
  <c r="C156" i="1" l="1"/>
  <c r="B157" i="1"/>
  <c r="C157" i="1" l="1"/>
  <c r="B158" i="1"/>
  <c r="C158" i="1" l="1"/>
  <c r="B159" i="1"/>
  <c r="C159" i="1" l="1"/>
  <c r="B160" i="1"/>
  <c r="C160" i="1" l="1"/>
  <c r="B161" i="1"/>
  <c r="C161" i="1" l="1"/>
  <c r="B162" i="1"/>
  <c r="C162" i="1" l="1"/>
  <c r="B163" i="1"/>
  <c r="C163" i="1" l="1"/>
  <c r="B164" i="1"/>
  <c r="C164" i="1" l="1"/>
  <c r="B165" i="1"/>
  <c r="C165" i="1" l="1"/>
  <c r="B166" i="1"/>
  <c r="C166" i="1" l="1"/>
  <c r="B167" i="1"/>
  <c r="C167" i="1" l="1"/>
  <c r="B168" i="1"/>
  <c r="C168" i="1" l="1"/>
  <c r="B169" i="1"/>
  <c r="C169" i="1" l="1"/>
  <c r="B170" i="1"/>
  <c r="C170" i="1" l="1"/>
  <c r="B171" i="1"/>
  <c r="C171" i="1" l="1"/>
  <c r="B172" i="1"/>
  <c r="C172" i="1" l="1"/>
  <c r="B173" i="1"/>
  <c r="C173" i="1" l="1"/>
  <c r="B174" i="1"/>
  <c r="C174" i="1" l="1"/>
  <c r="B175" i="1"/>
  <c r="C175" i="1" l="1"/>
  <c r="B176" i="1"/>
  <c r="C176" i="1" l="1"/>
  <c r="B177" i="1"/>
  <c r="C177" i="1" l="1"/>
  <c r="B178" i="1"/>
  <c r="C178" i="1" l="1"/>
  <c r="B179" i="1"/>
  <c r="C179" i="1" l="1"/>
  <c r="B180" i="1"/>
  <c r="C180" i="1" l="1"/>
  <c r="B181" i="1"/>
  <c r="C181" i="1" l="1"/>
  <c r="B182" i="1"/>
  <c r="C182" i="1" l="1"/>
  <c r="B183" i="1"/>
  <c r="C183" i="1" l="1"/>
  <c r="B184" i="1"/>
  <c r="C184" i="1" l="1"/>
  <c r="B185" i="1"/>
  <c r="C185" i="1" l="1"/>
  <c r="B186" i="1"/>
  <c r="C186" i="1" l="1"/>
  <c r="B187" i="1"/>
  <c r="C187" i="1" l="1"/>
  <c r="B188" i="1"/>
  <c r="C188" i="1" l="1"/>
  <c r="B189" i="1"/>
  <c r="C189" i="1" l="1"/>
  <c r="B190" i="1"/>
  <c r="C190" i="1" l="1"/>
  <c r="B191" i="1"/>
  <c r="C191" i="1" l="1"/>
  <c r="B192" i="1"/>
  <c r="C192" i="1" l="1"/>
  <c r="B193" i="1"/>
  <c r="C193" i="1" l="1"/>
  <c r="B194" i="1"/>
  <c r="C194" i="1" l="1"/>
  <c r="B195" i="1"/>
  <c r="C195" i="1" l="1"/>
  <c r="B196" i="1"/>
  <c r="C196" i="1" l="1"/>
  <c r="B197" i="1"/>
  <c r="C197" i="1" l="1"/>
  <c r="B198" i="1"/>
  <c r="C198" i="1" l="1"/>
  <c r="B199" i="1"/>
  <c r="C199" i="1" l="1"/>
  <c r="B200" i="1"/>
  <c r="C200" i="1" l="1"/>
  <c r="B201" i="1"/>
  <c r="C201" i="1" l="1"/>
  <c r="B202" i="1"/>
  <c r="C202" i="1" l="1"/>
  <c r="B203" i="1"/>
  <c r="C203" i="1" l="1"/>
  <c r="B204" i="1"/>
  <c r="C204" i="1" l="1"/>
  <c r="B205" i="1"/>
  <c r="C205" i="1" l="1"/>
  <c r="B206" i="1"/>
  <c r="C206" i="1" l="1"/>
  <c r="B207" i="1"/>
  <c r="C207" i="1" l="1"/>
  <c r="B208" i="1"/>
  <c r="C208" i="1" l="1"/>
  <c r="B209" i="1"/>
  <c r="C209" i="1" l="1"/>
  <c r="B210" i="1"/>
  <c r="C210" i="1" l="1"/>
  <c r="B211" i="1"/>
  <c r="C211" i="1" l="1"/>
  <c r="B212" i="1"/>
  <c r="C212" i="1" l="1"/>
  <c r="B213" i="1"/>
  <c r="C213" i="1" l="1"/>
  <c r="B214" i="1"/>
  <c r="C214" i="1" l="1"/>
  <c r="B215" i="1"/>
  <c r="C215" i="1" l="1"/>
  <c r="B216" i="1"/>
  <c r="C216" i="1" l="1"/>
  <c r="B217" i="1"/>
  <c r="C217" i="1" l="1"/>
  <c r="B218" i="1"/>
  <c r="C218" i="1" l="1"/>
  <c r="B219" i="1"/>
  <c r="C219" i="1" l="1"/>
  <c r="B220" i="1"/>
  <c r="C220" i="1" l="1"/>
  <c r="B221" i="1"/>
  <c r="C221" i="1" l="1"/>
  <c r="B222" i="1"/>
  <c r="C222" i="1" l="1"/>
  <c r="B223" i="1"/>
  <c r="C223" i="1" l="1"/>
  <c r="B224" i="1"/>
  <c r="C224" i="1" l="1"/>
  <c r="B225" i="1"/>
  <c r="C225" i="1" l="1"/>
  <c r="B226" i="1"/>
  <c r="C226" i="1" l="1"/>
  <c r="B227" i="1"/>
  <c r="C227" i="1" l="1"/>
  <c r="B228" i="1"/>
  <c r="C228" i="1" l="1"/>
  <c r="B229" i="1"/>
  <c r="C229" i="1" l="1"/>
  <c r="B230" i="1"/>
  <c r="C230" i="1" l="1"/>
  <c r="B231" i="1"/>
  <c r="C231" i="1" l="1"/>
  <c r="B232" i="1"/>
  <c r="C232" i="1" l="1"/>
  <c r="B233" i="1"/>
  <c r="C233" i="1" l="1"/>
  <c r="B234" i="1"/>
  <c r="C234" i="1" l="1"/>
  <c r="B235" i="1"/>
  <c r="C235" i="1" l="1"/>
  <c r="B236" i="1"/>
  <c r="C236" i="1" l="1"/>
  <c r="B237" i="1"/>
  <c r="C237" i="1" l="1"/>
  <c r="B238" i="1"/>
  <c r="C238" i="1" l="1"/>
  <c r="B239" i="1"/>
  <c r="C239" i="1" l="1"/>
  <c r="B240" i="1"/>
  <c r="C240" i="1" l="1"/>
  <c r="B241" i="1"/>
  <c r="C241" i="1" l="1"/>
  <c r="B242" i="1"/>
  <c r="C242" i="1" l="1"/>
  <c r="B243" i="1"/>
  <c r="C243" i="1" l="1"/>
  <c r="B244" i="1"/>
  <c r="C244" i="1" l="1"/>
  <c r="B245" i="1"/>
  <c r="C245" i="1" l="1"/>
  <c r="B246" i="1"/>
  <c r="C246" i="1" l="1"/>
  <c r="B247" i="1"/>
  <c r="C247" i="1" l="1"/>
  <c r="B248" i="1"/>
  <c r="C248" i="1" l="1"/>
  <c r="B249" i="1"/>
  <c r="C249" i="1" l="1"/>
  <c r="B250" i="1"/>
  <c r="C250" i="1" l="1"/>
  <c r="B251" i="1"/>
  <c r="C251" i="1" l="1"/>
  <c r="B252" i="1"/>
  <c r="C252" i="1" l="1"/>
  <c r="B253" i="1"/>
  <c r="C253" i="1" l="1"/>
  <c r="B254" i="1"/>
  <c r="C254" i="1" l="1"/>
  <c r="B255" i="1"/>
  <c r="C255" i="1" l="1"/>
  <c r="B256" i="1"/>
  <c r="C256" i="1" l="1"/>
  <c r="B257" i="1"/>
  <c r="C257" i="1" l="1"/>
  <c r="B258" i="1"/>
  <c r="C258" i="1" l="1"/>
  <c r="B259" i="1"/>
  <c r="C259" i="1" l="1"/>
  <c r="B260" i="1"/>
  <c r="C260" i="1" l="1"/>
  <c r="B261" i="1"/>
  <c r="C261" i="1" l="1"/>
  <c r="B262" i="1"/>
  <c r="C262" i="1" l="1"/>
  <c r="B263" i="1"/>
  <c r="C263" i="1" l="1"/>
  <c r="B264" i="1"/>
  <c r="C264" i="1" l="1"/>
  <c r="B265" i="1"/>
  <c r="C265" i="1" l="1"/>
  <c r="B266" i="1"/>
  <c r="C266" i="1" l="1"/>
  <c r="B267" i="1"/>
  <c r="C267" i="1" l="1"/>
  <c r="B268" i="1"/>
  <c r="C268" i="1" l="1"/>
  <c r="B269" i="1"/>
  <c r="C269" i="1" l="1"/>
  <c r="B270" i="1"/>
  <c r="C270" i="1" l="1"/>
  <c r="B271" i="1"/>
  <c r="C271" i="1" l="1"/>
  <c r="B272" i="1"/>
  <c r="C272" i="1" l="1"/>
  <c r="B273" i="1"/>
  <c r="C273" i="1" l="1"/>
  <c r="B274" i="1"/>
  <c r="C274" i="1" l="1"/>
  <c r="B275" i="1"/>
  <c r="C275" i="1" l="1"/>
  <c r="B276" i="1"/>
  <c r="C276" i="1" l="1"/>
  <c r="B277" i="1"/>
  <c r="C277" i="1" l="1"/>
  <c r="B278" i="1"/>
  <c r="C278" i="1" l="1"/>
  <c r="B279" i="1"/>
  <c r="C279" i="1" l="1"/>
  <c r="B280" i="1"/>
  <c r="C280" i="1" l="1"/>
  <c r="B281" i="1"/>
  <c r="C281" i="1" l="1"/>
  <c r="B282" i="1"/>
  <c r="C282" i="1" l="1"/>
  <c r="B283" i="1"/>
  <c r="C283" i="1" l="1"/>
  <c r="B284" i="1"/>
  <c r="C284" i="1" l="1"/>
  <c r="B285" i="1"/>
  <c r="C285" i="1" l="1"/>
  <c r="B286" i="1"/>
  <c r="C286" i="1" l="1"/>
  <c r="B287" i="1"/>
  <c r="C287" i="1" l="1"/>
  <c r="B288" i="1"/>
  <c r="C288" i="1" l="1"/>
  <c r="B289" i="1"/>
  <c r="C289" i="1" l="1"/>
  <c r="B290" i="1"/>
  <c r="C290" i="1" l="1"/>
  <c r="B291" i="1"/>
  <c r="C291" i="1" l="1"/>
  <c r="B292" i="1"/>
  <c r="C292" i="1" l="1"/>
  <c r="B293" i="1"/>
  <c r="C293" i="1" l="1"/>
  <c r="B294" i="1"/>
  <c r="C294" i="1" l="1"/>
  <c r="B295" i="1"/>
  <c r="C295" i="1" l="1"/>
  <c r="B296" i="1"/>
  <c r="C296" i="1" l="1"/>
  <c r="B297" i="1"/>
  <c r="C297" i="1" l="1"/>
  <c r="B298" i="1"/>
  <c r="C298" i="1" l="1"/>
  <c r="B299" i="1"/>
  <c r="C299" i="1" l="1"/>
  <c r="B300" i="1"/>
  <c r="C300" i="1" l="1"/>
  <c r="B301" i="1"/>
  <c r="C301" i="1" l="1"/>
  <c r="B302" i="1"/>
  <c r="C302" i="1" l="1"/>
  <c r="B303" i="1"/>
  <c r="C303" i="1" l="1"/>
  <c r="B304" i="1"/>
  <c r="C304" i="1" l="1"/>
  <c r="B305" i="1"/>
  <c r="C305" i="1" l="1"/>
  <c r="B306" i="1"/>
  <c r="C306" i="1" l="1"/>
  <c r="B307" i="1"/>
  <c r="C307" i="1" l="1"/>
  <c r="B308" i="1"/>
  <c r="C308" i="1" l="1"/>
  <c r="B309" i="1"/>
  <c r="C309" i="1" l="1"/>
  <c r="B310" i="1"/>
  <c r="C310" i="1" l="1"/>
  <c r="B311" i="1"/>
  <c r="C311" i="1" l="1"/>
  <c r="B312" i="1"/>
  <c r="C312" i="1" l="1"/>
  <c r="B313" i="1"/>
  <c r="C313" i="1" l="1"/>
  <c r="B314" i="1"/>
  <c r="C314" i="1" l="1"/>
  <c r="B315" i="1"/>
  <c r="C315" i="1" l="1"/>
  <c r="B316" i="1"/>
  <c r="C316" i="1" l="1"/>
  <c r="B317" i="1"/>
  <c r="C317" i="1" l="1"/>
  <c r="B318" i="1"/>
  <c r="C318" i="1" l="1"/>
  <c r="B319" i="1"/>
  <c r="C319" i="1" l="1"/>
  <c r="B320" i="1"/>
  <c r="C320" i="1" l="1"/>
  <c r="B321" i="1"/>
  <c r="C321" i="1" l="1"/>
  <c r="B322" i="1"/>
  <c r="C322" i="1" l="1"/>
  <c r="B323" i="1"/>
  <c r="C323" i="1" l="1"/>
  <c r="B324" i="1"/>
  <c r="C324" i="1" l="1"/>
  <c r="B325" i="1"/>
  <c r="C325" i="1" l="1"/>
  <c r="B326" i="1"/>
  <c r="C326" i="1" l="1"/>
  <c r="B327" i="1"/>
  <c r="C327" i="1" l="1"/>
  <c r="B328" i="1"/>
  <c r="C328" i="1" l="1"/>
  <c r="B329" i="1"/>
  <c r="C329" i="1" l="1"/>
  <c r="B330" i="1"/>
  <c r="C330" i="1" l="1"/>
  <c r="B331" i="1"/>
  <c r="C331" i="1" l="1"/>
  <c r="B332" i="1"/>
  <c r="C332" i="1" l="1"/>
  <c r="B333" i="1"/>
  <c r="C333" i="1" l="1"/>
  <c r="B334" i="1"/>
  <c r="C334" i="1" l="1"/>
  <c r="B335" i="1"/>
  <c r="C335" i="1" l="1"/>
  <c r="B336" i="1"/>
  <c r="C336" i="1" l="1"/>
  <c r="B337" i="1"/>
  <c r="C337" i="1" l="1"/>
  <c r="B338" i="1"/>
  <c r="C338" i="1" l="1"/>
  <c r="B339" i="1"/>
  <c r="C339" i="1" l="1"/>
  <c r="B340" i="1"/>
  <c r="C340" i="1" l="1"/>
  <c r="B341" i="1"/>
  <c r="C341" i="1" l="1"/>
  <c r="B342" i="1"/>
  <c r="C342" i="1" l="1"/>
  <c r="B343" i="1"/>
  <c r="C343" i="1" l="1"/>
  <c r="B344" i="1"/>
  <c r="C344" i="1" l="1"/>
  <c r="B345" i="1"/>
  <c r="C345" i="1" l="1"/>
  <c r="B346" i="1"/>
  <c r="C346" i="1" l="1"/>
  <c r="B347" i="1"/>
  <c r="C347" i="1" l="1"/>
  <c r="B348" i="1"/>
  <c r="C348" i="1" l="1"/>
  <c r="B349" i="1"/>
  <c r="C349" i="1" l="1"/>
  <c r="B350" i="1"/>
  <c r="C350" i="1" l="1"/>
  <c r="B351" i="1"/>
  <c r="C351" i="1" l="1"/>
  <c r="B352" i="1"/>
  <c r="C352" i="1" l="1"/>
  <c r="B353" i="1"/>
  <c r="C353" i="1" l="1"/>
  <c r="B354" i="1"/>
  <c r="C354" i="1" l="1"/>
  <c r="B355" i="1"/>
  <c r="C355" i="1" l="1"/>
  <c r="B356" i="1"/>
  <c r="C356" i="1" l="1"/>
  <c r="B357" i="1"/>
  <c r="C357" i="1" l="1"/>
  <c r="B358" i="1"/>
  <c r="C358" i="1" l="1"/>
  <c r="B359" i="1"/>
  <c r="C359" i="1" l="1"/>
  <c r="B360" i="1"/>
  <c r="C360" i="1" l="1"/>
  <c r="B361" i="1"/>
  <c r="C361" i="1" l="1"/>
  <c r="B362" i="1"/>
  <c r="C362" i="1" l="1"/>
  <c r="B363" i="1"/>
  <c r="C363" i="1" l="1"/>
  <c r="B364" i="1"/>
  <c r="C364" i="1" l="1"/>
  <c r="B365" i="1"/>
  <c r="C365" i="1" l="1"/>
  <c r="B366" i="1"/>
  <c r="C366" i="1" l="1"/>
  <c r="B367" i="1"/>
  <c r="C367" i="1" l="1"/>
  <c r="B368" i="1"/>
  <c r="C368" i="1" l="1"/>
  <c r="B369" i="1"/>
  <c r="C369" i="1" l="1"/>
  <c r="B370" i="1"/>
  <c r="C370" i="1" l="1"/>
  <c r="B371" i="1"/>
  <c r="C371" i="1" l="1"/>
  <c r="B372" i="1"/>
  <c r="C372" i="1" l="1"/>
  <c r="B373" i="1"/>
  <c r="C373" i="1" l="1"/>
  <c r="B374" i="1"/>
  <c r="C374" i="1" l="1"/>
  <c r="B375" i="1"/>
  <c r="C375" i="1" l="1"/>
  <c r="B376" i="1"/>
  <c r="C376" i="1" l="1"/>
  <c r="B377" i="1"/>
  <c r="C377" i="1" l="1"/>
  <c r="B378" i="1"/>
  <c r="C378" i="1" l="1"/>
  <c r="B379" i="1"/>
  <c r="C379" i="1" l="1"/>
  <c r="B380" i="1"/>
  <c r="C380" i="1" l="1"/>
  <c r="B381" i="1"/>
  <c r="C381" i="1" l="1"/>
  <c r="B382" i="1"/>
  <c r="C382" i="1" l="1"/>
  <c r="B383" i="1"/>
  <c r="C383" i="1" l="1"/>
  <c r="B384" i="1"/>
  <c r="C384" i="1" l="1"/>
  <c r="B385" i="1"/>
  <c r="C385" i="1" l="1"/>
  <c r="B386" i="1"/>
  <c r="C386" i="1" l="1"/>
  <c r="B387" i="1"/>
  <c r="C387" i="1" l="1"/>
  <c r="B388" i="1"/>
  <c r="C388" i="1" l="1"/>
  <c r="B389" i="1"/>
  <c r="C389" i="1" l="1"/>
  <c r="B390" i="1"/>
  <c r="C390" i="1" l="1"/>
  <c r="B391" i="1"/>
  <c r="C391" i="1" l="1"/>
  <c r="B392" i="1"/>
  <c r="C392" i="1" l="1"/>
  <c r="B393" i="1"/>
  <c r="C393" i="1" l="1"/>
  <c r="B394" i="1"/>
  <c r="C394" i="1" l="1"/>
  <c r="B395" i="1"/>
  <c r="C395" i="1" l="1"/>
  <c r="B396" i="1"/>
  <c r="C396" i="1" l="1"/>
  <c r="B397" i="1"/>
  <c r="C397" i="1" l="1"/>
  <c r="B398" i="1"/>
  <c r="C398" i="1" l="1"/>
  <c r="B399" i="1"/>
  <c r="C399" i="1" l="1"/>
  <c r="B400" i="1"/>
  <c r="C400" i="1" l="1"/>
  <c r="B401" i="1"/>
  <c r="C401" i="1" l="1"/>
  <c r="B402" i="1"/>
  <c r="C402" i="1" l="1"/>
  <c r="B403" i="1"/>
  <c r="C403" i="1" l="1"/>
  <c r="B404" i="1"/>
  <c r="C404" i="1" l="1"/>
  <c r="B405" i="1"/>
  <c r="C405" i="1" l="1"/>
  <c r="B406" i="1"/>
  <c r="C406" i="1" l="1"/>
  <c r="B407" i="1"/>
  <c r="C407" i="1" l="1"/>
  <c r="B408" i="1"/>
  <c r="C408" i="1" l="1"/>
  <c r="B409" i="1"/>
  <c r="C409" i="1" l="1"/>
  <c r="B410" i="1"/>
  <c r="C410" i="1" l="1"/>
  <c r="B411" i="1"/>
  <c r="C411" i="1" l="1"/>
  <c r="B412" i="1"/>
  <c r="C412" i="1" l="1"/>
  <c r="B413" i="1"/>
  <c r="C413" i="1" l="1"/>
  <c r="B414" i="1"/>
  <c r="C414" i="1" l="1"/>
  <c r="B415" i="1"/>
  <c r="C415" i="1" l="1"/>
  <c r="B416" i="1"/>
  <c r="C416" i="1" l="1"/>
  <c r="B417" i="1"/>
  <c r="C417" i="1" l="1"/>
  <c r="B418" i="1"/>
  <c r="C418" i="1" l="1"/>
  <c r="B419" i="1"/>
  <c r="C419" i="1" l="1"/>
  <c r="B420" i="1"/>
  <c r="C420" i="1" l="1"/>
  <c r="B421" i="1"/>
  <c r="C421" i="1" l="1"/>
  <c r="B422" i="1"/>
  <c r="C422" i="1" l="1"/>
  <c r="B423" i="1"/>
  <c r="C423" i="1" l="1"/>
  <c r="B424" i="1"/>
  <c r="C424" i="1" l="1"/>
  <c r="B425" i="1"/>
  <c r="C425" i="1" l="1"/>
  <c r="B426" i="1"/>
  <c r="C426" i="1" l="1"/>
  <c r="B427" i="1"/>
  <c r="C427" i="1" l="1"/>
  <c r="B428" i="1"/>
  <c r="C428" i="1" l="1"/>
  <c r="B429" i="1"/>
  <c r="C429" i="1" l="1"/>
  <c r="B430" i="1"/>
  <c r="C430" i="1" l="1"/>
  <c r="B431" i="1"/>
  <c r="C431" i="1" l="1"/>
  <c r="B432" i="1"/>
  <c r="C432" i="1" l="1"/>
  <c r="B433" i="1"/>
  <c r="C433" i="1" l="1"/>
  <c r="B434" i="1"/>
  <c r="C434" i="1" l="1"/>
  <c r="B435" i="1"/>
  <c r="C435" i="1" l="1"/>
  <c r="B436" i="1"/>
  <c r="C436" i="1" l="1"/>
  <c r="B437" i="1"/>
  <c r="C437" i="1" l="1"/>
  <c r="B438" i="1"/>
  <c r="C438" i="1" l="1"/>
  <c r="B439" i="1"/>
  <c r="C439" i="1" l="1"/>
  <c r="B440" i="1"/>
  <c r="C440" i="1" l="1"/>
  <c r="B441" i="1"/>
  <c r="C441" i="1" l="1"/>
  <c r="B442" i="1"/>
  <c r="C442" i="1" l="1"/>
  <c r="B443" i="1"/>
  <c r="C443" i="1" l="1"/>
  <c r="B444" i="1"/>
  <c r="C444" i="1" l="1"/>
  <c r="B445" i="1"/>
  <c r="C445" i="1" l="1"/>
  <c r="B446" i="1"/>
  <c r="C446" i="1" l="1"/>
  <c r="B447" i="1"/>
  <c r="C447" i="1" l="1"/>
  <c r="B448" i="1"/>
  <c r="C448" i="1" l="1"/>
  <c r="B449" i="1"/>
  <c r="C449" i="1" l="1"/>
  <c r="B450" i="1"/>
  <c r="C450" i="1" l="1"/>
  <c r="B451" i="1"/>
  <c r="C451" i="1" l="1"/>
  <c r="B452" i="1"/>
  <c r="C452" i="1" l="1"/>
  <c r="B453" i="1"/>
  <c r="C453" i="1" l="1"/>
  <c r="B454" i="1"/>
  <c r="C454" i="1" l="1"/>
  <c r="B455" i="1"/>
  <c r="C455" i="1" l="1"/>
  <c r="B456" i="1"/>
  <c r="C456" i="1" l="1"/>
  <c r="B457" i="1"/>
  <c r="C457" i="1" l="1"/>
  <c r="B458" i="1"/>
  <c r="C458" i="1" l="1"/>
  <c r="B459" i="1"/>
  <c r="C459" i="1" l="1"/>
  <c r="B460" i="1"/>
  <c r="C460" i="1" l="1"/>
  <c r="B461" i="1"/>
  <c r="C461" i="1" l="1"/>
  <c r="B462" i="1"/>
  <c r="C462" i="1" l="1"/>
  <c r="B463" i="1"/>
  <c r="C463" i="1" l="1"/>
  <c r="B464" i="1"/>
  <c r="C464" i="1" l="1"/>
  <c r="B465" i="1"/>
  <c r="C465" i="1" l="1"/>
  <c r="B466" i="1"/>
  <c r="C466" i="1" l="1"/>
  <c r="B467" i="1"/>
  <c r="C467" i="1" l="1"/>
  <c r="B468" i="1"/>
  <c r="C468" i="1" l="1"/>
  <c r="B469" i="1"/>
  <c r="C469" i="1" l="1"/>
  <c r="B470" i="1"/>
  <c r="C470" i="1" l="1"/>
  <c r="B471" i="1"/>
  <c r="C471" i="1" l="1"/>
  <c r="B472" i="1"/>
  <c r="C472" i="1" l="1"/>
  <c r="B473" i="1"/>
  <c r="C473" i="1" l="1"/>
  <c r="B474" i="1"/>
  <c r="C474" i="1" l="1"/>
  <c r="B475" i="1"/>
  <c r="C475" i="1" l="1"/>
  <c r="B476" i="1"/>
  <c r="C476" i="1" l="1"/>
  <c r="B477" i="1"/>
  <c r="C477" i="1" l="1"/>
  <c r="B478" i="1"/>
  <c r="C478" i="1" l="1"/>
  <c r="B479" i="1"/>
  <c r="C479" i="1" l="1"/>
  <c r="B480" i="1"/>
  <c r="C480" i="1" l="1"/>
  <c r="B481" i="1"/>
  <c r="C481" i="1" l="1"/>
  <c r="B482" i="1"/>
  <c r="C482" i="1" l="1"/>
  <c r="B483" i="1"/>
  <c r="C483" i="1" l="1"/>
  <c r="B484" i="1"/>
  <c r="C484" i="1" l="1"/>
  <c r="B485" i="1"/>
  <c r="C485" i="1" l="1"/>
  <c r="B486" i="1"/>
  <c r="C486" i="1" l="1"/>
  <c r="B487" i="1"/>
  <c r="C487" i="1" l="1"/>
  <c r="B488" i="1"/>
  <c r="C488" i="1" l="1"/>
  <c r="B489" i="1"/>
  <c r="C489" i="1" l="1"/>
  <c r="B490" i="1"/>
  <c r="C490" i="1" l="1"/>
  <c r="B491" i="1"/>
  <c r="C491" i="1" l="1"/>
  <c r="B492" i="1"/>
  <c r="C492" i="1" l="1"/>
  <c r="B493" i="1"/>
  <c r="C493" i="1" l="1"/>
  <c r="B494" i="1"/>
  <c r="C494" i="1" l="1"/>
  <c r="B495" i="1"/>
  <c r="C495" i="1" l="1"/>
  <c r="B496" i="1"/>
  <c r="C496" i="1" l="1"/>
  <c r="B497" i="1"/>
  <c r="C497" i="1" l="1"/>
  <c r="B498" i="1"/>
  <c r="C498" i="1" l="1"/>
  <c r="B499" i="1"/>
  <c r="C499" i="1" l="1"/>
  <c r="B500" i="1"/>
  <c r="C500" i="1" l="1"/>
  <c r="B501" i="1"/>
  <c r="C501" i="1" l="1"/>
  <c r="B502" i="1"/>
  <c r="C502" i="1" l="1"/>
  <c r="B503" i="1"/>
  <c r="C503" i="1" l="1"/>
  <c r="B504" i="1"/>
  <c r="C504" i="1" l="1"/>
  <c r="B505" i="1"/>
  <c r="C505" i="1" l="1"/>
  <c r="B506" i="1"/>
  <c r="C506" i="1" l="1"/>
  <c r="B507" i="1"/>
  <c r="C507" i="1" l="1"/>
  <c r="B508" i="1"/>
  <c r="C508" i="1" l="1"/>
  <c r="B509" i="1"/>
  <c r="C509" i="1" l="1"/>
  <c r="B510" i="1"/>
  <c r="C510" i="1" l="1"/>
  <c r="B511" i="1"/>
  <c r="C511" i="1" l="1"/>
  <c r="B512" i="1"/>
  <c r="C512" i="1" l="1"/>
  <c r="B513" i="1"/>
  <c r="C513" i="1" l="1"/>
  <c r="B514" i="1"/>
  <c r="C514" i="1" l="1"/>
  <c r="B515" i="1"/>
  <c r="C515" i="1" l="1"/>
  <c r="B516" i="1"/>
  <c r="C516" i="1" l="1"/>
  <c r="B517" i="1"/>
  <c r="C517" i="1" l="1"/>
  <c r="B518" i="1"/>
  <c r="C518" i="1" l="1"/>
  <c r="B519" i="1"/>
  <c r="C519" i="1" l="1"/>
  <c r="B520" i="1"/>
  <c r="C520" i="1" l="1"/>
  <c r="B521" i="1"/>
  <c r="C521" i="1" l="1"/>
  <c r="B522" i="1"/>
  <c r="C522" i="1" l="1"/>
  <c r="B523" i="1"/>
  <c r="C523" i="1" l="1"/>
  <c r="B524" i="1"/>
  <c r="C524" i="1" l="1"/>
  <c r="B525" i="1"/>
  <c r="C525" i="1" l="1"/>
  <c r="B526" i="1"/>
  <c r="C526" i="1" l="1"/>
  <c r="B527" i="1"/>
  <c r="C527" i="1" l="1"/>
  <c r="B528" i="1"/>
  <c r="C528" i="1" l="1"/>
  <c r="B529" i="1"/>
  <c r="C529" i="1" l="1"/>
  <c r="B530" i="1"/>
  <c r="C530" i="1" l="1"/>
  <c r="B531" i="1"/>
  <c r="C531" i="1" l="1"/>
  <c r="B532" i="1"/>
  <c r="C532" i="1" l="1"/>
  <c r="B533" i="1"/>
  <c r="C533" i="1" l="1"/>
  <c r="B534" i="1"/>
  <c r="C534" i="1" l="1"/>
  <c r="B535" i="1"/>
  <c r="C535" i="1" l="1"/>
  <c r="B536" i="1"/>
  <c r="C536" i="1" l="1"/>
  <c r="B537" i="1"/>
  <c r="C537" i="1" l="1"/>
  <c r="B538" i="1"/>
  <c r="C538" i="1" l="1"/>
  <c r="B539" i="1"/>
  <c r="C539" i="1" l="1"/>
  <c r="B540" i="1"/>
  <c r="C540" i="1" l="1"/>
  <c r="B541" i="1"/>
  <c r="C541" i="1" l="1"/>
  <c r="B542" i="1"/>
  <c r="C542" i="1" l="1"/>
  <c r="B543" i="1"/>
  <c r="C543" i="1" l="1"/>
  <c r="B544" i="1"/>
  <c r="C544" i="1" l="1"/>
  <c r="B545" i="1"/>
  <c r="C545" i="1" l="1"/>
  <c r="B546" i="1"/>
  <c r="C546" i="1" l="1"/>
  <c r="B547" i="1"/>
  <c r="C547" i="1" l="1"/>
  <c r="B548" i="1"/>
  <c r="C548" i="1" l="1"/>
  <c r="B549" i="1"/>
  <c r="C549" i="1" l="1"/>
  <c r="B550" i="1"/>
  <c r="C550" i="1" l="1"/>
  <c r="B551" i="1"/>
  <c r="C551" i="1" l="1"/>
  <c r="B552" i="1"/>
  <c r="C552" i="1" l="1"/>
  <c r="B553" i="1"/>
  <c r="C553" i="1" l="1"/>
  <c r="B554" i="1"/>
  <c r="C554" i="1" l="1"/>
  <c r="B555" i="1"/>
  <c r="C555" i="1" l="1"/>
  <c r="B556" i="1"/>
  <c r="C556" i="1" l="1"/>
  <c r="B557" i="1"/>
  <c r="C557" i="1" l="1"/>
  <c r="B558" i="1"/>
  <c r="C558" i="1" l="1"/>
  <c r="B559" i="1"/>
  <c r="C559" i="1" l="1"/>
  <c r="B560" i="1"/>
  <c r="C560" i="1" l="1"/>
  <c r="B561" i="1"/>
  <c r="C561" i="1" l="1"/>
  <c r="B562" i="1"/>
  <c r="C562" i="1" l="1"/>
  <c r="B563" i="1"/>
  <c r="C563" i="1" l="1"/>
  <c r="B564" i="1"/>
  <c r="C564" i="1" l="1"/>
  <c r="B565" i="1"/>
  <c r="C565" i="1" l="1"/>
  <c r="B566" i="1"/>
  <c r="C566" i="1" l="1"/>
  <c r="B567" i="1"/>
  <c r="C567" i="1" l="1"/>
  <c r="B568" i="1"/>
  <c r="C568" i="1" l="1"/>
  <c r="B569" i="1"/>
  <c r="C569" i="1" l="1"/>
  <c r="B570" i="1"/>
  <c r="C570" i="1" l="1"/>
  <c r="B571" i="1"/>
  <c r="C571" i="1" l="1"/>
  <c r="B572" i="1"/>
  <c r="C572" i="1" l="1"/>
  <c r="B573" i="1"/>
  <c r="C573" i="1" l="1"/>
  <c r="B574" i="1"/>
  <c r="C574" i="1" l="1"/>
  <c r="B575" i="1"/>
  <c r="C575" i="1" l="1"/>
  <c r="B576" i="1"/>
  <c r="C576" i="1" l="1"/>
  <c r="B577" i="1"/>
  <c r="C577" i="1" l="1"/>
  <c r="B578" i="1"/>
  <c r="C578" i="1" l="1"/>
  <c r="B579" i="1"/>
  <c r="C579" i="1" l="1"/>
  <c r="B580" i="1"/>
  <c r="C580" i="1" l="1"/>
  <c r="B581" i="1"/>
  <c r="C581" i="1" l="1"/>
  <c r="B582" i="1"/>
  <c r="C582" i="1" l="1"/>
  <c r="B583" i="1"/>
  <c r="C583" i="1" l="1"/>
  <c r="B584" i="1"/>
  <c r="C584" i="1" l="1"/>
  <c r="B585" i="1"/>
  <c r="C585" i="1" l="1"/>
  <c r="B586" i="1"/>
  <c r="C586" i="1" l="1"/>
  <c r="B587" i="1"/>
  <c r="C587" i="1" l="1"/>
  <c r="B588" i="1"/>
  <c r="C588" i="1" l="1"/>
  <c r="B589" i="1"/>
  <c r="C589" i="1" l="1"/>
  <c r="B590" i="1"/>
  <c r="C590" i="1" l="1"/>
  <c r="B591" i="1"/>
  <c r="C591" i="1" l="1"/>
  <c r="B592" i="1"/>
  <c r="C592" i="1" l="1"/>
  <c r="B593" i="1"/>
  <c r="C593" i="1" l="1"/>
  <c r="B594" i="1"/>
  <c r="C594" i="1" l="1"/>
  <c r="B595" i="1"/>
  <c r="C595" i="1" l="1"/>
  <c r="B596" i="1"/>
  <c r="C596" i="1" l="1"/>
  <c r="B597" i="1"/>
  <c r="C597" i="1" l="1"/>
  <c r="B598" i="1"/>
  <c r="C598" i="1" l="1"/>
  <c r="B599" i="1"/>
  <c r="C599" i="1" l="1"/>
  <c r="B600" i="1"/>
  <c r="C600" i="1" l="1"/>
  <c r="B601" i="1"/>
  <c r="C601" i="1" l="1"/>
  <c r="B602" i="1"/>
  <c r="C602" i="1" l="1"/>
  <c r="B603" i="1"/>
  <c r="C603" i="1" l="1"/>
  <c r="B604" i="1"/>
  <c r="C604" i="1" l="1"/>
  <c r="B605" i="1"/>
  <c r="C605" i="1" l="1"/>
  <c r="B606" i="1"/>
  <c r="C606" i="1" l="1"/>
  <c r="B607" i="1"/>
  <c r="C607" i="1" l="1"/>
  <c r="B608" i="1"/>
  <c r="C608" i="1" l="1"/>
  <c r="B609" i="1"/>
  <c r="C609" i="1" l="1"/>
  <c r="B610" i="1"/>
  <c r="C610" i="1" l="1"/>
  <c r="B611" i="1"/>
  <c r="C611" i="1" l="1"/>
  <c r="B612" i="1"/>
  <c r="C612" i="1" l="1"/>
  <c r="B613" i="1"/>
  <c r="C613" i="1" l="1"/>
  <c r="B614" i="1"/>
  <c r="C614" i="1" l="1"/>
  <c r="B615" i="1"/>
  <c r="C615" i="1" l="1"/>
  <c r="B616" i="1"/>
  <c r="C616" i="1" l="1"/>
  <c r="B617" i="1"/>
  <c r="C617" i="1" l="1"/>
  <c r="B618" i="1"/>
  <c r="C618" i="1" l="1"/>
  <c r="B619" i="1"/>
  <c r="C619" i="1" l="1"/>
  <c r="B620" i="1"/>
  <c r="C620" i="1" l="1"/>
  <c r="B621" i="1"/>
  <c r="C621" i="1" l="1"/>
  <c r="B622" i="1"/>
  <c r="C622" i="1" l="1"/>
  <c r="B623" i="1"/>
  <c r="C623" i="1" l="1"/>
  <c r="B624" i="1"/>
  <c r="C624" i="1" l="1"/>
  <c r="B625" i="1"/>
  <c r="C625" i="1" l="1"/>
  <c r="B626" i="1"/>
  <c r="C626" i="1" l="1"/>
  <c r="B627" i="1"/>
  <c r="C627" i="1" l="1"/>
  <c r="B628" i="1"/>
  <c r="C628" i="1" l="1"/>
  <c r="B629" i="1"/>
  <c r="C629" i="1" l="1"/>
  <c r="B630" i="1"/>
  <c r="C630" i="1" l="1"/>
  <c r="B631" i="1"/>
  <c r="C631" i="1" l="1"/>
  <c r="B632" i="1"/>
  <c r="C632" i="1" l="1"/>
  <c r="B633" i="1"/>
  <c r="C633" i="1" l="1"/>
  <c r="B634" i="1"/>
  <c r="C634" i="1" l="1"/>
  <c r="B635" i="1"/>
  <c r="C635" i="1" l="1"/>
  <c r="B636" i="1"/>
  <c r="C636" i="1" l="1"/>
  <c r="B637" i="1"/>
  <c r="C637" i="1" l="1"/>
  <c r="B638" i="1"/>
  <c r="C638" i="1" l="1"/>
  <c r="B639" i="1"/>
  <c r="C639" i="1" l="1"/>
  <c r="B640" i="1"/>
  <c r="C640" i="1" l="1"/>
  <c r="B641" i="1"/>
  <c r="C641" i="1" l="1"/>
  <c r="B642" i="1"/>
  <c r="C642" i="1" l="1"/>
  <c r="B643" i="1"/>
  <c r="C643" i="1" l="1"/>
  <c r="B644" i="1"/>
  <c r="C644" i="1" l="1"/>
  <c r="B645" i="1"/>
  <c r="C645" i="1" l="1"/>
  <c r="B646" i="1"/>
  <c r="C646" i="1" l="1"/>
  <c r="B647" i="1"/>
  <c r="C647" i="1" l="1"/>
  <c r="B648" i="1"/>
  <c r="C648" i="1" l="1"/>
  <c r="B649" i="1"/>
  <c r="C649" i="1" l="1"/>
  <c r="B650" i="1"/>
  <c r="C650" i="1" l="1"/>
  <c r="B651" i="1"/>
  <c r="C651" i="1" l="1"/>
  <c r="B652" i="1"/>
  <c r="C652" i="1" l="1"/>
  <c r="B653" i="1"/>
  <c r="C653" i="1" l="1"/>
  <c r="B654" i="1"/>
  <c r="C654" i="1" l="1"/>
  <c r="B655" i="1"/>
  <c r="C655" i="1" l="1"/>
  <c r="B656" i="1"/>
  <c r="C656" i="1" l="1"/>
  <c r="B657" i="1"/>
  <c r="C657" i="1" l="1"/>
  <c r="B658" i="1"/>
  <c r="C658" i="1" l="1"/>
  <c r="B659" i="1"/>
  <c r="C659" i="1" l="1"/>
  <c r="B660" i="1"/>
  <c r="C660" i="1" l="1"/>
  <c r="B661" i="1"/>
  <c r="C661" i="1" l="1"/>
  <c r="B662" i="1"/>
  <c r="C662" i="1" l="1"/>
  <c r="B663" i="1"/>
  <c r="C663" i="1" l="1"/>
  <c r="B664" i="1"/>
  <c r="C664" i="1" l="1"/>
  <c r="B665" i="1"/>
  <c r="C665" i="1" l="1"/>
  <c r="B666" i="1"/>
  <c r="C666" i="1" l="1"/>
  <c r="B667" i="1"/>
  <c r="C667" i="1" l="1"/>
  <c r="B668" i="1"/>
  <c r="C668" i="1" l="1"/>
  <c r="B669" i="1"/>
  <c r="C669" i="1" l="1"/>
  <c r="B670" i="1"/>
  <c r="C670" i="1" l="1"/>
  <c r="B671" i="1"/>
  <c r="C671" i="1" l="1"/>
  <c r="B672" i="1"/>
  <c r="C672" i="1" l="1"/>
  <c r="B673" i="1"/>
  <c r="C673" i="1" l="1"/>
  <c r="B674" i="1"/>
  <c r="C674" i="1" l="1"/>
  <c r="B675" i="1"/>
  <c r="C675" i="1" l="1"/>
  <c r="B676" i="1"/>
  <c r="C676" i="1" l="1"/>
  <c r="B677" i="1"/>
  <c r="C677" i="1" l="1"/>
  <c r="B678" i="1"/>
  <c r="C678" i="1" l="1"/>
  <c r="B679" i="1"/>
  <c r="C679" i="1" l="1"/>
  <c r="B680" i="1"/>
  <c r="C680" i="1" l="1"/>
  <c r="B681" i="1"/>
  <c r="C681" i="1" l="1"/>
  <c r="B682" i="1"/>
  <c r="C682" i="1" l="1"/>
  <c r="B683" i="1"/>
  <c r="C683" i="1" l="1"/>
  <c r="B684" i="1"/>
  <c r="C684" i="1" l="1"/>
  <c r="B685" i="1"/>
  <c r="C685" i="1" l="1"/>
  <c r="B686" i="1"/>
  <c r="C686" i="1" l="1"/>
  <c r="B687" i="1"/>
  <c r="C687" i="1" l="1"/>
  <c r="B688" i="1"/>
  <c r="C688" i="1" l="1"/>
  <c r="B689" i="1"/>
  <c r="C689" i="1" l="1"/>
  <c r="B690" i="1"/>
  <c r="C690" i="1" l="1"/>
  <c r="B691" i="1"/>
  <c r="C691" i="1" l="1"/>
  <c r="B692" i="1"/>
  <c r="C692" i="1" l="1"/>
  <c r="B693" i="1"/>
  <c r="C693" i="1" l="1"/>
  <c r="B694" i="1"/>
  <c r="C694" i="1" l="1"/>
  <c r="B695" i="1"/>
  <c r="C695" i="1" l="1"/>
  <c r="B696" i="1"/>
  <c r="C696" i="1" l="1"/>
  <c r="B697" i="1"/>
  <c r="C697" i="1" l="1"/>
  <c r="B698" i="1"/>
  <c r="C698" i="1" l="1"/>
  <c r="B699" i="1"/>
  <c r="C699" i="1" l="1"/>
  <c r="B700" i="1"/>
  <c r="C700" i="1" l="1"/>
  <c r="B701" i="1"/>
  <c r="C701" i="1" l="1"/>
  <c r="B702" i="1"/>
  <c r="C702" i="1" l="1"/>
  <c r="B703" i="1"/>
  <c r="C703" i="1" l="1"/>
  <c r="B704" i="1"/>
  <c r="C704" i="1" l="1"/>
  <c r="B705" i="1"/>
  <c r="C705" i="1" l="1"/>
  <c r="B706" i="1"/>
  <c r="C706" i="1" l="1"/>
  <c r="B707" i="1"/>
  <c r="C707" i="1" l="1"/>
  <c r="B708" i="1"/>
  <c r="C708" i="1" l="1"/>
  <c r="B709" i="1"/>
  <c r="C709" i="1" l="1"/>
  <c r="B710" i="1"/>
  <c r="C710" i="1" l="1"/>
  <c r="B711" i="1"/>
  <c r="C711" i="1" l="1"/>
  <c r="B712" i="1"/>
  <c r="C712" i="1" l="1"/>
  <c r="B713" i="1"/>
  <c r="C713" i="1" l="1"/>
  <c r="B714" i="1"/>
  <c r="C714" i="1" l="1"/>
  <c r="B715" i="1"/>
  <c r="C715" i="1" l="1"/>
  <c r="B716" i="1"/>
  <c r="C716" i="1" l="1"/>
  <c r="B717" i="1"/>
  <c r="C717" i="1" l="1"/>
  <c r="B718" i="1"/>
  <c r="C718" i="1" l="1"/>
  <c r="B719" i="1"/>
  <c r="C719" i="1" l="1"/>
  <c r="B720" i="1"/>
  <c r="C720" i="1" l="1"/>
  <c r="B721" i="1"/>
  <c r="C721" i="1" l="1"/>
  <c r="B722" i="1"/>
  <c r="C722" i="1" l="1"/>
  <c r="B723" i="1"/>
  <c r="C723" i="1" l="1"/>
  <c r="B724" i="1"/>
  <c r="C724" i="1" l="1"/>
  <c r="B725" i="1"/>
  <c r="C725" i="1" l="1"/>
  <c r="B726" i="1"/>
  <c r="C726" i="1" l="1"/>
  <c r="B727" i="1"/>
  <c r="C727" i="1" l="1"/>
  <c r="B728" i="1"/>
  <c r="C728" i="1" l="1"/>
  <c r="B729" i="1"/>
  <c r="C729" i="1" l="1"/>
  <c r="B730" i="1"/>
  <c r="C730" i="1" l="1"/>
  <c r="B731" i="1"/>
  <c r="C731" i="1" l="1"/>
  <c r="B732" i="1"/>
  <c r="C732" i="1" l="1"/>
  <c r="B733" i="1"/>
  <c r="C733" i="1" l="1"/>
  <c r="B734" i="1"/>
  <c r="C734" i="1" l="1"/>
  <c r="B735" i="1"/>
  <c r="C735" i="1" l="1"/>
  <c r="B736" i="1"/>
  <c r="C736" i="1" l="1"/>
  <c r="B737" i="1"/>
  <c r="C737" i="1" l="1"/>
  <c r="B738" i="1"/>
  <c r="C738" i="1" l="1"/>
  <c r="B739" i="1"/>
  <c r="C739" i="1" l="1"/>
  <c r="B740" i="1"/>
  <c r="C740" i="1" l="1"/>
  <c r="B741" i="1"/>
  <c r="C741" i="1" l="1"/>
  <c r="B742" i="1"/>
  <c r="C742" i="1" l="1"/>
  <c r="B743" i="1"/>
  <c r="C743" i="1" l="1"/>
  <c r="B744" i="1"/>
  <c r="C744" i="1" l="1"/>
  <c r="B745" i="1"/>
  <c r="C745" i="1" l="1"/>
  <c r="B746" i="1"/>
  <c r="C746" i="1" l="1"/>
  <c r="B747" i="1"/>
  <c r="C747" i="1" l="1"/>
  <c r="B748" i="1"/>
  <c r="C748" i="1" l="1"/>
  <c r="B749" i="1"/>
  <c r="C749" i="1" l="1"/>
  <c r="B750" i="1"/>
  <c r="C750" i="1" l="1"/>
  <c r="B751" i="1"/>
  <c r="C751" i="1" l="1"/>
  <c r="B752" i="1"/>
  <c r="C752" i="1" l="1"/>
  <c r="B753" i="1"/>
  <c r="C753" i="1" l="1"/>
  <c r="B754" i="1"/>
  <c r="C754" i="1" l="1"/>
  <c r="B755" i="1"/>
  <c r="C755" i="1" l="1"/>
  <c r="B756" i="1"/>
  <c r="C756" i="1" l="1"/>
  <c r="B757" i="1"/>
  <c r="C757" i="1" l="1"/>
  <c r="B758" i="1"/>
  <c r="C758" i="1" l="1"/>
  <c r="B759" i="1"/>
  <c r="C759" i="1" l="1"/>
  <c r="B760" i="1"/>
  <c r="C760" i="1" l="1"/>
  <c r="B761" i="1"/>
  <c r="C761" i="1" l="1"/>
  <c r="B762" i="1"/>
  <c r="C762" i="1" l="1"/>
  <c r="B763" i="1"/>
  <c r="C763" i="1" l="1"/>
  <c r="B764" i="1"/>
  <c r="C764" i="1" l="1"/>
  <c r="B765" i="1"/>
  <c r="C765" i="1" l="1"/>
  <c r="B766" i="1"/>
  <c r="C766" i="1" l="1"/>
  <c r="B767" i="1"/>
  <c r="C767" i="1" l="1"/>
  <c r="B768" i="1"/>
  <c r="C768" i="1" l="1"/>
  <c r="B769" i="1"/>
  <c r="C769" i="1" l="1"/>
  <c r="B770" i="1"/>
  <c r="C770" i="1" l="1"/>
  <c r="B771" i="1"/>
  <c r="C771" i="1" l="1"/>
  <c r="B772" i="1"/>
  <c r="C772" i="1" l="1"/>
  <c r="B773" i="1"/>
  <c r="C773" i="1" l="1"/>
  <c r="B774" i="1"/>
  <c r="C774" i="1" l="1"/>
  <c r="B775" i="1"/>
  <c r="C775" i="1" l="1"/>
  <c r="B776" i="1"/>
  <c r="C776" i="1" l="1"/>
  <c r="B777" i="1"/>
  <c r="C777" i="1" l="1"/>
  <c r="B778" i="1"/>
  <c r="C778" i="1" l="1"/>
  <c r="B779" i="1"/>
  <c r="C779" i="1" l="1"/>
  <c r="B780" i="1"/>
  <c r="C780" i="1" l="1"/>
  <c r="B781" i="1"/>
  <c r="C781" i="1" l="1"/>
  <c r="B782" i="1"/>
  <c r="C782" i="1" l="1"/>
  <c r="B783" i="1"/>
  <c r="C783" i="1" l="1"/>
  <c r="B784" i="1"/>
  <c r="C784" i="1" l="1"/>
  <c r="B785" i="1"/>
  <c r="C785" i="1" l="1"/>
  <c r="B786" i="1"/>
  <c r="C786" i="1" l="1"/>
  <c r="B787" i="1"/>
  <c r="C787" i="1" l="1"/>
  <c r="B788" i="1"/>
  <c r="C788" i="1" l="1"/>
  <c r="B789" i="1"/>
  <c r="C789" i="1" l="1"/>
  <c r="B790" i="1"/>
  <c r="C790" i="1" l="1"/>
  <c r="B791" i="1"/>
  <c r="C791" i="1" l="1"/>
  <c r="B792" i="1"/>
  <c r="C792" i="1" l="1"/>
  <c r="B793" i="1"/>
  <c r="C793" i="1" l="1"/>
  <c r="B794" i="1"/>
  <c r="C794" i="1" l="1"/>
  <c r="B795" i="1"/>
  <c r="C795" i="1" l="1"/>
  <c r="B796" i="1"/>
  <c r="C796" i="1" l="1"/>
  <c r="B797" i="1"/>
  <c r="C797" i="1" l="1"/>
  <c r="B798" i="1"/>
  <c r="C798" i="1" l="1"/>
  <c r="B799" i="1"/>
  <c r="C799" i="1" l="1"/>
  <c r="B800" i="1"/>
  <c r="C800" i="1" l="1"/>
  <c r="B801" i="1"/>
  <c r="C801" i="1" l="1"/>
  <c r="B802" i="1"/>
  <c r="C802" i="1" l="1"/>
  <c r="B803" i="1"/>
  <c r="C803" i="1" l="1"/>
  <c r="B804" i="1"/>
  <c r="C804" i="1" l="1"/>
  <c r="B805" i="1"/>
  <c r="C805" i="1" l="1"/>
  <c r="B806" i="1"/>
  <c r="C806" i="1" l="1"/>
  <c r="B807" i="1"/>
  <c r="C807" i="1" l="1"/>
  <c r="B808" i="1"/>
  <c r="C808" i="1" l="1"/>
  <c r="B809" i="1"/>
  <c r="C809" i="1" l="1"/>
  <c r="B810" i="1"/>
  <c r="C810" i="1" l="1"/>
  <c r="B811" i="1"/>
  <c r="C811" i="1" l="1"/>
  <c r="B812" i="1"/>
  <c r="C812" i="1" l="1"/>
  <c r="B813" i="1"/>
  <c r="C813" i="1" l="1"/>
  <c r="B814" i="1"/>
  <c r="C814" i="1" l="1"/>
  <c r="B815" i="1"/>
  <c r="C815" i="1" l="1"/>
  <c r="B816" i="1"/>
  <c r="C816" i="1" l="1"/>
  <c r="B817" i="1"/>
  <c r="C817" i="1" l="1"/>
  <c r="B818" i="1"/>
  <c r="C818" i="1" l="1"/>
  <c r="B819" i="1"/>
  <c r="C819" i="1" l="1"/>
  <c r="B820" i="1"/>
  <c r="C820" i="1" l="1"/>
  <c r="B821" i="1"/>
  <c r="C821" i="1" l="1"/>
  <c r="B822" i="1"/>
  <c r="C822" i="1" l="1"/>
  <c r="B823" i="1"/>
  <c r="C823" i="1" l="1"/>
  <c r="B824" i="1"/>
  <c r="C824" i="1" l="1"/>
  <c r="B825" i="1"/>
  <c r="C825" i="1" l="1"/>
  <c r="B826" i="1"/>
  <c r="C826" i="1" l="1"/>
  <c r="B827" i="1"/>
  <c r="C827" i="1" l="1"/>
  <c r="B828" i="1"/>
  <c r="C828" i="1" l="1"/>
  <c r="B829" i="1"/>
  <c r="C829" i="1" l="1"/>
  <c r="B830" i="1"/>
  <c r="C830" i="1" l="1"/>
  <c r="B831" i="1"/>
  <c r="C831" i="1" l="1"/>
  <c r="B832" i="1"/>
  <c r="C832" i="1" l="1"/>
  <c r="B833" i="1"/>
  <c r="C833" i="1" l="1"/>
  <c r="B834" i="1"/>
  <c r="C834" i="1" l="1"/>
  <c r="B835" i="1"/>
  <c r="C835" i="1" l="1"/>
  <c r="B836" i="1"/>
  <c r="C836" i="1" l="1"/>
  <c r="B837" i="1"/>
  <c r="C837" i="1" l="1"/>
  <c r="B838" i="1"/>
  <c r="C838" i="1" l="1"/>
  <c r="B839" i="1"/>
  <c r="C839" i="1" l="1"/>
  <c r="B840" i="1"/>
  <c r="C840" i="1" l="1"/>
  <c r="B841" i="1"/>
  <c r="C841" i="1" l="1"/>
  <c r="B842" i="1"/>
  <c r="C842" i="1" l="1"/>
  <c r="B843" i="1"/>
  <c r="C843" i="1" l="1"/>
  <c r="B844" i="1"/>
  <c r="C844" i="1" l="1"/>
  <c r="B845" i="1"/>
  <c r="C845" i="1" l="1"/>
  <c r="B846" i="1"/>
  <c r="C846" i="1" l="1"/>
  <c r="B847" i="1"/>
  <c r="C847" i="1" l="1"/>
  <c r="B848" i="1"/>
  <c r="C848" i="1" l="1"/>
  <c r="B849" i="1"/>
  <c r="C849" i="1" l="1"/>
  <c r="B850" i="1"/>
  <c r="C850" i="1" l="1"/>
  <c r="B851" i="1"/>
  <c r="C851" i="1" l="1"/>
  <c r="B852" i="1"/>
  <c r="C852" i="1" l="1"/>
  <c r="B853" i="1"/>
  <c r="C853" i="1" l="1"/>
  <c r="B854" i="1"/>
  <c r="C854" i="1" l="1"/>
  <c r="B855" i="1"/>
  <c r="C855" i="1" l="1"/>
  <c r="B856" i="1"/>
  <c r="C856" i="1" l="1"/>
  <c r="B857" i="1"/>
  <c r="C857" i="1" l="1"/>
  <c r="B858" i="1"/>
  <c r="C858" i="1" l="1"/>
  <c r="B859" i="1"/>
  <c r="C859" i="1" l="1"/>
  <c r="B860" i="1"/>
  <c r="C860" i="1" l="1"/>
  <c r="B861" i="1"/>
  <c r="C861" i="1" l="1"/>
  <c r="B862" i="1"/>
  <c r="C862" i="1" l="1"/>
  <c r="B863" i="1"/>
  <c r="C863" i="1" l="1"/>
  <c r="B864" i="1"/>
  <c r="C864" i="1" l="1"/>
  <c r="B865" i="1"/>
  <c r="C865" i="1" l="1"/>
  <c r="B866" i="1"/>
  <c r="C866" i="1" l="1"/>
  <c r="B867" i="1"/>
  <c r="C867" i="1" l="1"/>
  <c r="B868" i="1"/>
  <c r="C868" i="1" l="1"/>
  <c r="B869" i="1"/>
  <c r="C869" i="1" l="1"/>
  <c r="B870" i="1"/>
  <c r="C870" i="1" l="1"/>
  <c r="B871" i="1"/>
  <c r="C871" i="1" l="1"/>
  <c r="B872" i="1"/>
  <c r="C872" i="1" l="1"/>
  <c r="B873" i="1"/>
  <c r="C873" i="1" l="1"/>
  <c r="B874" i="1"/>
  <c r="C874" i="1" l="1"/>
  <c r="B875" i="1"/>
  <c r="C875" i="1" l="1"/>
  <c r="B876" i="1"/>
  <c r="C876" i="1" l="1"/>
  <c r="B877" i="1"/>
  <c r="C877" i="1" l="1"/>
  <c r="B878" i="1"/>
  <c r="C878" i="1" l="1"/>
  <c r="B879" i="1"/>
  <c r="C879" i="1" l="1"/>
  <c r="B880" i="1"/>
  <c r="C880" i="1" l="1"/>
  <c r="B881" i="1"/>
  <c r="C881" i="1" l="1"/>
  <c r="B882" i="1"/>
  <c r="C882" i="1" l="1"/>
  <c r="B883" i="1"/>
  <c r="C883" i="1" l="1"/>
  <c r="B884" i="1"/>
  <c r="C884" i="1" l="1"/>
  <c r="B885" i="1"/>
  <c r="C885" i="1" l="1"/>
  <c r="B886" i="1"/>
  <c r="C886" i="1" l="1"/>
  <c r="B887" i="1"/>
  <c r="C887" i="1" l="1"/>
  <c r="B888" i="1"/>
  <c r="C888" i="1" l="1"/>
  <c r="B889" i="1"/>
  <c r="C889" i="1" l="1"/>
  <c r="B890" i="1"/>
  <c r="C890" i="1" l="1"/>
  <c r="B891" i="1"/>
  <c r="C891" i="1" l="1"/>
  <c r="B892" i="1"/>
  <c r="C892" i="1" l="1"/>
  <c r="B893" i="1"/>
  <c r="C893" i="1" l="1"/>
  <c r="B894" i="1"/>
  <c r="C894" i="1" l="1"/>
  <c r="B895" i="1"/>
  <c r="C895" i="1" l="1"/>
  <c r="B896" i="1"/>
  <c r="C896" i="1" l="1"/>
  <c r="B897" i="1"/>
  <c r="C897" i="1" l="1"/>
  <c r="B898" i="1"/>
  <c r="C898" i="1" l="1"/>
  <c r="B899" i="1"/>
  <c r="C899" i="1" l="1"/>
  <c r="B900" i="1"/>
  <c r="C900" i="1" l="1"/>
  <c r="B901" i="1"/>
  <c r="C901" i="1" l="1"/>
  <c r="B902" i="1"/>
  <c r="C902" i="1" l="1"/>
  <c r="B903" i="1"/>
  <c r="C903" i="1" l="1"/>
  <c r="B904" i="1"/>
  <c r="C904" i="1" l="1"/>
  <c r="B905" i="1"/>
  <c r="C905" i="1" l="1"/>
  <c r="B906" i="1"/>
  <c r="C906" i="1" l="1"/>
  <c r="B907" i="1"/>
  <c r="C907" i="1" l="1"/>
  <c r="B908" i="1"/>
  <c r="C908" i="1" l="1"/>
  <c r="B909" i="1"/>
  <c r="C909" i="1" l="1"/>
  <c r="B910" i="1"/>
  <c r="C910" i="1" l="1"/>
  <c r="B911" i="1"/>
  <c r="C911" i="1" l="1"/>
  <c r="B912" i="1"/>
  <c r="C912" i="1" l="1"/>
  <c r="B913" i="1"/>
  <c r="C913" i="1" l="1"/>
  <c r="B914" i="1"/>
  <c r="C914" i="1" l="1"/>
  <c r="B915" i="1"/>
  <c r="C915" i="1" l="1"/>
  <c r="B916" i="1"/>
  <c r="C916" i="1" l="1"/>
  <c r="B917" i="1"/>
  <c r="C917" i="1" l="1"/>
  <c r="B918" i="1"/>
  <c r="C918" i="1" l="1"/>
  <c r="B919" i="1"/>
  <c r="C919" i="1" l="1"/>
  <c r="B920" i="1"/>
  <c r="C920" i="1" l="1"/>
  <c r="B921" i="1"/>
  <c r="C921" i="1" l="1"/>
  <c r="B922" i="1"/>
  <c r="C922" i="1" l="1"/>
  <c r="B923" i="1"/>
  <c r="C923" i="1" l="1"/>
  <c r="B924" i="1"/>
  <c r="C924" i="1" l="1"/>
  <c r="B925" i="1"/>
  <c r="C925" i="1" l="1"/>
  <c r="B926" i="1"/>
  <c r="C926" i="1" l="1"/>
  <c r="B927" i="1"/>
  <c r="C927" i="1" l="1"/>
  <c r="B928" i="1"/>
  <c r="C928" i="1" l="1"/>
  <c r="B929" i="1"/>
  <c r="C929" i="1" l="1"/>
  <c r="B930" i="1"/>
  <c r="C930" i="1" l="1"/>
  <c r="B931" i="1"/>
  <c r="C931" i="1" l="1"/>
  <c r="B932" i="1"/>
  <c r="C932" i="1" l="1"/>
  <c r="B933" i="1"/>
  <c r="C933" i="1" l="1"/>
  <c r="B934" i="1"/>
  <c r="C934" i="1" l="1"/>
  <c r="B935" i="1"/>
  <c r="C935" i="1" l="1"/>
  <c r="B936" i="1"/>
  <c r="C936" i="1" l="1"/>
  <c r="B937" i="1"/>
  <c r="C937" i="1" l="1"/>
  <c r="B938" i="1"/>
  <c r="C938" i="1" l="1"/>
  <c r="B939" i="1"/>
  <c r="C939" i="1" l="1"/>
  <c r="B940" i="1"/>
  <c r="C940" i="1" l="1"/>
  <c r="B941" i="1"/>
  <c r="C941" i="1" l="1"/>
  <c r="B942" i="1"/>
  <c r="C942" i="1" l="1"/>
  <c r="B943" i="1"/>
  <c r="C943" i="1" l="1"/>
  <c r="B944" i="1"/>
  <c r="C944" i="1" l="1"/>
  <c r="B945" i="1"/>
  <c r="C945" i="1" l="1"/>
  <c r="B946" i="1"/>
  <c r="C946" i="1" l="1"/>
  <c r="B947" i="1"/>
  <c r="C947" i="1" l="1"/>
  <c r="B948" i="1"/>
  <c r="C948" i="1" l="1"/>
  <c r="B949" i="1"/>
  <c r="C949" i="1" l="1"/>
  <c r="B950" i="1"/>
  <c r="C950" i="1" l="1"/>
  <c r="B951" i="1"/>
  <c r="C951" i="1" l="1"/>
  <c r="B952" i="1"/>
  <c r="C952" i="1" l="1"/>
  <c r="B953" i="1"/>
  <c r="C953" i="1" l="1"/>
  <c r="B954" i="1"/>
  <c r="C954" i="1" l="1"/>
  <c r="B955" i="1"/>
  <c r="C955" i="1" l="1"/>
  <c r="B956" i="1"/>
  <c r="C956" i="1" l="1"/>
  <c r="B957" i="1"/>
  <c r="C957" i="1" l="1"/>
  <c r="B958" i="1"/>
  <c r="C958" i="1" l="1"/>
  <c r="B959" i="1"/>
  <c r="C959" i="1" l="1"/>
  <c r="B960" i="1"/>
  <c r="C960" i="1" l="1"/>
  <c r="B961" i="1"/>
  <c r="C961" i="1" l="1"/>
  <c r="B962" i="1"/>
  <c r="C962" i="1" l="1"/>
  <c r="B963" i="1"/>
  <c r="C963" i="1" l="1"/>
  <c r="B964" i="1"/>
  <c r="C964" i="1" l="1"/>
  <c r="B965" i="1"/>
  <c r="C965" i="1" l="1"/>
  <c r="B966" i="1"/>
  <c r="C966" i="1" l="1"/>
  <c r="B967" i="1"/>
  <c r="C967" i="1" l="1"/>
  <c r="B968" i="1"/>
  <c r="C968" i="1" l="1"/>
  <c r="B969" i="1"/>
  <c r="C969" i="1" l="1"/>
  <c r="B970" i="1"/>
  <c r="C970" i="1" l="1"/>
  <c r="B971" i="1"/>
  <c r="C971" i="1" l="1"/>
  <c r="B972" i="1"/>
  <c r="C972" i="1" l="1"/>
  <c r="B973" i="1"/>
  <c r="C973" i="1" l="1"/>
  <c r="B974" i="1"/>
  <c r="C974" i="1" l="1"/>
  <c r="B975" i="1"/>
  <c r="C975" i="1" l="1"/>
  <c r="B976" i="1"/>
  <c r="C976" i="1" l="1"/>
  <c r="B977" i="1"/>
  <c r="C977" i="1" l="1"/>
  <c r="B978" i="1"/>
  <c r="C978" i="1" l="1"/>
  <c r="B979" i="1"/>
  <c r="C979" i="1" l="1"/>
  <c r="B980" i="1"/>
  <c r="C980" i="1" l="1"/>
  <c r="B981" i="1"/>
  <c r="C981" i="1" l="1"/>
  <c r="B982" i="1"/>
  <c r="C982" i="1" l="1"/>
  <c r="B983" i="1"/>
  <c r="C983" i="1" l="1"/>
  <c r="B984" i="1"/>
  <c r="C984" i="1" l="1"/>
  <c r="B985" i="1"/>
  <c r="C985" i="1" l="1"/>
  <c r="B986" i="1"/>
  <c r="C986" i="1" l="1"/>
  <c r="B987" i="1"/>
  <c r="C987" i="1" l="1"/>
  <c r="B988" i="1"/>
  <c r="C988" i="1" l="1"/>
  <c r="B989" i="1"/>
  <c r="C989" i="1" l="1"/>
  <c r="B990" i="1"/>
  <c r="C990" i="1" l="1"/>
  <c r="B991" i="1"/>
  <c r="C991" i="1" l="1"/>
  <c r="B992" i="1"/>
  <c r="C992" i="1" l="1"/>
  <c r="B993" i="1"/>
  <c r="C993" i="1" l="1"/>
  <c r="B994" i="1"/>
  <c r="C994" i="1" l="1"/>
  <c r="B995" i="1"/>
  <c r="C995" i="1" l="1"/>
  <c r="B996" i="1"/>
  <c r="C996" i="1" l="1"/>
  <c r="B997" i="1"/>
  <c r="C997" i="1" l="1"/>
  <c r="B998" i="1"/>
  <c r="C998" i="1" l="1"/>
  <c r="B999" i="1"/>
  <c r="C999" i="1" l="1"/>
  <c r="B1000" i="1"/>
  <c r="C1000" i="1" l="1"/>
  <c r="B1001" i="1"/>
  <c r="C1001" i="1" l="1"/>
  <c r="B1002" i="1"/>
  <c r="C1002" i="1" l="1"/>
  <c r="B1003" i="1"/>
  <c r="C1003" i="1" l="1"/>
  <c r="B1004" i="1"/>
  <c r="C1004" i="1" l="1"/>
  <c r="B1005" i="1"/>
  <c r="C1005" i="1" l="1"/>
  <c r="B1006" i="1"/>
  <c r="C1006" i="1" l="1"/>
  <c r="B1007" i="1"/>
  <c r="C1007" i="1" l="1"/>
  <c r="B1008" i="1"/>
  <c r="C1008" i="1" l="1"/>
  <c r="B1009" i="1"/>
  <c r="C1009" i="1" l="1"/>
  <c r="B1010" i="1"/>
  <c r="C1010" i="1" l="1"/>
  <c r="B1011" i="1"/>
  <c r="C1011" i="1" s="1"/>
</calcChain>
</file>

<file path=xl/sharedStrings.xml><?xml version="1.0" encoding="utf-8"?>
<sst xmlns="http://schemas.openxmlformats.org/spreadsheetml/2006/main" count="177" uniqueCount="133">
  <si>
    <t>h</t>
  </si>
  <si>
    <t>N</t>
  </si>
  <si>
    <t>u0</t>
  </si>
  <si>
    <t>b</t>
  </si>
  <si>
    <t>a</t>
  </si>
  <si>
    <t>L</t>
  </si>
  <si>
    <t>Iin</t>
  </si>
  <si>
    <t>E</t>
  </si>
  <si>
    <t>Unit</t>
  </si>
  <si>
    <t>Height</t>
  </si>
  <si>
    <t>No of Turns</t>
  </si>
  <si>
    <t>Permiability constant</t>
  </si>
  <si>
    <t>Inner radius</t>
  </si>
  <si>
    <t>Outer Radius</t>
  </si>
  <si>
    <t>Inductance</t>
  </si>
  <si>
    <t>m</t>
  </si>
  <si>
    <t>H</t>
  </si>
  <si>
    <t>Gain</t>
  </si>
  <si>
    <t>Eout</t>
  </si>
  <si>
    <t>Parameter</t>
  </si>
  <si>
    <t>Symbol</t>
  </si>
  <si>
    <t>Value</t>
  </si>
  <si>
    <t>A</t>
  </si>
  <si>
    <t>%</t>
  </si>
  <si>
    <t>V</t>
  </si>
  <si>
    <t>°C</t>
  </si>
  <si>
    <t>Max Temperature</t>
  </si>
  <si>
    <t>Sr No</t>
  </si>
  <si>
    <t>Equation</t>
  </si>
  <si>
    <t>Accuracy % FS</t>
  </si>
  <si>
    <t>V/°C</t>
  </si>
  <si>
    <t>Ios</t>
  </si>
  <si>
    <t>A/°C</t>
  </si>
  <si>
    <t>Gain Error</t>
  </si>
  <si>
    <t>ppm</t>
  </si>
  <si>
    <t>CMRR</t>
  </si>
  <si>
    <t>dB</t>
  </si>
  <si>
    <t>Vcm</t>
  </si>
  <si>
    <t>Gain Non Linearity</t>
  </si>
  <si>
    <t>BW</t>
  </si>
  <si>
    <t>Hz</t>
  </si>
  <si>
    <t>INA188 Error Budgeting</t>
  </si>
  <si>
    <t>Rsh+</t>
  </si>
  <si>
    <t>Rsh-</t>
  </si>
  <si>
    <t>Rogowski Inductance</t>
  </si>
  <si>
    <t>Max Primary Current</t>
  </si>
  <si>
    <t>Paramter</t>
  </si>
  <si>
    <t>Error (PPM)</t>
  </si>
  <si>
    <t>Specification</t>
  </si>
  <si>
    <t>Full Scale Voltage</t>
  </si>
  <si>
    <t>Ω</t>
  </si>
  <si>
    <t>Series Rsh+</t>
  </si>
  <si>
    <t>Series Rsh-</t>
  </si>
  <si>
    <t>Bias Resistor Rbias+</t>
  </si>
  <si>
    <t>Bias Resistor Rbias-</t>
  </si>
  <si>
    <t>Input Offset Voltage</t>
  </si>
  <si>
    <t>Input Offset Current</t>
  </si>
  <si>
    <t>Output Offset Voltage</t>
  </si>
  <si>
    <t>Gain Drift</t>
  </si>
  <si>
    <t>Input Offset Voltage Drift</t>
  </si>
  <si>
    <t>Output Offset Voltage Drift</t>
  </si>
  <si>
    <t>Offset Current Drift</t>
  </si>
  <si>
    <t>Min Temperature</t>
  </si>
  <si>
    <t>Drift Error</t>
  </si>
  <si>
    <t>Absolute Error</t>
  </si>
  <si>
    <t>Accuracy (Bits)</t>
  </si>
  <si>
    <t>Resolution</t>
  </si>
  <si>
    <t>V/V</t>
  </si>
  <si>
    <t>I</t>
  </si>
  <si>
    <t>Vdiff</t>
  </si>
  <si>
    <t>Rb+</t>
  </si>
  <si>
    <t>Rb-</t>
  </si>
  <si>
    <t>G</t>
  </si>
  <si>
    <t>Tmax</t>
  </si>
  <si>
    <t>Tmin</t>
  </si>
  <si>
    <t>( Vin_os / Vdiff ) x 10^6</t>
  </si>
  <si>
    <t>((Vot_os/G) / Vdiff) x 10^6</t>
  </si>
  <si>
    <t>Common mode voltage</t>
  </si>
  <si>
    <t>25 ppm</t>
  </si>
  <si>
    <t>Input Bias Current</t>
  </si>
  <si>
    <t>((Vcm / (10 ^ (CMRR/2)))/ Vdiff) x 10^6</t>
  </si>
  <si>
    <t>Gain Error (%) x 10^4</t>
  </si>
  <si>
    <t>Worst Case Total (A)</t>
  </si>
  <si>
    <t>Best Case Total (A)</t>
  </si>
  <si>
    <t>Gain Drift (ppm/°C) x (Tmax - 25)</t>
  </si>
  <si>
    <t>((Vin_os_drift x (Tmax - 25))/Vdiff) x 10^6</t>
  </si>
  <si>
    <t xml:space="preserve">Input Bias + Current </t>
  </si>
  <si>
    <t>Input Bias + Current  Error</t>
  </si>
  <si>
    <t>Input Bias - Current</t>
  </si>
  <si>
    <t>Bias Current Error</t>
  </si>
  <si>
    <t>Ib</t>
  </si>
  <si>
    <t>((2 x Ib )+ Ios ) /2</t>
  </si>
  <si>
    <t>Ib+ - Ios</t>
  </si>
  <si>
    <t>((Input Bias + Current Error - Input Bias - Current Error)/ Vdiff ) x 10^6</t>
  </si>
  <si>
    <t>(Ib- x (Rsh- + Rb-)</t>
  </si>
  <si>
    <t>(Ib+ x (Rsh+ + Rb+)</t>
  </si>
  <si>
    <t>Bias Current Error Drift</t>
  </si>
  <si>
    <t>Bias Current Drift</t>
  </si>
  <si>
    <t>Ios_drift x (Tmax -25)</t>
  </si>
  <si>
    <t>Ib_drift x (Tmax -25)</t>
  </si>
  <si>
    <t>(((Vot_os_drift / Gain )x (Tmax - 25))/Vdiff) x 10^6</t>
  </si>
  <si>
    <t>Ios + Ios_drift</t>
  </si>
  <si>
    <t>Ib + Ib_drift</t>
  </si>
  <si>
    <t>Drift_Bias Current Error</t>
  </si>
  <si>
    <t xml:space="preserve">Input Bias+_drift  Current </t>
  </si>
  <si>
    <t>Input Bias-_drift Current</t>
  </si>
  <si>
    <t>Input Bias+_drift Current  Error</t>
  </si>
  <si>
    <t>Input Bias-_drift Current  Error</t>
  </si>
  <si>
    <t>((Drift_Bias Current Error - Bias Current Error)/Vdiff) x 10^6</t>
  </si>
  <si>
    <t>Input Bias- Current  Error</t>
  </si>
  <si>
    <t>Input Nosie Voltage</t>
  </si>
  <si>
    <t>Best Case Total (C)</t>
  </si>
  <si>
    <t>Worst Case Total (C)</t>
  </si>
  <si>
    <t>Best Case Total (B)</t>
  </si>
  <si>
    <t>Worst Case Total (B)</t>
  </si>
  <si>
    <t>Output Noise Voltage</t>
  </si>
  <si>
    <t>Bandwidth</t>
  </si>
  <si>
    <t>Eni in uVpp</t>
  </si>
  <si>
    <t>Eno in uVpp</t>
  </si>
  <si>
    <t>((sqrt(BW) x sqrt(Eni^2 + (Eno/G)^2 ) x 6) / Vdiff ) x 10^6</t>
  </si>
  <si>
    <t>Best Case Total Error (A + B + C)</t>
  </si>
  <si>
    <t>Worst Case Total Error (A + B + C)</t>
  </si>
  <si>
    <t>((Input Bias+_drift Current Error - Input Bias-_drift Current Error)</t>
  </si>
  <si>
    <t>(Ib+_drift x (Rsh+ + Rb+)</t>
  </si>
  <si>
    <t>(Ib-_drift x (Rsh- + Rb-)</t>
  </si>
  <si>
    <t>Input signal Frequency</t>
  </si>
  <si>
    <t>(u0 x N x h x ln(b/a)) / (2 x pi())</t>
  </si>
  <si>
    <t>Coil in series</t>
  </si>
  <si>
    <t>Error
Voltage</t>
  </si>
  <si>
    <t>M</t>
  </si>
  <si>
    <t>Noise Bandwidth Voltage</t>
  </si>
  <si>
    <t>(From Datasheet Graph Figure 9)</t>
  </si>
  <si>
    <t>(From Datasheet Grapph Figure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</si>
</sst>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/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" fillId="2" borderId="40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1" fontId="0" fillId="0" borderId="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7" borderId="32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'Theoretical calulations'!$E$11</c:f>
              <c:strCache>
                <c:ptCount val="1"/>
                <c:pt idx="0">
                  <c:v>Eout</c:v>
                </c:pt>
              </c:strCache>
            </c:strRef>
          </c:tx>
          <c:marker>
            <c:symbol val="none"/>
          </c:marker>
          <c:trendline>
            <c:trendlineType val="linear"/>
            <c:dispRSqr val="0"/>
            <c:dispEq val="1"/>
            <c:trendlineLbl>
              <c:layout>
                <c:manualLayout>
                  <c:x val="-6.2854983805000486E-2"/>
                  <c:y val="-2.8071720713837466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800"/>
                  </a:pPr>
                  <a:endParaRPr lang="en-US"/>
                </a:p>
              </c:txPr>
            </c:trendlineLbl>
          </c:trendline>
          <c:xVal>
            <c:numRef>
              <c:f>'Theoretical calulations'!$A$12:$A$1011</c:f>
              <c:numCache>
                <c:formatCode>General</c:formatCode>
                <c:ptCount val="10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  <c:pt idx="500">
                  <c:v>50.1</c:v>
                </c:pt>
                <c:pt idx="501">
                  <c:v>50.2</c:v>
                </c:pt>
                <c:pt idx="502">
                  <c:v>50.3</c:v>
                </c:pt>
                <c:pt idx="503">
                  <c:v>50.4</c:v>
                </c:pt>
                <c:pt idx="504">
                  <c:v>50.5</c:v>
                </c:pt>
                <c:pt idx="505">
                  <c:v>50.6</c:v>
                </c:pt>
                <c:pt idx="506">
                  <c:v>50.7</c:v>
                </c:pt>
                <c:pt idx="507">
                  <c:v>50.8</c:v>
                </c:pt>
                <c:pt idx="508">
                  <c:v>50.9</c:v>
                </c:pt>
                <c:pt idx="509">
                  <c:v>51</c:v>
                </c:pt>
                <c:pt idx="510">
                  <c:v>51.1</c:v>
                </c:pt>
                <c:pt idx="511">
                  <c:v>51.2</c:v>
                </c:pt>
                <c:pt idx="512">
                  <c:v>51.3</c:v>
                </c:pt>
                <c:pt idx="513">
                  <c:v>51.4</c:v>
                </c:pt>
                <c:pt idx="514">
                  <c:v>51.5</c:v>
                </c:pt>
                <c:pt idx="515">
                  <c:v>51.6</c:v>
                </c:pt>
                <c:pt idx="516">
                  <c:v>51.7</c:v>
                </c:pt>
                <c:pt idx="517">
                  <c:v>51.8</c:v>
                </c:pt>
                <c:pt idx="518">
                  <c:v>51.9</c:v>
                </c:pt>
                <c:pt idx="519">
                  <c:v>52</c:v>
                </c:pt>
                <c:pt idx="520">
                  <c:v>52.1</c:v>
                </c:pt>
                <c:pt idx="521">
                  <c:v>52.2</c:v>
                </c:pt>
                <c:pt idx="522">
                  <c:v>52.3</c:v>
                </c:pt>
                <c:pt idx="523">
                  <c:v>52.4</c:v>
                </c:pt>
                <c:pt idx="524">
                  <c:v>52.5</c:v>
                </c:pt>
                <c:pt idx="525">
                  <c:v>52.6</c:v>
                </c:pt>
                <c:pt idx="526">
                  <c:v>52.7</c:v>
                </c:pt>
                <c:pt idx="527">
                  <c:v>52.8</c:v>
                </c:pt>
                <c:pt idx="528">
                  <c:v>52.9</c:v>
                </c:pt>
                <c:pt idx="529">
                  <c:v>53</c:v>
                </c:pt>
                <c:pt idx="530">
                  <c:v>53.1</c:v>
                </c:pt>
                <c:pt idx="531">
                  <c:v>53.2</c:v>
                </c:pt>
                <c:pt idx="532">
                  <c:v>53.3</c:v>
                </c:pt>
                <c:pt idx="533">
                  <c:v>53.4</c:v>
                </c:pt>
                <c:pt idx="534">
                  <c:v>53.5</c:v>
                </c:pt>
                <c:pt idx="535">
                  <c:v>53.6</c:v>
                </c:pt>
                <c:pt idx="536">
                  <c:v>53.7</c:v>
                </c:pt>
                <c:pt idx="537">
                  <c:v>53.8</c:v>
                </c:pt>
                <c:pt idx="538">
                  <c:v>53.9</c:v>
                </c:pt>
                <c:pt idx="539">
                  <c:v>54</c:v>
                </c:pt>
                <c:pt idx="540">
                  <c:v>54.1</c:v>
                </c:pt>
                <c:pt idx="541">
                  <c:v>54.2</c:v>
                </c:pt>
                <c:pt idx="542">
                  <c:v>54.3</c:v>
                </c:pt>
                <c:pt idx="543">
                  <c:v>54.4</c:v>
                </c:pt>
                <c:pt idx="544">
                  <c:v>54.5</c:v>
                </c:pt>
                <c:pt idx="545">
                  <c:v>54.6</c:v>
                </c:pt>
                <c:pt idx="546">
                  <c:v>54.7</c:v>
                </c:pt>
                <c:pt idx="547">
                  <c:v>54.8</c:v>
                </c:pt>
                <c:pt idx="548">
                  <c:v>54.9</c:v>
                </c:pt>
                <c:pt idx="549">
                  <c:v>55</c:v>
                </c:pt>
                <c:pt idx="550">
                  <c:v>55.1</c:v>
                </c:pt>
                <c:pt idx="551">
                  <c:v>55.2</c:v>
                </c:pt>
                <c:pt idx="552">
                  <c:v>55.3</c:v>
                </c:pt>
                <c:pt idx="553">
                  <c:v>55.4</c:v>
                </c:pt>
                <c:pt idx="554">
                  <c:v>55.5</c:v>
                </c:pt>
                <c:pt idx="555">
                  <c:v>55.6</c:v>
                </c:pt>
                <c:pt idx="556">
                  <c:v>55.7</c:v>
                </c:pt>
                <c:pt idx="557">
                  <c:v>55.8</c:v>
                </c:pt>
                <c:pt idx="558">
                  <c:v>55.9</c:v>
                </c:pt>
                <c:pt idx="559">
                  <c:v>56</c:v>
                </c:pt>
                <c:pt idx="560">
                  <c:v>56.1</c:v>
                </c:pt>
                <c:pt idx="561">
                  <c:v>56.2</c:v>
                </c:pt>
                <c:pt idx="562">
                  <c:v>56.3</c:v>
                </c:pt>
                <c:pt idx="563">
                  <c:v>56.4</c:v>
                </c:pt>
                <c:pt idx="564">
                  <c:v>56.5</c:v>
                </c:pt>
                <c:pt idx="565">
                  <c:v>56.6</c:v>
                </c:pt>
                <c:pt idx="566">
                  <c:v>56.7</c:v>
                </c:pt>
                <c:pt idx="567">
                  <c:v>56.8</c:v>
                </c:pt>
                <c:pt idx="568">
                  <c:v>56.9</c:v>
                </c:pt>
                <c:pt idx="569">
                  <c:v>57</c:v>
                </c:pt>
                <c:pt idx="570">
                  <c:v>57.1</c:v>
                </c:pt>
                <c:pt idx="571">
                  <c:v>57.2</c:v>
                </c:pt>
                <c:pt idx="572">
                  <c:v>57.3</c:v>
                </c:pt>
                <c:pt idx="573">
                  <c:v>57.4</c:v>
                </c:pt>
                <c:pt idx="574">
                  <c:v>57.5</c:v>
                </c:pt>
                <c:pt idx="575">
                  <c:v>57.6</c:v>
                </c:pt>
                <c:pt idx="576">
                  <c:v>57.7</c:v>
                </c:pt>
                <c:pt idx="577">
                  <c:v>57.8</c:v>
                </c:pt>
                <c:pt idx="578">
                  <c:v>57.9</c:v>
                </c:pt>
                <c:pt idx="579">
                  <c:v>58</c:v>
                </c:pt>
                <c:pt idx="580">
                  <c:v>58.1</c:v>
                </c:pt>
                <c:pt idx="581">
                  <c:v>58.2</c:v>
                </c:pt>
                <c:pt idx="582">
                  <c:v>58.3</c:v>
                </c:pt>
                <c:pt idx="583">
                  <c:v>58.4</c:v>
                </c:pt>
                <c:pt idx="584">
                  <c:v>58.5</c:v>
                </c:pt>
                <c:pt idx="585">
                  <c:v>58.6</c:v>
                </c:pt>
                <c:pt idx="586">
                  <c:v>58.7</c:v>
                </c:pt>
                <c:pt idx="587">
                  <c:v>58.8</c:v>
                </c:pt>
                <c:pt idx="588">
                  <c:v>58.9</c:v>
                </c:pt>
                <c:pt idx="589">
                  <c:v>59</c:v>
                </c:pt>
                <c:pt idx="590">
                  <c:v>59.1</c:v>
                </c:pt>
                <c:pt idx="591">
                  <c:v>59.2</c:v>
                </c:pt>
                <c:pt idx="592">
                  <c:v>59.3</c:v>
                </c:pt>
                <c:pt idx="593">
                  <c:v>59.4</c:v>
                </c:pt>
                <c:pt idx="594">
                  <c:v>59.5</c:v>
                </c:pt>
                <c:pt idx="595">
                  <c:v>59.6</c:v>
                </c:pt>
                <c:pt idx="596">
                  <c:v>59.7</c:v>
                </c:pt>
                <c:pt idx="597">
                  <c:v>59.8</c:v>
                </c:pt>
                <c:pt idx="598">
                  <c:v>59.9</c:v>
                </c:pt>
                <c:pt idx="599">
                  <c:v>60</c:v>
                </c:pt>
                <c:pt idx="600">
                  <c:v>60.1</c:v>
                </c:pt>
                <c:pt idx="601">
                  <c:v>60.2</c:v>
                </c:pt>
                <c:pt idx="602">
                  <c:v>60.3</c:v>
                </c:pt>
                <c:pt idx="603">
                  <c:v>60.4</c:v>
                </c:pt>
                <c:pt idx="604">
                  <c:v>60.5</c:v>
                </c:pt>
                <c:pt idx="605">
                  <c:v>60.6</c:v>
                </c:pt>
                <c:pt idx="606">
                  <c:v>60.7</c:v>
                </c:pt>
                <c:pt idx="607">
                  <c:v>60.8</c:v>
                </c:pt>
                <c:pt idx="608">
                  <c:v>60.9</c:v>
                </c:pt>
                <c:pt idx="609">
                  <c:v>61</c:v>
                </c:pt>
                <c:pt idx="610">
                  <c:v>61.1</c:v>
                </c:pt>
                <c:pt idx="611">
                  <c:v>61.2</c:v>
                </c:pt>
                <c:pt idx="612">
                  <c:v>61.3</c:v>
                </c:pt>
                <c:pt idx="613">
                  <c:v>61.4</c:v>
                </c:pt>
                <c:pt idx="614">
                  <c:v>61.5</c:v>
                </c:pt>
                <c:pt idx="615">
                  <c:v>61.6</c:v>
                </c:pt>
                <c:pt idx="616">
                  <c:v>61.7</c:v>
                </c:pt>
                <c:pt idx="617">
                  <c:v>61.8</c:v>
                </c:pt>
                <c:pt idx="618">
                  <c:v>61.9</c:v>
                </c:pt>
                <c:pt idx="619">
                  <c:v>62</c:v>
                </c:pt>
                <c:pt idx="620">
                  <c:v>62.1</c:v>
                </c:pt>
                <c:pt idx="621">
                  <c:v>62.2</c:v>
                </c:pt>
                <c:pt idx="622">
                  <c:v>62.3</c:v>
                </c:pt>
                <c:pt idx="623">
                  <c:v>62.4</c:v>
                </c:pt>
                <c:pt idx="624">
                  <c:v>62.5</c:v>
                </c:pt>
                <c:pt idx="625">
                  <c:v>62.6</c:v>
                </c:pt>
                <c:pt idx="626">
                  <c:v>62.7</c:v>
                </c:pt>
                <c:pt idx="627">
                  <c:v>62.8</c:v>
                </c:pt>
                <c:pt idx="628">
                  <c:v>62.9</c:v>
                </c:pt>
                <c:pt idx="629">
                  <c:v>63</c:v>
                </c:pt>
                <c:pt idx="630">
                  <c:v>63.1</c:v>
                </c:pt>
                <c:pt idx="631">
                  <c:v>63.2</c:v>
                </c:pt>
                <c:pt idx="632">
                  <c:v>63.3</c:v>
                </c:pt>
                <c:pt idx="633">
                  <c:v>63.4</c:v>
                </c:pt>
                <c:pt idx="634">
                  <c:v>63.5</c:v>
                </c:pt>
                <c:pt idx="635">
                  <c:v>63.6</c:v>
                </c:pt>
                <c:pt idx="636">
                  <c:v>63.7</c:v>
                </c:pt>
                <c:pt idx="637">
                  <c:v>63.8</c:v>
                </c:pt>
                <c:pt idx="638">
                  <c:v>63.9</c:v>
                </c:pt>
                <c:pt idx="639">
                  <c:v>64</c:v>
                </c:pt>
                <c:pt idx="640">
                  <c:v>64.099999999999994</c:v>
                </c:pt>
                <c:pt idx="641">
                  <c:v>64.2</c:v>
                </c:pt>
                <c:pt idx="642">
                  <c:v>64.3</c:v>
                </c:pt>
                <c:pt idx="643">
                  <c:v>64.400000000000006</c:v>
                </c:pt>
                <c:pt idx="644">
                  <c:v>64.5</c:v>
                </c:pt>
                <c:pt idx="645">
                  <c:v>64.599999999999994</c:v>
                </c:pt>
                <c:pt idx="646">
                  <c:v>64.7</c:v>
                </c:pt>
                <c:pt idx="647">
                  <c:v>64.8</c:v>
                </c:pt>
                <c:pt idx="648">
                  <c:v>64.900000000000006</c:v>
                </c:pt>
                <c:pt idx="649">
                  <c:v>65</c:v>
                </c:pt>
                <c:pt idx="650">
                  <c:v>65.099999999999994</c:v>
                </c:pt>
                <c:pt idx="651">
                  <c:v>65.2</c:v>
                </c:pt>
                <c:pt idx="652">
                  <c:v>65.3</c:v>
                </c:pt>
                <c:pt idx="653">
                  <c:v>65.400000000000006</c:v>
                </c:pt>
                <c:pt idx="654">
                  <c:v>65.5</c:v>
                </c:pt>
                <c:pt idx="655">
                  <c:v>65.599999999999994</c:v>
                </c:pt>
                <c:pt idx="656">
                  <c:v>65.7</c:v>
                </c:pt>
                <c:pt idx="657">
                  <c:v>65.8</c:v>
                </c:pt>
                <c:pt idx="658">
                  <c:v>65.900000000000006</c:v>
                </c:pt>
                <c:pt idx="659">
                  <c:v>66</c:v>
                </c:pt>
                <c:pt idx="660">
                  <c:v>66.099999999999994</c:v>
                </c:pt>
                <c:pt idx="661">
                  <c:v>66.2</c:v>
                </c:pt>
                <c:pt idx="662">
                  <c:v>66.3</c:v>
                </c:pt>
                <c:pt idx="663">
                  <c:v>66.400000000000006</c:v>
                </c:pt>
                <c:pt idx="664">
                  <c:v>66.5</c:v>
                </c:pt>
                <c:pt idx="665">
                  <c:v>66.599999999999994</c:v>
                </c:pt>
                <c:pt idx="666">
                  <c:v>66.7</c:v>
                </c:pt>
                <c:pt idx="667">
                  <c:v>66.8</c:v>
                </c:pt>
                <c:pt idx="668">
                  <c:v>66.900000000000006</c:v>
                </c:pt>
                <c:pt idx="669">
                  <c:v>67</c:v>
                </c:pt>
                <c:pt idx="670">
                  <c:v>67.099999999999994</c:v>
                </c:pt>
                <c:pt idx="671">
                  <c:v>67.2</c:v>
                </c:pt>
                <c:pt idx="672">
                  <c:v>67.3</c:v>
                </c:pt>
                <c:pt idx="673">
                  <c:v>67.400000000000006</c:v>
                </c:pt>
                <c:pt idx="674">
                  <c:v>67.5</c:v>
                </c:pt>
                <c:pt idx="675">
                  <c:v>67.599999999999994</c:v>
                </c:pt>
                <c:pt idx="676">
                  <c:v>67.7</c:v>
                </c:pt>
                <c:pt idx="677">
                  <c:v>67.8</c:v>
                </c:pt>
                <c:pt idx="678">
                  <c:v>67.900000000000006</c:v>
                </c:pt>
                <c:pt idx="679">
                  <c:v>68</c:v>
                </c:pt>
                <c:pt idx="680">
                  <c:v>68.099999999999994</c:v>
                </c:pt>
                <c:pt idx="681">
                  <c:v>68.2</c:v>
                </c:pt>
                <c:pt idx="682">
                  <c:v>68.3</c:v>
                </c:pt>
                <c:pt idx="683">
                  <c:v>68.400000000000006</c:v>
                </c:pt>
                <c:pt idx="684">
                  <c:v>68.5</c:v>
                </c:pt>
                <c:pt idx="685">
                  <c:v>68.599999999999994</c:v>
                </c:pt>
                <c:pt idx="686">
                  <c:v>68.7</c:v>
                </c:pt>
                <c:pt idx="687">
                  <c:v>68.8</c:v>
                </c:pt>
                <c:pt idx="688">
                  <c:v>68.900000000000006</c:v>
                </c:pt>
                <c:pt idx="689">
                  <c:v>69</c:v>
                </c:pt>
                <c:pt idx="690">
                  <c:v>69.099999999999994</c:v>
                </c:pt>
                <c:pt idx="691">
                  <c:v>69.2</c:v>
                </c:pt>
                <c:pt idx="692">
                  <c:v>69.3</c:v>
                </c:pt>
                <c:pt idx="693">
                  <c:v>69.400000000000006</c:v>
                </c:pt>
                <c:pt idx="694">
                  <c:v>69.5</c:v>
                </c:pt>
                <c:pt idx="695">
                  <c:v>69.599999999999994</c:v>
                </c:pt>
                <c:pt idx="696">
                  <c:v>69.7</c:v>
                </c:pt>
                <c:pt idx="697">
                  <c:v>69.8</c:v>
                </c:pt>
                <c:pt idx="698">
                  <c:v>69.900000000000006</c:v>
                </c:pt>
                <c:pt idx="699">
                  <c:v>70</c:v>
                </c:pt>
                <c:pt idx="700">
                  <c:v>70.099999999999994</c:v>
                </c:pt>
                <c:pt idx="701">
                  <c:v>70.2</c:v>
                </c:pt>
                <c:pt idx="702">
                  <c:v>70.3</c:v>
                </c:pt>
                <c:pt idx="703">
                  <c:v>70.400000000000006</c:v>
                </c:pt>
                <c:pt idx="704">
                  <c:v>70.5</c:v>
                </c:pt>
                <c:pt idx="705">
                  <c:v>70.599999999999994</c:v>
                </c:pt>
                <c:pt idx="706">
                  <c:v>70.7</c:v>
                </c:pt>
                <c:pt idx="707">
                  <c:v>70.8</c:v>
                </c:pt>
                <c:pt idx="708">
                  <c:v>70.900000000000006</c:v>
                </c:pt>
                <c:pt idx="709">
                  <c:v>71</c:v>
                </c:pt>
                <c:pt idx="710">
                  <c:v>71.099999999999994</c:v>
                </c:pt>
                <c:pt idx="711">
                  <c:v>71.2</c:v>
                </c:pt>
                <c:pt idx="712">
                  <c:v>71.3</c:v>
                </c:pt>
                <c:pt idx="713">
                  <c:v>71.400000000000006</c:v>
                </c:pt>
                <c:pt idx="714">
                  <c:v>71.5</c:v>
                </c:pt>
                <c:pt idx="715">
                  <c:v>71.599999999999994</c:v>
                </c:pt>
                <c:pt idx="716">
                  <c:v>71.7</c:v>
                </c:pt>
                <c:pt idx="717">
                  <c:v>71.8</c:v>
                </c:pt>
                <c:pt idx="718">
                  <c:v>71.900000000000006</c:v>
                </c:pt>
                <c:pt idx="719">
                  <c:v>72</c:v>
                </c:pt>
                <c:pt idx="720">
                  <c:v>72.099999999999994</c:v>
                </c:pt>
                <c:pt idx="721">
                  <c:v>72.2</c:v>
                </c:pt>
                <c:pt idx="722">
                  <c:v>72.3</c:v>
                </c:pt>
                <c:pt idx="723">
                  <c:v>72.400000000000006</c:v>
                </c:pt>
                <c:pt idx="724">
                  <c:v>72.5</c:v>
                </c:pt>
                <c:pt idx="725">
                  <c:v>72.599999999999994</c:v>
                </c:pt>
                <c:pt idx="726">
                  <c:v>72.7</c:v>
                </c:pt>
                <c:pt idx="727">
                  <c:v>72.8</c:v>
                </c:pt>
                <c:pt idx="728">
                  <c:v>72.900000000000006</c:v>
                </c:pt>
                <c:pt idx="729">
                  <c:v>73</c:v>
                </c:pt>
                <c:pt idx="730">
                  <c:v>73.099999999999994</c:v>
                </c:pt>
                <c:pt idx="731">
                  <c:v>73.2</c:v>
                </c:pt>
                <c:pt idx="732">
                  <c:v>73.3</c:v>
                </c:pt>
                <c:pt idx="733">
                  <c:v>73.400000000000006</c:v>
                </c:pt>
                <c:pt idx="734">
                  <c:v>73.5</c:v>
                </c:pt>
                <c:pt idx="735">
                  <c:v>73.599999999999994</c:v>
                </c:pt>
                <c:pt idx="736">
                  <c:v>73.7</c:v>
                </c:pt>
                <c:pt idx="737">
                  <c:v>73.8</c:v>
                </c:pt>
                <c:pt idx="738">
                  <c:v>73.900000000000006</c:v>
                </c:pt>
                <c:pt idx="739">
                  <c:v>74</c:v>
                </c:pt>
                <c:pt idx="740">
                  <c:v>74.099999999999994</c:v>
                </c:pt>
                <c:pt idx="741">
                  <c:v>74.2</c:v>
                </c:pt>
                <c:pt idx="742">
                  <c:v>74.3</c:v>
                </c:pt>
                <c:pt idx="743">
                  <c:v>74.400000000000006</c:v>
                </c:pt>
                <c:pt idx="744">
                  <c:v>74.5</c:v>
                </c:pt>
                <c:pt idx="745">
                  <c:v>74.599999999999994</c:v>
                </c:pt>
                <c:pt idx="746">
                  <c:v>74.7</c:v>
                </c:pt>
                <c:pt idx="747">
                  <c:v>74.8</c:v>
                </c:pt>
                <c:pt idx="748">
                  <c:v>74.900000000000006</c:v>
                </c:pt>
                <c:pt idx="749">
                  <c:v>75</c:v>
                </c:pt>
                <c:pt idx="750">
                  <c:v>75.099999999999994</c:v>
                </c:pt>
                <c:pt idx="751">
                  <c:v>75.2</c:v>
                </c:pt>
                <c:pt idx="752">
                  <c:v>75.3</c:v>
                </c:pt>
                <c:pt idx="753">
                  <c:v>75.400000000000006</c:v>
                </c:pt>
                <c:pt idx="754">
                  <c:v>75.5</c:v>
                </c:pt>
                <c:pt idx="755">
                  <c:v>75.599999999999994</c:v>
                </c:pt>
                <c:pt idx="756">
                  <c:v>75.7</c:v>
                </c:pt>
                <c:pt idx="757">
                  <c:v>75.8</c:v>
                </c:pt>
                <c:pt idx="758">
                  <c:v>75.900000000000006</c:v>
                </c:pt>
                <c:pt idx="759">
                  <c:v>76</c:v>
                </c:pt>
                <c:pt idx="760">
                  <c:v>76.099999999999994</c:v>
                </c:pt>
                <c:pt idx="761">
                  <c:v>76.2</c:v>
                </c:pt>
                <c:pt idx="762">
                  <c:v>76.3</c:v>
                </c:pt>
                <c:pt idx="763">
                  <c:v>76.400000000000006</c:v>
                </c:pt>
                <c:pt idx="764">
                  <c:v>76.5</c:v>
                </c:pt>
                <c:pt idx="765">
                  <c:v>76.599999999999994</c:v>
                </c:pt>
                <c:pt idx="766">
                  <c:v>76.7</c:v>
                </c:pt>
                <c:pt idx="767">
                  <c:v>76.8</c:v>
                </c:pt>
                <c:pt idx="768">
                  <c:v>76.900000000000006</c:v>
                </c:pt>
                <c:pt idx="769">
                  <c:v>77</c:v>
                </c:pt>
                <c:pt idx="770">
                  <c:v>77.099999999999994</c:v>
                </c:pt>
                <c:pt idx="771">
                  <c:v>77.2</c:v>
                </c:pt>
                <c:pt idx="772">
                  <c:v>77.3</c:v>
                </c:pt>
                <c:pt idx="773">
                  <c:v>77.400000000000006</c:v>
                </c:pt>
                <c:pt idx="774">
                  <c:v>77.5</c:v>
                </c:pt>
                <c:pt idx="775">
                  <c:v>77.599999999999994</c:v>
                </c:pt>
                <c:pt idx="776">
                  <c:v>77.7</c:v>
                </c:pt>
                <c:pt idx="777">
                  <c:v>77.8</c:v>
                </c:pt>
                <c:pt idx="778">
                  <c:v>77.900000000000006</c:v>
                </c:pt>
                <c:pt idx="779">
                  <c:v>78</c:v>
                </c:pt>
                <c:pt idx="780">
                  <c:v>78.099999999999994</c:v>
                </c:pt>
                <c:pt idx="781">
                  <c:v>78.2</c:v>
                </c:pt>
                <c:pt idx="782">
                  <c:v>78.3</c:v>
                </c:pt>
                <c:pt idx="783">
                  <c:v>78.400000000000006</c:v>
                </c:pt>
                <c:pt idx="784">
                  <c:v>78.5</c:v>
                </c:pt>
                <c:pt idx="785">
                  <c:v>78.599999999999994</c:v>
                </c:pt>
                <c:pt idx="786">
                  <c:v>78.7</c:v>
                </c:pt>
                <c:pt idx="787">
                  <c:v>78.8</c:v>
                </c:pt>
                <c:pt idx="788">
                  <c:v>78.900000000000006</c:v>
                </c:pt>
                <c:pt idx="789">
                  <c:v>79</c:v>
                </c:pt>
                <c:pt idx="790">
                  <c:v>79.099999999999994</c:v>
                </c:pt>
                <c:pt idx="791">
                  <c:v>79.2</c:v>
                </c:pt>
                <c:pt idx="792">
                  <c:v>79.3</c:v>
                </c:pt>
                <c:pt idx="793">
                  <c:v>79.400000000000006</c:v>
                </c:pt>
                <c:pt idx="794">
                  <c:v>79.5</c:v>
                </c:pt>
                <c:pt idx="795">
                  <c:v>79.599999999999994</c:v>
                </c:pt>
                <c:pt idx="796">
                  <c:v>79.7</c:v>
                </c:pt>
                <c:pt idx="797">
                  <c:v>79.8</c:v>
                </c:pt>
                <c:pt idx="798">
                  <c:v>79.900000000000006</c:v>
                </c:pt>
                <c:pt idx="799">
                  <c:v>80</c:v>
                </c:pt>
                <c:pt idx="800">
                  <c:v>80.099999999999994</c:v>
                </c:pt>
                <c:pt idx="801">
                  <c:v>80.2</c:v>
                </c:pt>
                <c:pt idx="802">
                  <c:v>80.3</c:v>
                </c:pt>
                <c:pt idx="803">
                  <c:v>80.400000000000006</c:v>
                </c:pt>
                <c:pt idx="804">
                  <c:v>80.5</c:v>
                </c:pt>
                <c:pt idx="805">
                  <c:v>80.599999999999994</c:v>
                </c:pt>
                <c:pt idx="806">
                  <c:v>80.7</c:v>
                </c:pt>
                <c:pt idx="807">
                  <c:v>80.8</c:v>
                </c:pt>
                <c:pt idx="808">
                  <c:v>80.900000000000006</c:v>
                </c:pt>
                <c:pt idx="809">
                  <c:v>81</c:v>
                </c:pt>
                <c:pt idx="810">
                  <c:v>81.099999999999994</c:v>
                </c:pt>
                <c:pt idx="811">
                  <c:v>81.2</c:v>
                </c:pt>
                <c:pt idx="812">
                  <c:v>81.3</c:v>
                </c:pt>
                <c:pt idx="813">
                  <c:v>81.400000000000006</c:v>
                </c:pt>
                <c:pt idx="814">
                  <c:v>81.5</c:v>
                </c:pt>
                <c:pt idx="815">
                  <c:v>81.599999999999994</c:v>
                </c:pt>
                <c:pt idx="816">
                  <c:v>81.7</c:v>
                </c:pt>
                <c:pt idx="817">
                  <c:v>81.8</c:v>
                </c:pt>
                <c:pt idx="818">
                  <c:v>81.900000000000006</c:v>
                </c:pt>
                <c:pt idx="819">
                  <c:v>82</c:v>
                </c:pt>
                <c:pt idx="820">
                  <c:v>82.1</c:v>
                </c:pt>
                <c:pt idx="821">
                  <c:v>82.2</c:v>
                </c:pt>
                <c:pt idx="822">
                  <c:v>82.3</c:v>
                </c:pt>
                <c:pt idx="823">
                  <c:v>82.4</c:v>
                </c:pt>
                <c:pt idx="824">
                  <c:v>82.5</c:v>
                </c:pt>
                <c:pt idx="825">
                  <c:v>82.6</c:v>
                </c:pt>
                <c:pt idx="826">
                  <c:v>82.7</c:v>
                </c:pt>
                <c:pt idx="827">
                  <c:v>82.8</c:v>
                </c:pt>
                <c:pt idx="828">
                  <c:v>82.9</c:v>
                </c:pt>
                <c:pt idx="829">
                  <c:v>83</c:v>
                </c:pt>
                <c:pt idx="830">
                  <c:v>83.1</c:v>
                </c:pt>
                <c:pt idx="831">
                  <c:v>83.2</c:v>
                </c:pt>
                <c:pt idx="832">
                  <c:v>83.3</c:v>
                </c:pt>
                <c:pt idx="833">
                  <c:v>83.4</c:v>
                </c:pt>
                <c:pt idx="834">
                  <c:v>83.5</c:v>
                </c:pt>
                <c:pt idx="835">
                  <c:v>83.6</c:v>
                </c:pt>
                <c:pt idx="836">
                  <c:v>83.7</c:v>
                </c:pt>
                <c:pt idx="837">
                  <c:v>83.8</c:v>
                </c:pt>
                <c:pt idx="838">
                  <c:v>83.9</c:v>
                </c:pt>
                <c:pt idx="839">
                  <c:v>84</c:v>
                </c:pt>
                <c:pt idx="840">
                  <c:v>84.1</c:v>
                </c:pt>
                <c:pt idx="841">
                  <c:v>84.2</c:v>
                </c:pt>
                <c:pt idx="842">
                  <c:v>84.3</c:v>
                </c:pt>
                <c:pt idx="843">
                  <c:v>84.4</c:v>
                </c:pt>
                <c:pt idx="844">
                  <c:v>84.5</c:v>
                </c:pt>
                <c:pt idx="845">
                  <c:v>84.6</c:v>
                </c:pt>
                <c:pt idx="846">
                  <c:v>84.7</c:v>
                </c:pt>
                <c:pt idx="847">
                  <c:v>84.8</c:v>
                </c:pt>
                <c:pt idx="848">
                  <c:v>84.9</c:v>
                </c:pt>
                <c:pt idx="849">
                  <c:v>85</c:v>
                </c:pt>
                <c:pt idx="850">
                  <c:v>85.1</c:v>
                </c:pt>
                <c:pt idx="851">
                  <c:v>85.2</c:v>
                </c:pt>
                <c:pt idx="852">
                  <c:v>85.3</c:v>
                </c:pt>
                <c:pt idx="853">
                  <c:v>85.4</c:v>
                </c:pt>
                <c:pt idx="854">
                  <c:v>85.5</c:v>
                </c:pt>
                <c:pt idx="855">
                  <c:v>85.6</c:v>
                </c:pt>
                <c:pt idx="856">
                  <c:v>85.7</c:v>
                </c:pt>
                <c:pt idx="857">
                  <c:v>85.8</c:v>
                </c:pt>
                <c:pt idx="858">
                  <c:v>85.9</c:v>
                </c:pt>
                <c:pt idx="859">
                  <c:v>86</c:v>
                </c:pt>
                <c:pt idx="860">
                  <c:v>86.1</c:v>
                </c:pt>
                <c:pt idx="861">
                  <c:v>86.2</c:v>
                </c:pt>
                <c:pt idx="862">
                  <c:v>86.3</c:v>
                </c:pt>
                <c:pt idx="863">
                  <c:v>86.4</c:v>
                </c:pt>
                <c:pt idx="864">
                  <c:v>86.5</c:v>
                </c:pt>
                <c:pt idx="865">
                  <c:v>86.6</c:v>
                </c:pt>
                <c:pt idx="866">
                  <c:v>86.7</c:v>
                </c:pt>
                <c:pt idx="867">
                  <c:v>86.8</c:v>
                </c:pt>
                <c:pt idx="868">
                  <c:v>86.9</c:v>
                </c:pt>
                <c:pt idx="869">
                  <c:v>87</c:v>
                </c:pt>
                <c:pt idx="870">
                  <c:v>87.1</c:v>
                </c:pt>
                <c:pt idx="871">
                  <c:v>87.2</c:v>
                </c:pt>
                <c:pt idx="872">
                  <c:v>87.3</c:v>
                </c:pt>
                <c:pt idx="873">
                  <c:v>87.4</c:v>
                </c:pt>
                <c:pt idx="874">
                  <c:v>87.5</c:v>
                </c:pt>
                <c:pt idx="875">
                  <c:v>87.6</c:v>
                </c:pt>
                <c:pt idx="876">
                  <c:v>87.7</c:v>
                </c:pt>
                <c:pt idx="877">
                  <c:v>87.8</c:v>
                </c:pt>
                <c:pt idx="878">
                  <c:v>87.9</c:v>
                </c:pt>
                <c:pt idx="879">
                  <c:v>88</c:v>
                </c:pt>
                <c:pt idx="880">
                  <c:v>88.1</c:v>
                </c:pt>
                <c:pt idx="881">
                  <c:v>88.2</c:v>
                </c:pt>
                <c:pt idx="882">
                  <c:v>88.3</c:v>
                </c:pt>
                <c:pt idx="883">
                  <c:v>88.4</c:v>
                </c:pt>
                <c:pt idx="884">
                  <c:v>88.5</c:v>
                </c:pt>
                <c:pt idx="885">
                  <c:v>88.6</c:v>
                </c:pt>
                <c:pt idx="886">
                  <c:v>88.7</c:v>
                </c:pt>
                <c:pt idx="887">
                  <c:v>88.8</c:v>
                </c:pt>
                <c:pt idx="888">
                  <c:v>88.9</c:v>
                </c:pt>
                <c:pt idx="889">
                  <c:v>89</c:v>
                </c:pt>
                <c:pt idx="890">
                  <c:v>89.1</c:v>
                </c:pt>
                <c:pt idx="891">
                  <c:v>89.2</c:v>
                </c:pt>
                <c:pt idx="892">
                  <c:v>89.3</c:v>
                </c:pt>
                <c:pt idx="893">
                  <c:v>89.4</c:v>
                </c:pt>
                <c:pt idx="894">
                  <c:v>89.5</c:v>
                </c:pt>
                <c:pt idx="895">
                  <c:v>89.6</c:v>
                </c:pt>
                <c:pt idx="896">
                  <c:v>89.7</c:v>
                </c:pt>
                <c:pt idx="897">
                  <c:v>89.8</c:v>
                </c:pt>
                <c:pt idx="898">
                  <c:v>89.9</c:v>
                </c:pt>
                <c:pt idx="899">
                  <c:v>90</c:v>
                </c:pt>
                <c:pt idx="900">
                  <c:v>90.1</c:v>
                </c:pt>
                <c:pt idx="901">
                  <c:v>90.2</c:v>
                </c:pt>
                <c:pt idx="902">
                  <c:v>90.3</c:v>
                </c:pt>
                <c:pt idx="903">
                  <c:v>90.4</c:v>
                </c:pt>
                <c:pt idx="904">
                  <c:v>90.5</c:v>
                </c:pt>
                <c:pt idx="905">
                  <c:v>90.6</c:v>
                </c:pt>
                <c:pt idx="906">
                  <c:v>90.7</c:v>
                </c:pt>
                <c:pt idx="907">
                  <c:v>90.8</c:v>
                </c:pt>
                <c:pt idx="908">
                  <c:v>90.9</c:v>
                </c:pt>
                <c:pt idx="909">
                  <c:v>91</c:v>
                </c:pt>
                <c:pt idx="910">
                  <c:v>91.1</c:v>
                </c:pt>
                <c:pt idx="911">
                  <c:v>91.2</c:v>
                </c:pt>
                <c:pt idx="912">
                  <c:v>91.3</c:v>
                </c:pt>
                <c:pt idx="913">
                  <c:v>91.4</c:v>
                </c:pt>
                <c:pt idx="914">
                  <c:v>91.5</c:v>
                </c:pt>
                <c:pt idx="915">
                  <c:v>91.6</c:v>
                </c:pt>
                <c:pt idx="916">
                  <c:v>91.7</c:v>
                </c:pt>
                <c:pt idx="917">
                  <c:v>91.8</c:v>
                </c:pt>
                <c:pt idx="918">
                  <c:v>91.9</c:v>
                </c:pt>
                <c:pt idx="919">
                  <c:v>92</c:v>
                </c:pt>
                <c:pt idx="920">
                  <c:v>92.1</c:v>
                </c:pt>
                <c:pt idx="921">
                  <c:v>92.2</c:v>
                </c:pt>
                <c:pt idx="922">
                  <c:v>92.3</c:v>
                </c:pt>
                <c:pt idx="923">
                  <c:v>92.4</c:v>
                </c:pt>
                <c:pt idx="924">
                  <c:v>92.5</c:v>
                </c:pt>
                <c:pt idx="925">
                  <c:v>92.6</c:v>
                </c:pt>
                <c:pt idx="926">
                  <c:v>92.7</c:v>
                </c:pt>
                <c:pt idx="927">
                  <c:v>92.8</c:v>
                </c:pt>
                <c:pt idx="928">
                  <c:v>92.9</c:v>
                </c:pt>
                <c:pt idx="929">
                  <c:v>93</c:v>
                </c:pt>
                <c:pt idx="930">
                  <c:v>93.1</c:v>
                </c:pt>
                <c:pt idx="931">
                  <c:v>93.2</c:v>
                </c:pt>
                <c:pt idx="932">
                  <c:v>93.3</c:v>
                </c:pt>
                <c:pt idx="933">
                  <c:v>93.4</c:v>
                </c:pt>
                <c:pt idx="934">
                  <c:v>93.5</c:v>
                </c:pt>
                <c:pt idx="935">
                  <c:v>93.6</c:v>
                </c:pt>
                <c:pt idx="936">
                  <c:v>93.7</c:v>
                </c:pt>
                <c:pt idx="937">
                  <c:v>93.8</c:v>
                </c:pt>
                <c:pt idx="938">
                  <c:v>93.9</c:v>
                </c:pt>
                <c:pt idx="939">
                  <c:v>94</c:v>
                </c:pt>
                <c:pt idx="940">
                  <c:v>94.1</c:v>
                </c:pt>
                <c:pt idx="941">
                  <c:v>94.2</c:v>
                </c:pt>
                <c:pt idx="942">
                  <c:v>94.3</c:v>
                </c:pt>
                <c:pt idx="943">
                  <c:v>94.4</c:v>
                </c:pt>
                <c:pt idx="944">
                  <c:v>94.5</c:v>
                </c:pt>
                <c:pt idx="945">
                  <c:v>94.6</c:v>
                </c:pt>
                <c:pt idx="946">
                  <c:v>94.7</c:v>
                </c:pt>
                <c:pt idx="947">
                  <c:v>94.8</c:v>
                </c:pt>
                <c:pt idx="948">
                  <c:v>94.9</c:v>
                </c:pt>
                <c:pt idx="949">
                  <c:v>95</c:v>
                </c:pt>
                <c:pt idx="950">
                  <c:v>95.1</c:v>
                </c:pt>
                <c:pt idx="951">
                  <c:v>95.2</c:v>
                </c:pt>
                <c:pt idx="952">
                  <c:v>95.3</c:v>
                </c:pt>
                <c:pt idx="953">
                  <c:v>95.4</c:v>
                </c:pt>
                <c:pt idx="954">
                  <c:v>95.5</c:v>
                </c:pt>
                <c:pt idx="955">
                  <c:v>95.6</c:v>
                </c:pt>
                <c:pt idx="956">
                  <c:v>95.7</c:v>
                </c:pt>
                <c:pt idx="957">
                  <c:v>95.8</c:v>
                </c:pt>
                <c:pt idx="958">
                  <c:v>95.9</c:v>
                </c:pt>
                <c:pt idx="959">
                  <c:v>96</c:v>
                </c:pt>
                <c:pt idx="960">
                  <c:v>96.1</c:v>
                </c:pt>
                <c:pt idx="961">
                  <c:v>96.2</c:v>
                </c:pt>
                <c:pt idx="962">
                  <c:v>96.3</c:v>
                </c:pt>
                <c:pt idx="963">
                  <c:v>96.4</c:v>
                </c:pt>
                <c:pt idx="964">
                  <c:v>96.5</c:v>
                </c:pt>
                <c:pt idx="965">
                  <c:v>96.6</c:v>
                </c:pt>
                <c:pt idx="966">
                  <c:v>96.7</c:v>
                </c:pt>
                <c:pt idx="967">
                  <c:v>96.8</c:v>
                </c:pt>
                <c:pt idx="968">
                  <c:v>96.9</c:v>
                </c:pt>
                <c:pt idx="969">
                  <c:v>97</c:v>
                </c:pt>
                <c:pt idx="970">
                  <c:v>97.1</c:v>
                </c:pt>
                <c:pt idx="971">
                  <c:v>97.2</c:v>
                </c:pt>
                <c:pt idx="972">
                  <c:v>97.3</c:v>
                </c:pt>
                <c:pt idx="973">
                  <c:v>97.4</c:v>
                </c:pt>
                <c:pt idx="974">
                  <c:v>97.5</c:v>
                </c:pt>
                <c:pt idx="975">
                  <c:v>97.6</c:v>
                </c:pt>
                <c:pt idx="976">
                  <c:v>97.7</c:v>
                </c:pt>
                <c:pt idx="977">
                  <c:v>97.8</c:v>
                </c:pt>
                <c:pt idx="978">
                  <c:v>97.9</c:v>
                </c:pt>
                <c:pt idx="979">
                  <c:v>98</c:v>
                </c:pt>
                <c:pt idx="980">
                  <c:v>98.1</c:v>
                </c:pt>
                <c:pt idx="981">
                  <c:v>98.2</c:v>
                </c:pt>
                <c:pt idx="982">
                  <c:v>98.3</c:v>
                </c:pt>
                <c:pt idx="983">
                  <c:v>98.4</c:v>
                </c:pt>
                <c:pt idx="984">
                  <c:v>98.5</c:v>
                </c:pt>
                <c:pt idx="985">
                  <c:v>98.6</c:v>
                </c:pt>
                <c:pt idx="986">
                  <c:v>98.7</c:v>
                </c:pt>
                <c:pt idx="987">
                  <c:v>98.8</c:v>
                </c:pt>
                <c:pt idx="988">
                  <c:v>98.9</c:v>
                </c:pt>
                <c:pt idx="989">
                  <c:v>99</c:v>
                </c:pt>
                <c:pt idx="990">
                  <c:v>99.1</c:v>
                </c:pt>
                <c:pt idx="991">
                  <c:v>99.2</c:v>
                </c:pt>
                <c:pt idx="992">
                  <c:v>99.3</c:v>
                </c:pt>
                <c:pt idx="993">
                  <c:v>99.4</c:v>
                </c:pt>
                <c:pt idx="994">
                  <c:v>99.5</c:v>
                </c:pt>
                <c:pt idx="995">
                  <c:v>99.6</c:v>
                </c:pt>
                <c:pt idx="996">
                  <c:v>99.7</c:v>
                </c:pt>
                <c:pt idx="997">
                  <c:v>99.8</c:v>
                </c:pt>
                <c:pt idx="998">
                  <c:v>99.9</c:v>
                </c:pt>
                <c:pt idx="999">
                  <c:v>100</c:v>
                </c:pt>
              </c:numCache>
            </c:numRef>
          </c:xVal>
          <c:yVal>
            <c:numRef>
              <c:f>'Theoretical calulations'!$E$12:$E$1011</c:f>
              <c:numCache>
                <c:formatCode>General</c:formatCode>
                <c:ptCount val="1000"/>
                <c:pt idx="0">
                  <c:v>6.9252445337894281E-4</c:v>
                </c:pt>
                <c:pt idx="1">
                  <c:v>1.3850489067578856E-3</c:v>
                </c:pt>
                <c:pt idx="2">
                  <c:v>2.0775733601368284E-3</c:v>
                </c:pt>
                <c:pt idx="3">
                  <c:v>2.7700978135157713E-3</c:v>
                </c:pt>
                <c:pt idx="4">
                  <c:v>3.4626222668947141E-3</c:v>
                </c:pt>
                <c:pt idx="5">
                  <c:v>4.1551467202736569E-3</c:v>
                </c:pt>
                <c:pt idx="6">
                  <c:v>4.8476711736525997E-3</c:v>
                </c:pt>
                <c:pt idx="7">
                  <c:v>5.5401956270315425E-3</c:v>
                </c:pt>
                <c:pt idx="8">
                  <c:v>6.2327200804104853E-3</c:v>
                </c:pt>
                <c:pt idx="9">
                  <c:v>6.9252445337894281E-3</c:v>
                </c:pt>
                <c:pt idx="10">
                  <c:v>7.6177689871683718E-3</c:v>
                </c:pt>
                <c:pt idx="11">
                  <c:v>8.3102934405473138E-3</c:v>
                </c:pt>
                <c:pt idx="12">
                  <c:v>9.0028178939262574E-3</c:v>
                </c:pt>
                <c:pt idx="13">
                  <c:v>9.6953423473051994E-3</c:v>
                </c:pt>
                <c:pt idx="14">
                  <c:v>1.0387866800684141E-2</c:v>
                </c:pt>
                <c:pt idx="15">
                  <c:v>1.1080391254063085E-2</c:v>
                </c:pt>
                <c:pt idx="16">
                  <c:v>1.1772915707442027E-2</c:v>
                </c:pt>
                <c:pt idx="17">
                  <c:v>1.2465440160820971E-2</c:v>
                </c:pt>
                <c:pt idx="18">
                  <c:v>1.3157964614199914E-2</c:v>
                </c:pt>
                <c:pt idx="19">
                  <c:v>1.3850489067578856E-2</c:v>
                </c:pt>
                <c:pt idx="20">
                  <c:v>1.45430135209578E-2</c:v>
                </c:pt>
                <c:pt idx="21">
                  <c:v>1.5235537974336744E-2</c:v>
                </c:pt>
                <c:pt idx="22">
                  <c:v>1.5928062427715686E-2</c:v>
                </c:pt>
                <c:pt idx="23">
                  <c:v>1.6620586881094628E-2</c:v>
                </c:pt>
                <c:pt idx="24">
                  <c:v>1.7313111334473573E-2</c:v>
                </c:pt>
                <c:pt idx="25">
                  <c:v>1.8005635787852515E-2</c:v>
                </c:pt>
                <c:pt idx="26">
                  <c:v>1.869816024123146E-2</c:v>
                </c:pt>
                <c:pt idx="27">
                  <c:v>1.9390684694610399E-2</c:v>
                </c:pt>
                <c:pt idx="28">
                  <c:v>2.0083209147989344E-2</c:v>
                </c:pt>
                <c:pt idx="29">
                  <c:v>2.0775733601368283E-2</c:v>
                </c:pt>
                <c:pt idx="30">
                  <c:v>2.1468258054747228E-2</c:v>
                </c:pt>
                <c:pt idx="31">
                  <c:v>2.216078250812617E-2</c:v>
                </c:pt>
                <c:pt idx="32">
                  <c:v>2.2853306961505112E-2</c:v>
                </c:pt>
                <c:pt idx="33">
                  <c:v>2.3545831414884054E-2</c:v>
                </c:pt>
                <c:pt idx="34">
                  <c:v>2.4238355868262999E-2</c:v>
                </c:pt>
                <c:pt idx="35">
                  <c:v>2.4930880321641941E-2</c:v>
                </c:pt>
                <c:pt idx="36">
                  <c:v>2.5623404775020887E-2</c:v>
                </c:pt>
                <c:pt idx="37">
                  <c:v>2.6315929228399829E-2</c:v>
                </c:pt>
                <c:pt idx="38">
                  <c:v>2.7008453681778771E-2</c:v>
                </c:pt>
                <c:pt idx="39">
                  <c:v>2.7700978135157713E-2</c:v>
                </c:pt>
                <c:pt idx="40">
                  <c:v>2.8393502588536651E-2</c:v>
                </c:pt>
                <c:pt idx="41">
                  <c:v>2.90860270419156E-2</c:v>
                </c:pt>
                <c:pt idx="42">
                  <c:v>2.9778551495294538E-2</c:v>
                </c:pt>
                <c:pt idx="43">
                  <c:v>3.0471075948673487E-2</c:v>
                </c:pt>
                <c:pt idx="44">
                  <c:v>3.1163600402052426E-2</c:v>
                </c:pt>
                <c:pt idx="45">
                  <c:v>3.1856124855431371E-2</c:v>
                </c:pt>
                <c:pt idx="46">
                  <c:v>3.2548649308810317E-2</c:v>
                </c:pt>
                <c:pt idx="47">
                  <c:v>3.3241173762189255E-2</c:v>
                </c:pt>
                <c:pt idx="48">
                  <c:v>3.39336982155682E-2</c:v>
                </c:pt>
                <c:pt idx="49">
                  <c:v>3.4626222668947146E-2</c:v>
                </c:pt>
                <c:pt idx="50">
                  <c:v>3.5318747122326084E-2</c:v>
                </c:pt>
                <c:pt idx="51">
                  <c:v>3.601127157570503E-2</c:v>
                </c:pt>
                <c:pt idx="52">
                  <c:v>3.6703796029083968E-2</c:v>
                </c:pt>
                <c:pt idx="53">
                  <c:v>3.7396320482462921E-2</c:v>
                </c:pt>
                <c:pt idx="54">
                  <c:v>3.8088844935841859E-2</c:v>
                </c:pt>
                <c:pt idx="55">
                  <c:v>3.8781369389220798E-2</c:v>
                </c:pt>
                <c:pt idx="56">
                  <c:v>3.9473893842599743E-2</c:v>
                </c:pt>
                <c:pt idx="57">
                  <c:v>4.0166418295978688E-2</c:v>
                </c:pt>
                <c:pt idx="58">
                  <c:v>4.0858942749357634E-2</c:v>
                </c:pt>
                <c:pt idx="59">
                  <c:v>4.1551467202736565E-2</c:v>
                </c:pt>
                <c:pt idx="60">
                  <c:v>4.2243991656115511E-2</c:v>
                </c:pt>
                <c:pt idx="61">
                  <c:v>4.2936516109494456E-2</c:v>
                </c:pt>
                <c:pt idx="62">
                  <c:v>4.3629040562873402E-2</c:v>
                </c:pt>
                <c:pt idx="63">
                  <c:v>4.432156501625234E-2</c:v>
                </c:pt>
                <c:pt idx="64">
                  <c:v>4.5014089469631285E-2</c:v>
                </c:pt>
                <c:pt idx="65">
                  <c:v>4.5706613923010224E-2</c:v>
                </c:pt>
                <c:pt idx="66">
                  <c:v>4.6399138376389176E-2</c:v>
                </c:pt>
                <c:pt idx="67">
                  <c:v>4.7091662829768108E-2</c:v>
                </c:pt>
                <c:pt idx="68">
                  <c:v>4.778418728314706E-2</c:v>
                </c:pt>
                <c:pt idx="69">
                  <c:v>4.8476711736525999E-2</c:v>
                </c:pt>
                <c:pt idx="70">
                  <c:v>4.9169236189904944E-2</c:v>
                </c:pt>
                <c:pt idx="71">
                  <c:v>4.9861760643283883E-2</c:v>
                </c:pt>
                <c:pt idx="72">
                  <c:v>5.0554285096662828E-2</c:v>
                </c:pt>
                <c:pt idx="73">
                  <c:v>5.1246809550041773E-2</c:v>
                </c:pt>
                <c:pt idx="74">
                  <c:v>5.1939334003420719E-2</c:v>
                </c:pt>
                <c:pt idx="75">
                  <c:v>5.2631858456799657E-2</c:v>
                </c:pt>
                <c:pt idx="76">
                  <c:v>5.3324382910178596E-2</c:v>
                </c:pt>
                <c:pt idx="77">
                  <c:v>5.4016907363557541E-2</c:v>
                </c:pt>
                <c:pt idx="78">
                  <c:v>5.4709431816936487E-2</c:v>
                </c:pt>
                <c:pt idx="79">
                  <c:v>5.5401956270315425E-2</c:v>
                </c:pt>
                <c:pt idx="80">
                  <c:v>5.609448072369437E-2</c:v>
                </c:pt>
                <c:pt idx="81">
                  <c:v>5.6787005177073302E-2</c:v>
                </c:pt>
                <c:pt idx="82">
                  <c:v>5.7479529630452261E-2</c:v>
                </c:pt>
                <c:pt idx="83">
                  <c:v>5.81720540838312E-2</c:v>
                </c:pt>
                <c:pt idx="84">
                  <c:v>5.8864578537210145E-2</c:v>
                </c:pt>
                <c:pt idx="85">
                  <c:v>5.9557102990589077E-2</c:v>
                </c:pt>
                <c:pt idx="86">
                  <c:v>6.0249627443968022E-2</c:v>
                </c:pt>
                <c:pt idx="87">
                  <c:v>6.0942151897346974E-2</c:v>
                </c:pt>
                <c:pt idx="88">
                  <c:v>6.163467635072592E-2</c:v>
                </c:pt>
                <c:pt idx="89">
                  <c:v>6.2327200804104851E-2</c:v>
                </c:pt>
                <c:pt idx="90">
                  <c:v>6.3019725257483797E-2</c:v>
                </c:pt>
                <c:pt idx="91">
                  <c:v>6.3712249710862742E-2</c:v>
                </c:pt>
                <c:pt idx="92">
                  <c:v>6.4404774164241702E-2</c:v>
                </c:pt>
                <c:pt idx="93">
                  <c:v>6.5097298617620633E-2</c:v>
                </c:pt>
                <c:pt idx="94">
                  <c:v>6.5789823070999565E-2</c:v>
                </c:pt>
                <c:pt idx="95">
                  <c:v>6.648234752437851E-2</c:v>
                </c:pt>
                <c:pt idx="96">
                  <c:v>6.7174871977757455E-2</c:v>
                </c:pt>
                <c:pt idx="97">
                  <c:v>6.7867396431136401E-2</c:v>
                </c:pt>
                <c:pt idx="98">
                  <c:v>6.8559920884515346E-2</c:v>
                </c:pt>
                <c:pt idx="99">
                  <c:v>6.9252445337894292E-2</c:v>
                </c:pt>
                <c:pt idx="100">
                  <c:v>6.9944969791273223E-2</c:v>
                </c:pt>
                <c:pt idx="101">
                  <c:v>7.0637494244652169E-2</c:v>
                </c:pt>
                <c:pt idx="102">
                  <c:v>7.1330018698031114E-2</c:v>
                </c:pt>
                <c:pt idx="103">
                  <c:v>7.2022543151410059E-2</c:v>
                </c:pt>
                <c:pt idx="104">
                  <c:v>7.2715067604788991E-2</c:v>
                </c:pt>
                <c:pt idx="105">
                  <c:v>7.3407592058167936E-2</c:v>
                </c:pt>
                <c:pt idx="106">
                  <c:v>7.4100116511546882E-2</c:v>
                </c:pt>
                <c:pt idx="107">
                  <c:v>7.4792640964925841E-2</c:v>
                </c:pt>
                <c:pt idx="108">
                  <c:v>7.5485165418304773E-2</c:v>
                </c:pt>
                <c:pt idx="109">
                  <c:v>7.6177689871683718E-2</c:v>
                </c:pt>
                <c:pt idx="110">
                  <c:v>7.687021432506265E-2</c:v>
                </c:pt>
                <c:pt idx="111">
                  <c:v>7.7562738778441595E-2</c:v>
                </c:pt>
                <c:pt idx="112">
                  <c:v>7.825526323182054E-2</c:v>
                </c:pt>
                <c:pt idx="113">
                  <c:v>7.8947787685199486E-2</c:v>
                </c:pt>
                <c:pt idx="114">
                  <c:v>7.9640312138578431E-2</c:v>
                </c:pt>
                <c:pt idx="115">
                  <c:v>8.0332836591957377E-2</c:v>
                </c:pt>
                <c:pt idx="116">
                  <c:v>8.1025361045336308E-2</c:v>
                </c:pt>
                <c:pt idx="117">
                  <c:v>8.1717885498715268E-2</c:v>
                </c:pt>
                <c:pt idx="118">
                  <c:v>8.2410409952094199E-2</c:v>
                </c:pt>
                <c:pt idx="119">
                  <c:v>8.3102934405473131E-2</c:v>
                </c:pt>
                <c:pt idx="120">
                  <c:v>8.3795458858852076E-2</c:v>
                </c:pt>
                <c:pt idx="121">
                  <c:v>8.4487983312231021E-2</c:v>
                </c:pt>
                <c:pt idx="122">
                  <c:v>8.5180507765609981E-2</c:v>
                </c:pt>
                <c:pt idx="123">
                  <c:v>8.5873032218988912E-2</c:v>
                </c:pt>
                <c:pt idx="124">
                  <c:v>8.6565556672367858E-2</c:v>
                </c:pt>
                <c:pt idx="125">
                  <c:v>8.7258081125746803E-2</c:v>
                </c:pt>
                <c:pt idx="126">
                  <c:v>8.7950605579125749E-2</c:v>
                </c:pt>
                <c:pt idx="127">
                  <c:v>8.864313003250468E-2</c:v>
                </c:pt>
                <c:pt idx="128">
                  <c:v>8.9335654485883625E-2</c:v>
                </c:pt>
                <c:pt idx="129">
                  <c:v>9.0028178939262571E-2</c:v>
                </c:pt>
                <c:pt idx="130">
                  <c:v>9.0720703392641516E-2</c:v>
                </c:pt>
                <c:pt idx="131">
                  <c:v>9.1413227846020448E-2</c:v>
                </c:pt>
                <c:pt idx="132">
                  <c:v>9.2105752299399407E-2</c:v>
                </c:pt>
                <c:pt idx="133">
                  <c:v>9.2798276752778353E-2</c:v>
                </c:pt>
                <c:pt idx="134">
                  <c:v>9.3490801206157284E-2</c:v>
                </c:pt>
                <c:pt idx="135">
                  <c:v>9.4183325659536216E-2</c:v>
                </c:pt>
                <c:pt idx="136">
                  <c:v>9.4875850112915161E-2</c:v>
                </c:pt>
                <c:pt idx="137">
                  <c:v>9.556837456629412E-2</c:v>
                </c:pt>
                <c:pt idx="138">
                  <c:v>9.6260899019673066E-2</c:v>
                </c:pt>
                <c:pt idx="139">
                  <c:v>9.6953423473051997E-2</c:v>
                </c:pt>
                <c:pt idx="140">
                  <c:v>9.7645947926430943E-2</c:v>
                </c:pt>
                <c:pt idx="141">
                  <c:v>9.8338472379809888E-2</c:v>
                </c:pt>
                <c:pt idx="142">
                  <c:v>9.9030996833188834E-2</c:v>
                </c:pt>
                <c:pt idx="143">
                  <c:v>9.9723521286567765E-2</c:v>
                </c:pt>
                <c:pt idx="144">
                  <c:v>0.10041604573994671</c:v>
                </c:pt>
                <c:pt idx="145">
                  <c:v>0.10110857019332566</c:v>
                </c:pt>
                <c:pt idx="146">
                  <c:v>0.10180109464670459</c:v>
                </c:pt>
                <c:pt idx="147">
                  <c:v>0.10249361910008355</c:v>
                </c:pt>
                <c:pt idx="148">
                  <c:v>0.10318614355346249</c:v>
                </c:pt>
                <c:pt idx="149">
                  <c:v>0.10387866800684144</c:v>
                </c:pt>
                <c:pt idx="150">
                  <c:v>0.10457119246022037</c:v>
                </c:pt>
                <c:pt idx="151">
                  <c:v>0.10526371691359931</c:v>
                </c:pt>
                <c:pt idx="152">
                  <c:v>0.10595624136697825</c:v>
                </c:pt>
                <c:pt idx="153">
                  <c:v>0.10664876582035719</c:v>
                </c:pt>
                <c:pt idx="154">
                  <c:v>0.10734129027373614</c:v>
                </c:pt>
                <c:pt idx="155">
                  <c:v>0.10803381472711508</c:v>
                </c:pt>
                <c:pt idx="156">
                  <c:v>0.10872633918049403</c:v>
                </c:pt>
                <c:pt idx="157">
                  <c:v>0.10941886363387297</c:v>
                </c:pt>
                <c:pt idx="158">
                  <c:v>0.11011138808725192</c:v>
                </c:pt>
                <c:pt idx="159">
                  <c:v>0.11080391254063085</c:v>
                </c:pt>
                <c:pt idx="160">
                  <c:v>0.1114964369940098</c:v>
                </c:pt>
                <c:pt idx="161">
                  <c:v>0.11218896144738874</c:v>
                </c:pt>
                <c:pt idx="162">
                  <c:v>0.11288148590076769</c:v>
                </c:pt>
                <c:pt idx="163">
                  <c:v>0.1135740103541466</c:v>
                </c:pt>
                <c:pt idx="164">
                  <c:v>0.11426653480752558</c:v>
                </c:pt>
                <c:pt idx="165">
                  <c:v>0.11495905926090452</c:v>
                </c:pt>
                <c:pt idx="166">
                  <c:v>0.11565158371428347</c:v>
                </c:pt>
                <c:pt idx="167">
                  <c:v>0.1163441081676624</c:v>
                </c:pt>
                <c:pt idx="168">
                  <c:v>0.11703663262104133</c:v>
                </c:pt>
                <c:pt idx="169">
                  <c:v>0.11772915707442029</c:v>
                </c:pt>
                <c:pt idx="170">
                  <c:v>0.11842168152779924</c:v>
                </c:pt>
                <c:pt idx="171">
                  <c:v>0.11911420598117815</c:v>
                </c:pt>
                <c:pt idx="172">
                  <c:v>0.11980673043455713</c:v>
                </c:pt>
                <c:pt idx="173">
                  <c:v>0.12049925488793604</c:v>
                </c:pt>
                <c:pt idx="174">
                  <c:v>0.12119177934131502</c:v>
                </c:pt>
                <c:pt idx="175">
                  <c:v>0.12188430379469395</c:v>
                </c:pt>
                <c:pt idx="176">
                  <c:v>0.12257682824807288</c:v>
                </c:pt>
                <c:pt idx="177">
                  <c:v>0.12326935270145184</c:v>
                </c:pt>
                <c:pt idx="178">
                  <c:v>0.12396187715483076</c:v>
                </c:pt>
                <c:pt idx="179">
                  <c:v>0.1246544016082097</c:v>
                </c:pt>
                <c:pt idx="180">
                  <c:v>0.12534692606158868</c:v>
                </c:pt>
                <c:pt idx="181">
                  <c:v>0.12603945051496759</c:v>
                </c:pt>
                <c:pt idx="182">
                  <c:v>0.12673197496834654</c:v>
                </c:pt>
                <c:pt idx="183">
                  <c:v>0.12742449942172548</c:v>
                </c:pt>
                <c:pt idx="184">
                  <c:v>0.12811702387510443</c:v>
                </c:pt>
                <c:pt idx="185">
                  <c:v>0.1288095483284834</c:v>
                </c:pt>
                <c:pt idx="186">
                  <c:v>0.12950207278186232</c:v>
                </c:pt>
                <c:pt idx="187">
                  <c:v>0.13019459723524127</c:v>
                </c:pt>
                <c:pt idx="188">
                  <c:v>0.13088712168862018</c:v>
                </c:pt>
                <c:pt idx="189">
                  <c:v>0.13157964614199913</c:v>
                </c:pt>
                <c:pt idx="190">
                  <c:v>0.13227217059537807</c:v>
                </c:pt>
                <c:pt idx="191">
                  <c:v>0.13296469504875702</c:v>
                </c:pt>
                <c:pt idx="192">
                  <c:v>0.13365721950213597</c:v>
                </c:pt>
                <c:pt idx="193">
                  <c:v>0.13434974395551491</c:v>
                </c:pt>
                <c:pt idx="194">
                  <c:v>0.13504226840889386</c:v>
                </c:pt>
                <c:pt idx="195">
                  <c:v>0.1357347928622728</c:v>
                </c:pt>
                <c:pt idx="196">
                  <c:v>0.13642731731565175</c:v>
                </c:pt>
                <c:pt idx="197">
                  <c:v>0.13711984176903069</c:v>
                </c:pt>
                <c:pt idx="198">
                  <c:v>0.13781236622240961</c:v>
                </c:pt>
                <c:pt idx="199">
                  <c:v>0.13850489067578858</c:v>
                </c:pt>
                <c:pt idx="200">
                  <c:v>0.13919741512916753</c:v>
                </c:pt>
                <c:pt idx="201">
                  <c:v>0.13988993958254645</c:v>
                </c:pt>
                <c:pt idx="202">
                  <c:v>0.14058246403592542</c:v>
                </c:pt>
                <c:pt idx="203">
                  <c:v>0.14127498848930434</c:v>
                </c:pt>
                <c:pt idx="204">
                  <c:v>0.14196751294268328</c:v>
                </c:pt>
                <c:pt idx="205">
                  <c:v>0.14266003739606223</c:v>
                </c:pt>
                <c:pt idx="206">
                  <c:v>0.14335256184944115</c:v>
                </c:pt>
                <c:pt idx="207">
                  <c:v>0.14404508630282012</c:v>
                </c:pt>
                <c:pt idx="208">
                  <c:v>0.14473761075619904</c:v>
                </c:pt>
                <c:pt idx="209">
                  <c:v>0.14543013520957798</c:v>
                </c:pt>
                <c:pt idx="210">
                  <c:v>0.14612265966295696</c:v>
                </c:pt>
                <c:pt idx="211">
                  <c:v>0.14681518411633587</c:v>
                </c:pt>
                <c:pt idx="212">
                  <c:v>0.14750770856971485</c:v>
                </c:pt>
                <c:pt idx="213">
                  <c:v>0.14820023302309376</c:v>
                </c:pt>
                <c:pt idx="214">
                  <c:v>0.14889275747647271</c:v>
                </c:pt>
                <c:pt idx="215">
                  <c:v>0.14958528192985168</c:v>
                </c:pt>
                <c:pt idx="216">
                  <c:v>0.1502778063832306</c:v>
                </c:pt>
                <c:pt idx="217">
                  <c:v>0.15097033083660955</c:v>
                </c:pt>
                <c:pt idx="218">
                  <c:v>0.15166285528998849</c:v>
                </c:pt>
                <c:pt idx="219">
                  <c:v>0.15235537974336744</c:v>
                </c:pt>
                <c:pt idx="220">
                  <c:v>0.15304790419674638</c:v>
                </c:pt>
                <c:pt idx="221">
                  <c:v>0.1537404286501253</c:v>
                </c:pt>
                <c:pt idx="222">
                  <c:v>0.15443295310350424</c:v>
                </c:pt>
                <c:pt idx="223">
                  <c:v>0.15512547755688319</c:v>
                </c:pt>
                <c:pt idx="224">
                  <c:v>0.15581800201026214</c:v>
                </c:pt>
                <c:pt idx="225">
                  <c:v>0.15651052646364108</c:v>
                </c:pt>
                <c:pt idx="226">
                  <c:v>0.15720305091702003</c:v>
                </c:pt>
                <c:pt idx="227">
                  <c:v>0.15789557537039897</c:v>
                </c:pt>
                <c:pt idx="228">
                  <c:v>0.15858809982377789</c:v>
                </c:pt>
                <c:pt idx="229">
                  <c:v>0.15928062427715686</c:v>
                </c:pt>
                <c:pt idx="230">
                  <c:v>0.15997314873053581</c:v>
                </c:pt>
                <c:pt idx="231">
                  <c:v>0.16066567318391475</c:v>
                </c:pt>
                <c:pt idx="232">
                  <c:v>0.1613581976372937</c:v>
                </c:pt>
                <c:pt idx="233">
                  <c:v>0.16205072209067262</c:v>
                </c:pt>
                <c:pt idx="234">
                  <c:v>0.16274324654405159</c:v>
                </c:pt>
                <c:pt idx="235">
                  <c:v>0.16343577099743054</c:v>
                </c:pt>
                <c:pt idx="236">
                  <c:v>0.16412829545080945</c:v>
                </c:pt>
                <c:pt idx="237">
                  <c:v>0.1648208199041884</c:v>
                </c:pt>
                <c:pt idx="238">
                  <c:v>0.16551334435756734</c:v>
                </c:pt>
                <c:pt idx="239">
                  <c:v>0.16620586881094626</c:v>
                </c:pt>
                <c:pt idx="240">
                  <c:v>0.16689839326432523</c:v>
                </c:pt>
                <c:pt idx="241">
                  <c:v>0.16759091771770415</c:v>
                </c:pt>
                <c:pt idx="242">
                  <c:v>0.16828344217108313</c:v>
                </c:pt>
                <c:pt idx="243">
                  <c:v>0.16897596662446204</c:v>
                </c:pt>
                <c:pt idx="244">
                  <c:v>0.16966849107784099</c:v>
                </c:pt>
                <c:pt idx="245">
                  <c:v>0.17036101553121996</c:v>
                </c:pt>
                <c:pt idx="246">
                  <c:v>0.17105353998459888</c:v>
                </c:pt>
                <c:pt idx="247">
                  <c:v>0.17174606443797782</c:v>
                </c:pt>
                <c:pt idx="248">
                  <c:v>0.17243858889135677</c:v>
                </c:pt>
                <c:pt idx="249">
                  <c:v>0.17313111334473572</c:v>
                </c:pt>
                <c:pt idx="250">
                  <c:v>0.17382363779811469</c:v>
                </c:pt>
                <c:pt idx="251">
                  <c:v>0.17451616225149361</c:v>
                </c:pt>
                <c:pt idx="252">
                  <c:v>0.17520868670487255</c:v>
                </c:pt>
                <c:pt idx="253">
                  <c:v>0.1759012111582515</c:v>
                </c:pt>
                <c:pt idx="254">
                  <c:v>0.17659373561163041</c:v>
                </c:pt>
                <c:pt idx="255">
                  <c:v>0.17728626006500936</c:v>
                </c:pt>
                <c:pt idx="256">
                  <c:v>0.17797878451838831</c:v>
                </c:pt>
                <c:pt idx="257">
                  <c:v>0.17867130897176725</c:v>
                </c:pt>
                <c:pt idx="258">
                  <c:v>0.17936383342514617</c:v>
                </c:pt>
                <c:pt idx="259">
                  <c:v>0.18005635787852514</c:v>
                </c:pt>
                <c:pt idx="260">
                  <c:v>0.18074888233190409</c:v>
                </c:pt>
                <c:pt idx="261">
                  <c:v>0.18144140678528303</c:v>
                </c:pt>
                <c:pt idx="262">
                  <c:v>0.18213393123866198</c:v>
                </c:pt>
                <c:pt idx="263">
                  <c:v>0.1828264556920409</c:v>
                </c:pt>
                <c:pt idx="264">
                  <c:v>0.18351898014541987</c:v>
                </c:pt>
                <c:pt idx="265">
                  <c:v>0.18421150459879881</c:v>
                </c:pt>
                <c:pt idx="266">
                  <c:v>0.18490402905217773</c:v>
                </c:pt>
                <c:pt idx="267">
                  <c:v>0.18559655350555671</c:v>
                </c:pt>
                <c:pt idx="268">
                  <c:v>0.18628907795893562</c:v>
                </c:pt>
                <c:pt idx="269">
                  <c:v>0.18698160241231457</c:v>
                </c:pt>
                <c:pt idx="270">
                  <c:v>0.18767412686569351</c:v>
                </c:pt>
                <c:pt idx="271">
                  <c:v>0.18836665131907243</c:v>
                </c:pt>
                <c:pt idx="272">
                  <c:v>0.1890591757724514</c:v>
                </c:pt>
                <c:pt idx="273">
                  <c:v>0.18975170022583032</c:v>
                </c:pt>
                <c:pt idx="274">
                  <c:v>0.19044422467920927</c:v>
                </c:pt>
                <c:pt idx="275">
                  <c:v>0.19113674913258824</c:v>
                </c:pt>
                <c:pt idx="276">
                  <c:v>0.19182927358596716</c:v>
                </c:pt>
                <c:pt idx="277">
                  <c:v>0.19252179803934613</c:v>
                </c:pt>
                <c:pt idx="278">
                  <c:v>0.19321432249272505</c:v>
                </c:pt>
                <c:pt idx="279">
                  <c:v>0.19390684694610399</c:v>
                </c:pt>
                <c:pt idx="280">
                  <c:v>0.19459937139948297</c:v>
                </c:pt>
                <c:pt idx="281">
                  <c:v>0.19529189585286189</c:v>
                </c:pt>
                <c:pt idx="282">
                  <c:v>0.19598442030624083</c:v>
                </c:pt>
                <c:pt idx="283">
                  <c:v>0.19667694475961978</c:v>
                </c:pt>
                <c:pt idx="284">
                  <c:v>0.19736946921299872</c:v>
                </c:pt>
                <c:pt idx="285">
                  <c:v>0.19806199366637767</c:v>
                </c:pt>
                <c:pt idx="286">
                  <c:v>0.19875451811975661</c:v>
                </c:pt>
                <c:pt idx="287">
                  <c:v>0.19944704257313553</c:v>
                </c:pt>
                <c:pt idx="288">
                  <c:v>0.20013956702651448</c:v>
                </c:pt>
                <c:pt idx="289">
                  <c:v>0.20083209147989342</c:v>
                </c:pt>
                <c:pt idx="290">
                  <c:v>0.20152461593327237</c:v>
                </c:pt>
                <c:pt idx="291">
                  <c:v>0.20221714038665131</c:v>
                </c:pt>
                <c:pt idx="292">
                  <c:v>0.20290966484003026</c:v>
                </c:pt>
                <c:pt idx="293">
                  <c:v>0.20360218929340917</c:v>
                </c:pt>
                <c:pt idx="294">
                  <c:v>0.20429471374678815</c:v>
                </c:pt>
                <c:pt idx="295">
                  <c:v>0.20498723820016709</c:v>
                </c:pt>
                <c:pt idx="296">
                  <c:v>0.20567976265354604</c:v>
                </c:pt>
                <c:pt idx="297">
                  <c:v>0.20637228710692498</c:v>
                </c:pt>
                <c:pt idx="298">
                  <c:v>0.2070648115603039</c:v>
                </c:pt>
                <c:pt idx="299">
                  <c:v>0.20775733601368288</c:v>
                </c:pt>
                <c:pt idx="300">
                  <c:v>0.20844986046706182</c:v>
                </c:pt>
                <c:pt idx="301">
                  <c:v>0.20914238492044074</c:v>
                </c:pt>
                <c:pt idx="302">
                  <c:v>0.20983490937381968</c:v>
                </c:pt>
                <c:pt idx="303">
                  <c:v>0.21052743382719863</c:v>
                </c:pt>
                <c:pt idx="304">
                  <c:v>0.21121995828057755</c:v>
                </c:pt>
                <c:pt idx="305">
                  <c:v>0.21191248273395649</c:v>
                </c:pt>
                <c:pt idx="306">
                  <c:v>0.21260500718733547</c:v>
                </c:pt>
                <c:pt idx="307">
                  <c:v>0.21329753164071438</c:v>
                </c:pt>
                <c:pt idx="308">
                  <c:v>0.2139900560940933</c:v>
                </c:pt>
                <c:pt idx="309">
                  <c:v>0.21468258054747227</c:v>
                </c:pt>
                <c:pt idx="310">
                  <c:v>0.21537510500085125</c:v>
                </c:pt>
                <c:pt idx="311">
                  <c:v>0.21606762945423016</c:v>
                </c:pt>
                <c:pt idx="312">
                  <c:v>0.21676015390760914</c:v>
                </c:pt>
                <c:pt idx="313">
                  <c:v>0.21745267836098806</c:v>
                </c:pt>
                <c:pt idx="314">
                  <c:v>0.21814520281436703</c:v>
                </c:pt>
                <c:pt idx="315">
                  <c:v>0.21883772726774595</c:v>
                </c:pt>
                <c:pt idx="316">
                  <c:v>0.21953025172112486</c:v>
                </c:pt>
                <c:pt idx="317">
                  <c:v>0.22022277617450384</c:v>
                </c:pt>
                <c:pt idx="318">
                  <c:v>0.22091530062788275</c:v>
                </c:pt>
                <c:pt idx="319">
                  <c:v>0.2216078250812617</c:v>
                </c:pt>
                <c:pt idx="320">
                  <c:v>0.22230034953464067</c:v>
                </c:pt>
                <c:pt idx="321">
                  <c:v>0.22299287398801959</c:v>
                </c:pt>
                <c:pt idx="322">
                  <c:v>0.22368539844139851</c:v>
                </c:pt>
                <c:pt idx="323">
                  <c:v>0.22437792289477748</c:v>
                </c:pt>
                <c:pt idx="324">
                  <c:v>0.2250704473481564</c:v>
                </c:pt>
                <c:pt idx="325">
                  <c:v>0.22576297180153537</c:v>
                </c:pt>
                <c:pt idx="326">
                  <c:v>0.22645549625491435</c:v>
                </c:pt>
                <c:pt idx="327">
                  <c:v>0.22714802070829321</c:v>
                </c:pt>
                <c:pt idx="328">
                  <c:v>0.22784054516167218</c:v>
                </c:pt>
                <c:pt idx="329">
                  <c:v>0.22853306961505115</c:v>
                </c:pt>
                <c:pt idx="330">
                  <c:v>0.22922559406843013</c:v>
                </c:pt>
                <c:pt idx="331">
                  <c:v>0.22991811852180905</c:v>
                </c:pt>
                <c:pt idx="332">
                  <c:v>0.23061064297518796</c:v>
                </c:pt>
                <c:pt idx="333">
                  <c:v>0.23130316742856694</c:v>
                </c:pt>
                <c:pt idx="334">
                  <c:v>0.23199569188194585</c:v>
                </c:pt>
                <c:pt idx="335">
                  <c:v>0.2326882163353248</c:v>
                </c:pt>
                <c:pt idx="336">
                  <c:v>0.23338074078870377</c:v>
                </c:pt>
                <c:pt idx="337">
                  <c:v>0.23407326524208266</c:v>
                </c:pt>
                <c:pt idx="338">
                  <c:v>0.23476578969546161</c:v>
                </c:pt>
                <c:pt idx="339">
                  <c:v>0.23545831414884058</c:v>
                </c:pt>
                <c:pt idx="340">
                  <c:v>0.2361508386022195</c:v>
                </c:pt>
                <c:pt idx="341">
                  <c:v>0.23684336305559847</c:v>
                </c:pt>
                <c:pt idx="342">
                  <c:v>0.23753588750897739</c:v>
                </c:pt>
                <c:pt idx="343">
                  <c:v>0.23822841196235631</c:v>
                </c:pt>
                <c:pt idx="344">
                  <c:v>0.23892093641573528</c:v>
                </c:pt>
                <c:pt idx="345">
                  <c:v>0.23961346086911425</c:v>
                </c:pt>
                <c:pt idx="346">
                  <c:v>0.24030598532249317</c:v>
                </c:pt>
                <c:pt idx="347">
                  <c:v>0.24099850977587209</c:v>
                </c:pt>
                <c:pt idx="348">
                  <c:v>0.24169103422925106</c:v>
                </c:pt>
                <c:pt idx="349">
                  <c:v>0.24238355868263003</c:v>
                </c:pt>
                <c:pt idx="350">
                  <c:v>0.24307608313600895</c:v>
                </c:pt>
                <c:pt idx="351">
                  <c:v>0.2437686075893879</c:v>
                </c:pt>
                <c:pt idx="352">
                  <c:v>0.24446113204276682</c:v>
                </c:pt>
                <c:pt idx="353">
                  <c:v>0.24515365649614576</c:v>
                </c:pt>
                <c:pt idx="354">
                  <c:v>0.24584618094952471</c:v>
                </c:pt>
                <c:pt idx="355">
                  <c:v>0.24653870540290368</c:v>
                </c:pt>
                <c:pt idx="356">
                  <c:v>0.2472312298562826</c:v>
                </c:pt>
                <c:pt idx="357">
                  <c:v>0.24792375430966151</c:v>
                </c:pt>
                <c:pt idx="358">
                  <c:v>0.24861627876304049</c:v>
                </c:pt>
                <c:pt idx="359">
                  <c:v>0.24930880321641941</c:v>
                </c:pt>
                <c:pt idx="360">
                  <c:v>0.25000132766979838</c:v>
                </c:pt>
                <c:pt idx="361">
                  <c:v>0.25069385212317735</c:v>
                </c:pt>
                <c:pt idx="362">
                  <c:v>0.25138637657655621</c:v>
                </c:pt>
                <c:pt idx="363">
                  <c:v>0.25207890102993519</c:v>
                </c:pt>
                <c:pt idx="364">
                  <c:v>0.25277142548331416</c:v>
                </c:pt>
                <c:pt idx="365">
                  <c:v>0.25346394993669308</c:v>
                </c:pt>
                <c:pt idx="366">
                  <c:v>0.25415647439007205</c:v>
                </c:pt>
                <c:pt idx="367">
                  <c:v>0.25484899884345097</c:v>
                </c:pt>
                <c:pt idx="368">
                  <c:v>0.25554152329682994</c:v>
                </c:pt>
                <c:pt idx="369">
                  <c:v>0.25623404775020886</c:v>
                </c:pt>
                <c:pt idx="370">
                  <c:v>0.25692657220358783</c:v>
                </c:pt>
                <c:pt idx="371">
                  <c:v>0.25761909665696681</c:v>
                </c:pt>
                <c:pt idx="372">
                  <c:v>0.25831162111034567</c:v>
                </c:pt>
                <c:pt idx="373">
                  <c:v>0.25900414556372464</c:v>
                </c:pt>
                <c:pt idx="374">
                  <c:v>0.25969667001710361</c:v>
                </c:pt>
                <c:pt idx="375">
                  <c:v>0.26038919447048253</c:v>
                </c:pt>
                <c:pt idx="376">
                  <c:v>0.26108171892386145</c:v>
                </c:pt>
                <c:pt idx="377">
                  <c:v>0.26177424337724037</c:v>
                </c:pt>
                <c:pt idx="378">
                  <c:v>0.26246676783061934</c:v>
                </c:pt>
                <c:pt idx="379">
                  <c:v>0.26315929228399826</c:v>
                </c:pt>
                <c:pt idx="380">
                  <c:v>0.26385181673737723</c:v>
                </c:pt>
                <c:pt idx="381">
                  <c:v>0.26454434119075615</c:v>
                </c:pt>
                <c:pt idx="382">
                  <c:v>0.26523686564413507</c:v>
                </c:pt>
                <c:pt idx="383">
                  <c:v>0.26592939009751404</c:v>
                </c:pt>
                <c:pt idx="384">
                  <c:v>0.26662191455089296</c:v>
                </c:pt>
                <c:pt idx="385">
                  <c:v>0.26731443900427193</c:v>
                </c:pt>
                <c:pt idx="386">
                  <c:v>0.2680069634576509</c:v>
                </c:pt>
                <c:pt idx="387">
                  <c:v>0.26869948791102982</c:v>
                </c:pt>
                <c:pt idx="388">
                  <c:v>0.26939201236440874</c:v>
                </c:pt>
                <c:pt idx="389">
                  <c:v>0.27008453681778771</c:v>
                </c:pt>
                <c:pt idx="390">
                  <c:v>0.27077706127116669</c:v>
                </c:pt>
                <c:pt idx="391">
                  <c:v>0.2714695857245456</c:v>
                </c:pt>
                <c:pt idx="392">
                  <c:v>0.27216211017792452</c:v>
                </c:pt>
                <c:pt idx="393">
                  <c:v>0.27285463463130349</c:v>
                </c:pt>
                <c:pt idx="394">
                  <c:v>0.27354715908468241</c:v>
                </c:pt>
                <c:pt idx="395">
                  <c:v>0.27423968353806139</c:v>
                </c:pt>
                <c:pt idx="396">
                  <c:v>0.27493220799144036</c:v>
                </c:pt>
                <c:pt idx="397">
                  <c:v>0.27562473244481922</c:v>
                </c:pt>
                <c:pt idx="398">
                  <c:v>0.27631725689819819</c:v>
                </c:pt>
                <c:pt idx="399">
                  <c:v>0.27700978135157717</c:v>
                </c:pt>
                <c:pt idx="400">
                  <c:v>0.27770230580495608</c:v>
                </c:pt>
                <c:pt idx="401">
                  <c:v>0.27839483025833506</c:v>
                </c:pt>
                <c:pt idx="402">
                  <c:v>0.27908735471171398</c:v>
                </c:pt>
                <c:pt idx="403">
                  <c:v>0.27977987916509289</c:v>
                </c:pt>
                <c:pt idx="404">
                  <c:v>0.28047240361847187</c:v>
                </c:pt>
                <c:pt idx="405">
                  <c:v>0.28116492807185084</c:v>
                </c:pt>
                <c:pt idx="406">
                  <c:v>0.28185745252522976</c:v>
                </c:pt>
                <c:pt idx="407">
                  <c:v>0.28254997697860867</c:v>
                </c:pt>
                <c:pt idx="408">
                  <c:v>0.28324250143198765</c:v>
                </c:pt>
                <c:pt idx="409">
                  <c:v>0.28393502588536657</c:v>
                </c:pt>
                <c:pt idx="410">
                  <c:v>0.28462755033874548</c:v>
                </c:pt>
                <c:pt idx="411">
                  <c:v>0.28532007479212446</c:v>
                </c:pt>
                <c:pt idx="412">
                  <c:v>0.28601259924550337</c:v>
                </c:pt>
                <c:pt idx="413">
                  <c:v>0.28670512369888229</c:v>
                </c:pt>
                <c:pt idx="414">
                  <c:v>0.28739764815226126</c:v>
                </c:pt>
                <c:pt idx="415">
                  <c:v>0.28809017260564024</c:v>
                </c:pt>
                <c:pt idx="416">
                  <c:v>0.28878269705901916</c:v>
                </c:pt>
                <c:pt idx="417">
                  <c:v>0.28947522151239807</c:v>
                </c:pt>
                <c:pt idx="418">
                  <c:v>0.29016774596577705</c:v>
                </c:pt>
                <c:pt idx="419">
                  <c:v>0.29086027041915596</c:v>
                </c:pt>
                <c:pt idx="420">
                  <c:v>0.29155279487253494</c:v>
                </c:pt>
                <c:pt idx="421">
                  <c:v>0.29224531932591391</c:v>
                </c:pt>
                <c:pt idx="422">
                  <c:v>0.29293784377929277</c:v>
                </c:pt>
                <c:pt idx="423">
                  <c:v>0.29363036823267175</c:v>
                </c:pt>
                <c:pt idx="424">
                  <c:v>0.29432289268605072</c:v>
                </c:pt>
                <c:pt idx="425">
                  <c:v>0.29501541713942969</c:v>
                </c:pt>
                <c:pt idx="426">
                  <c:v>0.29570794159280861</c:v>
                </c:pt>
                <c:pt idx="427">
                  <c:v>0.29640046604618753</c:v>
                </c:pt>
                <c:pt idx="428">
                  <c:v>0.2970929904995665</c:v>
                </c:pt>
                <c:pt idx="429">
                  <c:v>0.29778551495294542</c:v>
                </c:pt>
                <c:pt idx="430">
                  <c:v>0.29847803940632439</c:v>
                </c:pt>
                <c:pt idx="431">
                  <c:v>0.29917056385970336</c:v>
                </c:pt>
                <c:pt idx="432">
                  <c:v>0.29986308831308223</c:v>
                </c:pt>
                <c:pt idx="433">
                  <c:v>0.3005556127664612</c:v>
                </c:pt>
                <c:pt idx="434">
                  <c:v>0.30124813721984017</c:v>
                </c:pt>
                <c:pt idx="435">
                  <c:v>0.30194066167321909</c:v>
                </c:pt>
                <c:pt idx="436">
                  <c:v>0.30263318612659806</c:v>
                </c:pt>
                <c:pt idx="437">
                  <c:v>0.30332571057997698</c:v>
                </c:pt>
                <c:pt idx="438">
                  <c:v>0.3040182350333559</c:v>
                </c:pt>
                <c:pt idx="439">
                  <c:v>0.30471075948673487</c:v>
                </c:pt>
                <c:pt idx="440">
                  <c:v>0.30540328394011379</c:v>
                </c:pt>
                <c:pt idx="441">
                  <c:v>0.30609580839349276</c:v>
                </c:pt>
                <c:pt idx="442">
                  <c:v>0.30678833284687168</c:v>
                </c:pt>
                <c:pt idx="443">
                  <c:v>0.3074808573002506</c:v>
                </c:pt>
                <c:pt idx="444">
                  <c:v>0.30817338175362957</c:v>
                </c:pt>
                <c:pt idx="445">
                  <c:v>0.30886590620700849</c:v>
                </c:pt>
                <c:pt idx="446">
                  <c:v>0.30955843066038746</c:v>
                </c:pt>
                <c:pt idx="447">
                  <c:v>0.31025095511376638</c:v>
                </c:pt>
                <c:pt idx="448">
                  <c:v>0.3109434795671453</c:v>
                </c:pt>
                <c:pt idx="449">
                  <c:v>0.31163600402052427</c:v>
                </c:pt>
                <c:pt idx="450">
                  <c:v>0.31232852847390324</c:v>
                </c:pt>
                <c:pt idx="451">
                  <c:v>0.31302105292728216</c:v>
                </c:pt>
                <c:pt idx="452">
                  <c:v>0.31371357738066108</c:v>
                </c:pt>
                <c:pt idx="453">
                  <c:v>0.31440610183404005</c:v>
                </c:pt>
                <c:pt idx="454">
                  <c:v>0.31509862628741897</c:v>
                </c:pt>
                <c:pt idx="455">
                  <c:v>0.31579115074079794</c:v>
                </c:pt>
                <c:pt idx="456">
                  <c:v>0.31648367519417692</c:v>
                </c:pt>
                <c:pt idx="457">
                  <c:v>0.31717619964755578</c:v>
                </c:pt>
                <c:pt idx="458">
                  <c:v>0.31786872410093475</c:v>
                </c:pt>
                <c:pt idx="459">
                  <c:v>0.31856124855431373</c:v>
                </c:pt>
                <c:pt idx="460">
                  <c:v>0.3192537730076927</c:v>
                </c:pt>
                <c:pt idx="461">
                  <c:v>0.31994629746107162</c:v>
                </c:pt>
                <c:pt idx="462">
                  <c:v>0.32063882191445053</c:v>
                </c:pt>
                <c:pt idx="463">
                  <c:v>0.32133134636782951</c:v>
                </c:pt>
                <c:pt idx="464">
                  <c:v>0.32202387082120842</c:v>
                </c:pt>
                <c:pt idx="465">
                  <c:v>0.3227163952745874</c:v>
                </c:pt>
                <c:pt idx="466">
                  <c:v>0.32340891972796637</c:v>
                </c:pt>
                <c:pt idx="467">
                  <c:v>0.32410144418134523</c:v>
                </c:pt>
                <c:pt idx="468">
                  <c:v>0.32479396863472421</c:v>
                </c:pt>
                <c:pt idx="469">
                  <c:v>0.32548649308810318</c:v>
                </c:pt>
                <c:pt idx="470">
                  <c:v>0.3261790175414821</c:v>
                </c:pt>
                <c:pt idx="471">
                  <c:v>0.32687154199486107</c:v>
                </c:pt>
                <c:pt idx="472">
                  <c:v>0.32756406644823999</c:v>
                </c:pt>
                <c:pt idx="473">
                  <c:v>0.32825659090161891</c:v>
                </c:pt>
                <c:pt idx="474">
                  <c:v>0.32894911535499788</c:v>
                </c:pt>
                <c:pt idx="475">
                  <c:v>0.3296416398083768</c:v>
                </c:pt>
                <c:pt idx="476">
                  <c:v>0.33033416426175571</c:v>
                </c:pt>
                <c:pt idx="477">
                  <c:v>0.33102668871513469</c:v>
                </c:pt>
                <c:pt idx="478">
                  <c:v>0.3317192131685136</c:v>
                </c:pt>
                <c:pt idx="479">
                  <c:v>0.33241173762189252</c:v>
                </c:pt>
                <c:pt idx="480">
                  <c:v>0.3331042620752715</c:v>
                </c:pt>
                <c:pt idx="481">
                  <c:v>0.33379678652865047</c:v>
                </c:pt>
                <c:pt idx="482">
                  <c:v>0.33448931098202939</c:v>
                </c:pt>
                <c:pt idx="483">
                  <c:v>0.3351818354354083</c:v>
                </c:pt>
                <c:pt idx="484">
                  <c:v>0.33587435988878728</c:v>
                </c:pt>
                <c:pt idx="485">
                  <c:v>0.33656688434216625</c:v>
                </c:pt>
                <c:pt idx="486">
                  <c:v>0.33725940879554517</c:v>
                </c:pt>
                <c:pt idx="487">
                  <c:v>0.33795193324892409</c:v>
                </c:pt>
                <c:pt idx="488">
                  <c:v>0.33864445770230306</c:v>
                </c:pt>
                <c:pt idx="489">
                  <c:v>0.33933698215568198</c:v>
                </c:pt>
                <c:pt idx="490">
                  <c:v>0.34002950660906095</c:v>
                </c:pt>
                <c:pt idx="491">
                  <c:v>0.34072203106243992</c:v>
                </c:pt>
                <c:pt idx="492">
                  <c:v>0.34141455551581879</c:v>
                </c:pt>
                <c:pt idx="493">
                  <c:v>0.34210707996919776</c:v>
                </c:pt>
                <c:pt idx="494">
                  <c:v>0.34279960442257673</c:v>
                </c:pt>
                <c:pt idx="495">
                  <c:v>0.34349212887595565</c:v>
                </c:pt>
                <c:pt idx="496">
                  <c:v>0.34418465332933462</c:v>
                </c:pt>
                <c:pt idx="497">
                  <c:v>0.34487717778271354</c:v>
                </c:pt>
                <c:pt idx="498">
                  <c:v>0.34556970223609246</c:v>
                </c:pt>
                <c:pt idx="499">
                  <c:v>0.34626222668947143</c:v>
                </c:pt>
                <c:pt idx="500">
                  <c:v>0.3469547511428504</c:v>
                </c:pt>
                <c:pt idx="501">
                  <c:v>0.34764727559622938</c:v>
                </c:pt>
                <c:pt idx="502">
                  <c:v>0.34833980004960824</c:v>
                </c:pt>
                <c:pt idx="503">
                  <c:v>0.34903232450298721</c:v>
                </c:pt>
                <c:pt idx="504">
                  <c:v>0.34972484895636619</c:v>
                </c:pt>
                <c:pt idx="505">
                  <c:v>0.3504173734097451</c:v>
                </c:pt>
                <c:pt idx="506">
                  <c:v>0.35110989786312402</c:v>
                </c:pt>
                <c:pt idx="507">
                  <c:v>0.35180242231650299</c:v>
                </c:pt>
                <c:pt idx="508">
                  <c:v>0.35249494676988191</c:v>
                </c:pt>
                <c:pt idx="509">
                  <c:v>0.35318747122326083</c:v>
                </c:pt>
                <c:pt idx="510">
                  <c:v>0.3538799956766398</c:v>
                </c:pt>
                <c:pt idx="511">
                  <c:v>0.35457252013001872</c:v>
                </c:pt>
                <c:pt idx="512">
                  <c:v>0.35526504458339764</c:v>
                </c:pt>
                <c:pt idx="513">
                  <c:v>0.35595756903677661</c:v>
                </c:pt>
                <c:pt idx="514">
                  <c:v>0.35665009349015553</c:v>
                </c:pt>
                <c:pt idx="515">
                  <c:v>0.3573426179435345</c:v>
                </c:pt>
                <c:pt idx="516">
                  <c:v>0.35803514239691347</c:v>
                </c:pt>
                <c:pt idx="517">
                  <c:v>0.35872766685029234</c:v>
                </c:pt>
                <c:pt idx="518">
                  <c:v>0.35942019130367131</c:v>
                </c:pt>
                <c:pt idx="519">
                  <c:v>0.36011271575705028</c:v>
                </c:pt>
                <c:pt idx="520">
                  <c:v>0.36080524021042926</c:v>
                </c:pt>
                <c:pt idx="521">
                  <c:v>0.36149776466380817</c:v>
                </c:pt>
                <c:pt idx="522">
                  <c:v>0.36219028911718709</c:v>
                </c:pt>
                <c:pt idx="523">
                  <c:v>0.36288281357056607</c:v>
                </c:pt>
                <c:pt idx="524">
                  <c:v>0.36357533802394498</c:v>
                </c:pt>
                <c:pt idx="525">
                  <c:v>0.36426786247732396</c:v>
                </c:pt>
                <c:pt idx="526">
                  <c:v>0.36496038693070293</c:v>
                </c:pt>
                <c:pt idx="527">
                  <c:v>0.36565291138408179</c:v>
                </c:pt>
                <c:pt idx="528">
                  <c:v>0.36634543583746076</c:v>
                </c:pt>
                <c:pt idx="529">
                  <c:v>0.36703796029083974</c:v>
                </c:pt>
                <c:pt idx="530">
                  <c:v>0.36773048474421866</c:v>
                </c:pt>
                <c:pt idx="531">
                  <c:v>0.36842300919759763</c:v>
                </c:pt>
                <c:pt idx="532">
                  <c:v>0.36911553365097655</c:v>
                </c:pt>
                <c:pt idx="533">
                  <c:v>0.36980805810435546</c:v>
                </c:pt>
                <c:pt idx="534">
                  <c:v>0.37050058255773444</c:v>
                </c:pt>
                <c:pt idx="535">
                  <c:v>0.37119310701111341</c:v>
                </c:pt>
                <c:pt idx="536">
                  <c:v>0.37188563146449233</c:v>
                </c:pt>
                <c:pt idx="537">
                  <c:v>0.37257815591787125</c:v>
                </c:pt>
                <c:pt idx="538">
                  <c:v>0.37327068037125022</c:v>
                </c:pt>
                <c:pt idx="539">
                  <c:v>0.37396320482462914</c:v>
                </c:pt>
                <c:pt idx="540">
                  <c:v>0.37465572927800811</c:v>
                </c:pt>
                <c:pt idx="541">
                  <c:v>0.37534825373138703</c:v>
                </c:pt>
                <c:pt idx="542">
                  <c:v>0.37604077818476594</c:v>
                </c:pt>
                <c:pt idx="543">
                  <c:v>0.37673330263814486</c:v>
                </c:pt>
                <c:pt idx="544">
                  <c:v>0.37742582709152384</c:v>
                </c:pt>
                <c:pt idx="545">
                  <c:v>0.37811835154490281</c:v>
                </c:pt>
                <c:pt idx="546">
                  <c:v>0.37881087599828173</c:v>
                </c:pt>
                <c:pt idx="547">
                  <c:v>0.37950340045166064</c:v>
                </c:pt>
                <c:pt idx="548">
                  <c:v>0.38019592490503962</c:v>
                </c:pt>
                <c:pt idx="549">
                  <c:v>0.38088844935841853</c:v>
                </c:pt>
                <c:pt idx="550">
                  <c:v>0.38158097381179751</c:v>
                </c:pt>
                <c:pt idx="551">
                  <c:v>0.38227349826517648</c:v>
                </c:pt>
                <c:pt idx="552">
                  <c:v>0.38296602271855534</c:v>
                </c:pt>
                <c:pt idx="553">
                  <c:v>0.38365854717193432</c:v>
                </c:pt>
                <c:pt idx="554">
                  <c:v>0.38435107162531329</c:v>
                </c:pt>
                <c:pt idx="555">
                  <c:v>0.38504359607869226</c:v>
                </c:pt>
                <c:pt idx="556">
                  <c:v>0.38573612053207118</c:v>
                </c:pt>
                <c:pt idx="557">
                  <c:v>0.3864286449854501</c:v>
                </c:pt>
                <c:pt idx="558">
                  <c:v>0.38712116943882907</c:v>
                </c:pt>
                <c:pt idx="559">
                  <c:v>0.38781369389220799</c:v>
                </c:pt>
                <c:pt idx="560">
                  <c:v>0.38850621834558696</c:v>
                </c:pt>
                <c:pt idx="561">
                  <c:v>0.38919874279896594</c:v>
                </c:pt>
                <c:pt idx="562">
                  <c:v>0.3898912672523448</c:v>
                </c:pt>
                <c:pt idx="563">
                  <c:v>0.39058379170572377</c:v>
                </c:pt>
                <c:pt idx="564">
                  <c:v>0.39127631615910274</c:v>
                </c:pt>
                <c:pt idx="565">
                  <c:v>0.39196884061248166</c:v>
                </c:pt>
                <c:pt idx="566">
                  <c:v>0.39266136506586063</c:v>
                </c:pt>
                <c:pt idx="567">
                  <c:v>0.39335388951923955</c:v>
                </c:pt>
                <c:pt idx="568">
                  <c:v>0.39404641397261847</c:v>
                </c:pt>
                <c:pt idx="569">
                  <c:v>0.39473893842599744</c:v>
                </c:pt>
                <c:pt idx="570">
                  <c:v>0.39543146287937642</c:v>
                </c:pt>
                <c:pt idx="571">
                  <c:v>0.39612398733275533</c:v>
                </c:pt>
                <c:pt idx="572">
                  <c:v>0.39681651178613425</c:v>
                </c:pt>
                <c:pt idx="573">
                  <c:v>0.39750903623951322</c:v>
                </c:pt>
                <c:pt idx="574">
                  <c:v>0.39820156069289214</c:v>
                </c:pt>
                <c:pt idx="575">
                  <c:v>0.39889408514627106</c:v>
                </c:pt>
                <c:pt idx="576">
                  <c:v>0.39958660959965003</c:v>
                </c:pt>
                <c:pt idx="577">
                  <c:v>0.40027913405302895</c:v>
                </c:pt>
                <c:pt idx="578">
                  <c:v>0.40097165850640787</c:v>
                </c:pt>
                <c:pt idx="579">
                  <c:v>0.40166418295978684</c:v>
                </c:pt>
                <c:pt idx="580">
                  <c:v>0.40235670741316582</c:v>
                </c:pt>
                <c:pt idx="581">
                  <c:v>0.40304923186654473</c:v>
                </c:pt>
                <c:pt idx="582">
                  <c:v>0.40374175631992365</c:v>
                </c:pt>
                <c:pt idx="583">
                  <c:v>0.40443428077330262</c:v>
                </c:pt>
                <c:pt idx="584">
                  <c:v>0.40512680522668154</c:v>
                </c:pt>
                <c:pt idx="585">
                  <c:v>0.40581932968006051</c:v>
                </c:pt>
                <c:pt idx="586">
                  <c:v>0.40651185413343949</c:v>
                </c:pt>
                <c:pt idx="587">
                  <c:v>0.40720437858681835</c:v>
                </c:pt>
                <c:pt idx="588">
                  <c:v>0.40789690304019732</c:v>
                </c:pt>
                <c:pt idx="589">
                  <c:v>0.4085894274935763</c:v>
                </c:pt>
                <c:pt idx="590">
                  <c:v>0.40928195194695521</c:v>
                </c:pt>
                <c:pt idx="591">
                  <c:v>0.40997447640033419</c:v>
                </c:pt>
                <c:pt idx="592">
                  <c:v>0.4106670008537131</c:v>
                </c:pt>
                <c:pt idx="593">
                  <c:v>0.41135952530709208</c:v>
                </c:pt>
                <c:pt idx="594">
                  <c:v>0.412052049760471</c:v>
                </c:pt>
                <c:pt idx="595">
                  <c:v>0.41274457421384997</c:v>
                </c:pt>
                <c:pt idx="596">
                  <c:v>0.41343709866722894</c:v>
                </c:pt>
                <c:pt idx="597">
                  <c:v>0.4141296231206078</c:v>
                </c:pt>
                <c:pt idx="598">
                  <c:v>0.41482214757398678</c:v>
                </c:pt>
                <c:pt idx="599">
                  <c:v>0.41551467202736575</c:v>
                </c:pt>
                <c:pt idx="600">
                  <c:v>0.41620719648074467</c:v>
                </c:pt>
                <c:pt idx="601">
                  <c:v>0.41689972093412364</c:v>
                </c:pt>
                <c:pt idx="602">
                  <c:v>0.41759224538750256</c:v>
                </c:pt>
                <c:pt idx="603">
                  <c:v>0.41828476984088148</c:v>
                </c:pt>
                <c:pt idx="604">
                  <c:v>0.41897729429426045</c:v>
                </c:pt>
                <c:pt idx="605">
                  <c:v>0.41966981874763937</c:v>
                </c:pt>
                <c:pt idx="606">
                  <c:v>0.42036234320101828</c:v>
                </c:pt>
                <c:pt idx="607">
                  <c:v>0.42105486765439726</c:v>
                </c:pt>
                <c:pt idx="608">
                  <c:v>0.42174739210777618</c:v>
                </c:pt>
                <c:pt idx="609">
                  <c:v>0.42243991656115509</c:v>
                </c:pt>
                <c:pt idx="610">
                  <c:v>0.42313244101453407</c:v>
                </c:pt>
                <c:pt idx="611">
                  <c:v>0.42382496546791298</c:v>
                </c:pt>
                <c:pt idx="612">
                  <c:v>0.42451748992129196</c:v>
                </c:pt>
                <c:pt idx="613">
                  <c:v>0.42521001437467093</c:v>
                </c:pt>
                <c:pt idx="614">
                  <c:v>0.42590253882804979</c:v>
                </c:pt>
                <c:pt idx="615">
                  <c:v>0.42659506328142877</c:v>
                </c:pt>
                <c:pt idx="616">
                  <c:v>0.42728758773480774</c:v>
                </c:pt>
                <c:pt idx="617">
                  <c:v>0.4279801121881866</c:v>
                </c:pt>
                <c:pt idx="618">
                  <c:v>0.42867263664156557</c:v>
                </c:pt>
                <c:pt idx="619">
                  <c:v>0.42936516109494455</c:v>
                </c:pt>
                <c:pt idx="620">
                  <c:v>0.43005768554832352</c:v>
                </c:pt>
                <c:pt idx="621">
                  <c:v>0.43075021000170249</c:v>
                </c:pt>
                <c:pt idx="622">
                  <c:v>0.43144273445508136</c:v>
                </c:pt>
                <c:pt idx="623">
                  <c:v>0.43213525890846033</c:v>
                </c:pt>
                <c:pt idx="624">
                  <c:v>0.4328277833618393</c:v>
                </c:pt>
                <c:pt idx="625">
                  <c:v>0.43352030781521828</c:v>
                </c:pt>
                <c:pt idx="626">
                  <c:v>0.43421283226859725</c:v>
                </c:pt>
                <c:pt idx="627">
                  <c:v>0.43490535672197611</c:v>
                </c:pt>
                <c:pt idx="628">
                  <c:v>0.43559788117535508</c:v>
                </c:pt>
                <c:pt idx="629">
                  <c:v>0.43629040562873406</c:v>
                </c:pt>
                <c:pt idx="630">
                  <c:v>0.43698293008211292</c:v>
                </c:pt>
                <c:pt idx="631">
                  <c:v>0.43767545453549189</c:v>
                </c:pt>
                <c:pt idx="632">
                  <c:v>0.43836797898887087</c:v>
                </c:pt>
                <c:pt idx="633">
                  <c:v>0.43906050344224973</c:v>
                </c:pt>
                <c:pt idx="634">
                  <c:v>0.4397530278956287</c:v>
                </c:pt>
                <c:pt idx="635">
                  <c:v>0.44044555234900767</c:v>
                </c:pt>
                <c:pt idx="636">
                  <c:v>0.44113807680238665</c:v>
                </c:pt>
                <c:pt idx="637">
                  <c:v>0.44183060125576551</c:v>
                </c:pt>
                <c:pt idx="638">
                  <c:v>0.44252312570914448</c:v>
                </c:pt>
                <c:pt idx="639">
                  <c:v>0.4432156501625234</c:v>
                </c:pt>
                <c:pt idx="640">
                  <c:v>0.44390817461590232</c:v>
                </c:pt>
                <c:pt idx="641">
                  <c:v>0.44460069906928135</c:v>
                </c:pt>
                <c:pt idx="642">
                  <c:v>0.44529322352266021</c:v>
                </c:pt>
                <c:pt idx="643">
                  <c:v>0.44598574797603918</c:v>
                </c:pt>
                <c:pt idx="644">
                  <c:v>0.44667827242941816</c:v>
                </c:pt>
                <c:pt idx="645">
                  <c:v>0.44737079688279702</c:v>
                </c:pt>
                <c:pt idx="646">
                  <c:v>0.44806332133617599</c:v>
                </c:pt>
                <c:pt idx="647">
                  <c:v>0.44875584578955496</c:v>
                </c:pt>
                <c:pt idx="648">
                  <c:v>0.44944837024293394</c:v>
                </c:pt>
                <c:pt idx="649">
                  <c:v>0.4501408946963128</c:v>
                </c:pt>
                <c:pt idx="650">
                  <c:v>0.45083341914969177</c:v>
                </c:pt>
                <c:pt idx="651">
                  <c:v>0.45152594360307075</c:v>
                </c:pt>
                <c:pt idx="652">
                  <c:v>0.45221846805644961</c:v>
                </c:pt>
                <c:pt idx="653">
                  <c:v>0.45291099250982869</c:v>
                </c:pt>
                <c:pt idx="654">
                  <c:v>0.45360351696320755</c:v>
                </c:pt>
                <c:pt idx="655">
                  <c:v>0.45429604141658642</c:v>
                </c:pt>
                <c:pt idx="656">
                  <c:v>0.4549885658699655</c:v>
                </c:pt>
                <c:pt idx="657">
                  <c:v>0.45568109032334436</c:v>
                </c:pt>
                <c:pt idx="658">
                  <c:v>0.45637361477672345</c:v>
                </c:pt>
                <c:pt idx="659">
                  <c:v>0.45706613923010231</c:v>
                </c:pt>
                <c:pt idx="660">
                  <c:v>0.45775866368348117</c:v>
                </c:pt>
                <c:pt idx="661">
                  <c:v>0.45845118813686025</c:v>
                </c:pt>
                <c:pt idx="662">
                  <c:v>0.45914371259023912</c:v>
                </c:pt>
                <c:pt idx="663">
                  <c:v>0.45983623704361809</c:v>
                </c:pt>
                <c:pt idx="664">
                  <c:v>0.46052876149699706</c:v>
                </c:pt>
                <c:pt idx="665">
                  <c:v>0.46122128595037593</c:v>
                </c:pt>
                <c:pt idx="666">
                  <c:v>0.4619138104037549</c:v>
                </c:pt>
                <c:pt idx="667">
                  <c:v>0.46260633485713387</c:v>
                </c:pt>
                <c:pt idx="668">
                  <c:v>0.46329885931051279</c:v>
                </c:pt>
                <c:pt idx="669">
                  <c:v>0.46399138376389171</c:v>
                </c:pt>
                <c:pt idx="670">
                  <c:v>0.46468390821727068</c:v>
                </c:pt>
                <c:pt idx="671">
                  <c:v>0.4653764326706496</c:v>
                </c:pt>
                <c:pt idx="672">
                  <c:v>0.46606895712402852</c:v>
                </c:pt>
                <c:pt idx="673">
                  <c:v>0.46676148157740754</c:v>
                </c:pt>
                <c:pt idx="674">
                  <c:v>0.46745400603078641</c:v>
                </c:pt>
                <c:pt idx="675">
                  <c:v>0.46814653048416532</c:v>
                </c:pt>
                <c:pt idx="676">
                  <c:v>0.46883905493754435</c:v>
                </c:pt>
                <c:pt idx="677">
                  <c:v>0.46953157939092321</c:v>
                </c:pt>
                <c:pt idx="678">
                  <c:v>0.47022410384430219</c:v>
                </c:pt>
                <c:pt idx="679">
                  <c:v>0.47091662829768116</c:v>
                </c:pt>
                <c:pt idx="680">
                  <c:v>0.47160915275106002</c:v>
                </c:pt>
                <c:pt idx="681">
                  <c:v>0.472301677204439</c:v>
                </c:pt>
                <c:pt idx="682">
                  <c:v>0.47299420165781797</c:v>
                </c:pt>
                <c:pt idx="683">
                  <c:v>0.47368672611119694</c:v>
                </c:pt>
                <c:pt idx="684">
                  <c:v>0.47437925056457581</c:v>
                </c:pt>
                <c:pt idx="685">
                  <c:v>0.47507177501795478</c:v>
                </c:pt>
                <c:pt idx="686">
                  <c:v>0.47576429947133375</c:v>
                </c:pt>
                <c:pt idx="687">
                  <c:v>0.47645682392471261</c:v>
                </c:pt>
                <c:pt idx="688">
                  <c:v>0.4771493483780917</c:v>
                </c:pt>
                <c:pt idx="689">
                  <c:v>0.47784187283147056</c:v>
                </c:pt>
                <c:pt idx="690">
                  <c:v>0.47853439728484942</c:v>
                </c:pt>
                <c:pt idx="691">
                  <c:v>0.47922692173822851</c:v>
                </c:pt>
                <c:pt idx="692">
                  <c:v>0.47991944619160737</c:v>
                </c:pt>
                <c:pt idx="693">
                  <c:v>0.48061197064498634</c:v>
                </c:pt>
                <c:pt idx="694">
                  <c:v>0.48130449509836531</c:v>
                </c:pt>
                <c:pt idx="695">
                  <c:v>0.48199701955174418</c:v>
                </c:pt>
                <c:pt idx="696">
                  <c:v>0.48268954400512326</c:v>
                </c:pt>
                <c:pt idx="697">
                  <c:v>0.48338206845850212</c:v>
                </c:pt>
                <c:pt idx="698">
                  <c:v>0.4840745929118811</c:v>
                </c:pt>
                <c:pt idx="699">
                  <c:v>0.48476711736526007</c:v>
                </c:pt>
                <c:pt idx="700">
                  <c:v>0.48545964181863893</c:v>
                </c:pt>
                <c:pt idx="701">
                  <c:v>0.4861521662720179</c:v>
                </c:pt>
                <c:pt idx="702">
                  <c:v>0.48684469072539682</c:v>
                </c:pt>
                <c:pt idx="703">
                  <c:v>0.4875372151787758</c:v>
                </c:pt>
                <c:pt idx="704">
                  <c:v>0.48822973963215471</c:v>
                </c:pt>
                <c:pt idx="705">
                  <c:v>0.48892226408553363</c:v>
                </c:pt>
                <c:pt idx="706">
                  <c:v>0.4896147885389126</c:v>
                </c:pt>
                <c:pt idx="707">
                  <c:v>0.49030731299229152</c:v>
                </c:pt>
                <c:pt idx="708">
                  <c:v>0.49099983744567055</c:v>
                </c:pt>
                <c:pt idx="709">
                  <c:v>0.49169236189904941</c:v>
                </c:pt>
                <c:pt idx="710">
                  <c:v>0.49238488635242833</c:v>
                </c:pt>
                <c:pt idx="711">
                  <c:v>0.49307741080580736</c:v>
                </c:pt>
                <c:pt idx="712">
                  <c:v>0.49376993525918622</c:v>
                </c:pt>
                <c:pt idx="713">
                  <c:v>0.49446245971256519</c:v>
                </c:pt>
                <c:pt idx="714">
                  <c:v>0.49515498416594417</c:v>
                </c:pt>
                <c:pt idx="715">
                  <c:v>0.49584750861932303</c:v>
                </c:pt>
                <c:pt idx="716">
                  <c:v>0.496540033072702</c:v>
                </c:pt>
                <c:pt idx="717">
                  <c:v>0.49723255752608098</c:v>
                </c:pt>
                <c:pt idx="718">
                  <c:v>0.49792508197945995</c:v>
                </c:pt>
                <c:pt idx="719">
                  <c:v>0.49861760643283881</c:v>
                </c:pt>
                <c:pt idx="720">
                  <c:v>0.49931013088621778</c:v>
                </c:pt>
                <c:pt idx="721">
                  <c:v>0.50000265533959676</c:v>
                </c:pt>
                <c:pt idx="722">
                  <c:v>0.50069517979297562</c:v>
                </c:pt>
                <c:pt idx="723">
                  <c:v>0.5013877042463547</c:v>
                </c:pt>
                <c:pt idx="724">
                  <c:v>0.50208022869973357</c:v>
                </c:pt>
                <c:pt idx="725">
                  <c:v>0.50277275315311243</c:v>
                </c:pt>
                <c:pt idx="726">
                  <c:v>0.50346527760649151</c:v>
                </c:pt>
                <c:pt idx="727">
                  <c:v>0.50415780205987037</c:v>
                </c:pt>
                <c:pt idx="728">
                  <c:v>0.50485032651324935</c:v>
                </c:pt>
                <c:pt idx="729">
                  <c:v>0.50554285096662832</c:v>
                </c:pt>
                <c:pt idx="730">
                  <c:v>0.50623537542000718</c:v>
                </c:pt>
                <c:pt idx="731">
                  <c:v>0.50692789987338616</c:v>
                </c:pt>
                <c:pt idx="732">
                  <c:v>0.50762042432676513</c:v>
                </c:pt>
                <c:pt idx="733">
                  <c:v>0.5083129487801441</c:v>
                </c:pt>
                <c:pt idx="734">
                  <c:v>0.50900547323352308</c:v>
                </c:pt>
                <c:pt idx="735">
                  <c:v>0.50969799768690194</c:v>
                </c:pt>
                <c:pt idx="736">
                  <c:v>0.51039052214028091</c:v>
                </c:pt>
                <c:pt idx="737">
                  <c:v>0.51108304659365988</c:v>
                </c:pt>
                <c:pt idx="738">
                  <c:v>0.51177557104703886</c:v>
                </c:pt>
                <c:pt idx="739">
                  <c:v>0.51246809550041772</c:v>
                </c:pt>
                <c:pt idx="740">
                  <c:v>0.51316061995379669</c:v>
                </c:pt>
                <c:pt idx="741">
                  <c:v>0.51385314440717567</c:v>
                </c:pt>
                <c:pt idx="742">
                  <c:v>0.51454566886055453</c:v>
                </c:pt>
                <c:pt idx="743">
                  <c:v>0.51523819331393361</c:v>
                </c:pt>
                <c:pt idx="744">
                  <c:v>0.51593071776731247</c:v>
                </c:pt>
                <c:pt idx="745">
                  <c:v>0.51662324222069134</c:v>
                </c:pt>
                <c:pt idx="746">
                  <c:v>0.51731576667407042</c:v>
                </c:pt>
                <c:pt idx="747">
                  <c:v>0.51800829112744928</c:v>
                </c:pt>
                <c:pt idx="748">
                  <c:v>0.51870081558082826</c:v>
                </c:pt>
                <c:pt idx="749">
                  <c:v>0.51939334003420723</c:v>
                </c:pt>
                <c:pt idx="750">
                  <c:v>0.52008586448758609</c:v>
                </c:pt>
                <c:pt idx="751">
                  <c:v>0.52077838894096506</c:v>
                </c:pt>
                <c:pt idx="752">
                  <c:v>0.52147091339434404</c:v>
                </c:pt>
                <c:pt idx="753">
                  <c:v>0.5221634378477229</c:v>
                </c:pt>
                <c:pt idx="754">
                  <c:v>0.52285596230110187</c:v>
                </c:pt>
                <c:pt idx="755">
                  <c:v>0.52354848675448074</c:v>
                </c:pt>
                <c:pt idx="756">
                  <c:v>0.52424101120785971</c:v>
                </c:pt>
                <c:pt idx="757">
                  <c:v>0.52493353566123868</c:v>
                </c:pt>
                <c:pt idx="758">
                  <c:v>0.52562606011461765</c:v>
                </c:pt>
                <c:pt idx="759">
                  <c:v>0.52631858456799652</c:v>
                </c:pt>
                <c:pt idx="760">
                  <c:v>0.52701110902137549</c:v>
                </c:pt>
                <c:pt idx="761">
                  <c:v>0.52770363347475446</c:v>
                </c:pt>
                <c:pt idx="762">
                  <c:v>0.52839615792813333</c:v>
                </c:pt>
                <c:pt idx="763">
                  <c:v>0.5290886823815123</c:v>
                </c:pt>
                <c:pt idx="764">
                  <c:v>0.52978120683489127</c:v>
                </c:pt>
                <c:pt idx="765">
                  <c:v>0.53047373128827013</c:v>
                </c:pt>
                <c:pt idx="766">
                  <c:v>0.53116625574164911</c:v>
                </c:pt>
                <c:pt idx="767">
                  <c:v>0.53185878019502808</c:v>
                </c:pt>
                <c:pt idx="768">
                  <c:v>0.53255130464840705</c:v>
                </c:pt>
                <c:pt idx="769">
                  <c:v>0.53324382910178592</c:v>
                </c:pt>
                <c:pt idx="770">
                  <c:v>0.53393635355516489</c:v>
                </c:pt>
                <c:pt idx="771">
                  <c:v>0.53462887800854386</c:v>
                </c:pt>
                <c:pt idx="772">
                  <c:v>0.53532140246192284</c:v>
                </c:pt>
                <c:pt idx="773">
                  <c:v>0.53601392691530181</c:v>
                </c:pt>
                <c:pt idx="774">
                  <c:v>0.53670645136868067</c:v>
                </c:pt>
                <c:pt idx="775">
                  <c:v>0.53739897582205964</c:v>
                </c:pt>
                <c:pt idx="776">
                  <c:v>0.53809150027543862</c:v>
                </c:pt>
                <c:pt idx="777">
                  <c:v>0.53878402472881748</c:v>
                </c:pt>
                <c:pt idx="778">
                  <c:v>0.53947654918219656</c:v>
                </c:pt>
                <c:pt idx="779">
                  <c:v>0.54016907363557543</c:v>
                </c:pt>
                <c:pt idx="780">
                  <c:v>0.54086159808895429</c:v>
                </c:pt>
                <c:pt idx="781">
                  <c:v>0.54155412254233337</c:v>
                </c:pt>
                <c:pt idx="782">
                  <c:v>0.54224664699571223</c:v>
                </c:pt>
                <c:pt idx="783">
                  <c:v>0.54293917144909121</c:v>
                </c:pt>
                <c:pt idx="784">
                  <c:v>0.54363169590247018</c:v>
                </c:pt>
                <c:pt idx="785">
                  <c:v>0.54432422035584904</c:v>
                </c:pt>
                <c:pt idx="786">
                  <c:v>0.54501674480922802</c:v>
                </c:pt>
                <c:pt idx="787">
                  <c:v>0.54570926926260699</c:v>
                </c:pt>
                <c:pt idx="788">
                  <c:v>0.54640179371598596</c:v>
                </c:pt>
                <c:pt idx="789">
                  <c:v>0.54709431816936482</c:v>
                </c:pt>
                <c:pt idx="790">
                  <c:v>0.5477868426227438</c:v>
                </c:pt>
                <c:pt idx="791">
                  <c:v>0.54847936707612277</c:v>
                </c:pt>
                <c:pt idx="792">
                  <c:v>0.54917189152950163</c:v>
                </c:pt>
                <c:pt idx="793">
                  <c:v>0.54986441598288072</c:v>
                </c:pt>
                <c:pt idx="794">
                  <c:v>0.55055694043625958</c:v>
                </c:pt>
                <c:pt idx="795">
                  <c:v>0.55124946488963844</c:v>
                </c:pt>
                <c:pt idx="796">
                  <c:v>0.55194198934301753</c:v>
                </c:pt>
                <c:pt idx="797">
                  <c:v>0.55263451379639639</c:v>
                </c:pt>
                <c:pt idx="798">
                  <c:v>0.55332703824977536</c:v>
                </c:pt>
                <c:pt idx="799">
                  <c:v>0.55401956270315433</c:v>
                </c:pt>
                <c:pt idx="800">
                  <c:v>0.5547120871565332</c:v>
                </c:pt>
                <c:pt idx="801">
                  <c:v>0.55540461160991217</c:v>
                </c:pt>
                <c:pt idx="802">
                  <c:v>0.55609713606329114</c:v>
                </c:pt>
                <c:pt idx="803">
                  <c:v>0.55678966051667012</c:v>
                </c:pt>
                <c:pt idx="804">
                  <c:v>0.55748218497004898</c:v>
                </c:pt>
                <c:pt idx="805">
                  <c:v>0.55817470942342795</c:v>
                </c:pt>
                <c:pt idx="806">
                  <c:v>0.55886723387680692</c:v>
                </c:pt>
                <c:pt idx="807">
                  <c:v>0.55955975833018579</c:v>
                </c:pt>
                <c:pt idx="808">
                  <c:v>0.56025228278356487</c:v>
                </c:pt>
                <c:pt idx="809">
                  <c:v>0.56094480723694373</c:v>
                </c:pt>
                <c:pt idx="810">
                  <c:v>0.56163733169032259</c:v>
                </c:pt>
                <c:pt idx="811">
                  <c:v>0.56232985614370168</c:v>
                </c:pt>
                <c:pt idx="812">
                  <c:v>0.56302238059708054</c:v>
                </c:pt>
                <c:pt idx="813">
                  <c:v>0.56371490505045951</c:v>
                </c:pt>
                <c:pt idx="814">
                  <c:v>0.56440742950383849</c:v>
                </c:pt>
                <c:pt idx="815">
                  <c:v>0.56509995395721735</c:v>
                </c:pt>
                <c:pt idx="816">
                  <c:v>0.56579247841059632</c:v>
                </c:pt>
                <c:pt idx="817">
                  <c:v>0.5664850028639753</c:v>
                </c:pt>
                <c:pt idx="818">
                  <c:v>0.56717752731735416</c:v>
                </c:pt>
                <c:pt idx="819">
                  <c:v>0.56787005177073313</c:v>
                </c:pt>
                <c:pt idx="820">
                  <c:v>0.5685625762241121</c:v>
                </c:pt>
                <c:pt idx="821">
                  <c:v>0.56925510067749097</c:v>
                </c:pt>
                <c:pt idx="822">
                  <c:v>0.56994762513086994</c:v>
                </c:pt>
                <c:pt idx="823">
                  <c:v>0.57064014958424891</c:v>
                </c:pt>
                <c:pt idx="824">
                  <c:v>0.57133267403762777</c:v>
                </c:pt>
                <c:pt idx="825">
                  <c:v>0.57202519849100675</c:v>
                </c:pt>
                <c:pt idx="826">
                  <c:v>0.57271772294438572</c:v>
                </c:pt>
                <c:pt idx="827">
                  <c:v>0.57341024739776458</c:v>
                </c:pt>
                <c:pt idx="828">
                  <c:v>0.57410277185114367</c:v>
                </c:pt>
                <c:pt idx="829">
                  <c:v>0.57479529630452253</c:v>
                </c:pt>
                <c:pt idx="830">
                  <c:v>0.57548782075790139</c:v>
                </c:pt>
                <c:pt idx="831">
                  <c:v>0.57618034521128048</c:v>
                </c:pt>
                <c:pt idx="832">
                  <c:v>0.57687286966465934</c:v>
                </c:pt>
                <c:pt idx="833">
                  <c:v>0.57756539411803831</c:v>
                </c:pt>
                <c:pt idx="834">
                  <c:v>0.57825791857141728</c:v>
                </c:pt>
                <c:pt idx="835">
                  <c:v>0.57895044302479615</c:v>
                </c:pt>
                <c:pt idx="836">
                  <c:v>0.57964296747817512</c:v>
                </c:pt>
                <c:pt idx="837">
                  <c:v>0.58033549193155409</c:v>
                </c:pt>
                <c:pt idx="838">
                  <c:v>0.58102801638493307</c:v>
                </c:pt>
                <c:pt idx="839">
                  <c:v>0.58172054083831193</c:v>
                </c:pt>
                <c:pt idx="840">
                  <c:v>0.5824130652916909</c:v>
                </c:pt>
                <c:pt idx="841">
                  <c:v>0.58310558974506987</c:v>
                </c:pt>
                <c:pt idx="842">
                  <c:v>0.58379811419844874</c:v>
                </c:pt>
                <c:pt idx="843">
                  <c:v>0.58449063865182782</c:v>
                </c:pt>
                <c:pt idx="844">
                  <c:v>0.58518316310520668</c:v>
                </c:pt>
                <c:pt idx="845">
                  <c:v>0.58587568755858555</c:v>
                </c:pt>
                <c:pt idx="846">
                  <c:v>0.58656821201196463</c:v>
                </c:pt>
                <c:pt idx="847">
                  <c:v>0.58726073646534349</c:v>
                </c:pt>
                <c:pt idx="848">
                  <c:v>0.58795326091872258</c:v>
                </c:pt>
                <c:pt idx="849">
                  <c:v>0.58864578537210144</c:v>
                </c:pt>
                <c:pt idx="850">
                  <c:v>0.5893383098254803</c:v>
                </c:pt>
                <c:pt idx="851">
                  <c:v>0.59003083427885938</c:v>
                </c:pt>
                <c:pt idx="852">
                  <c:v>0.59072335873223825</c:v>
                </c:pt>
                <c:pt idx="853">
                  <c:v>0.59141588318561722</c:v>
                </c:pt>
                <c:pt idx="854">
                  <c:v>0.59210840763899619</c:v>
                </c:pt>
                <c:pt idx="855">
                  <c:v>0.59280093209237505</c:v>
                </c:pt>
                <c:pt idx="856">
                  <c:v>0.59349345654575403</c:v>
                </c:pt>
                <c:pt idx="857">
                  <c:v>0.594185980999133</c:v>
                </c:pt>
                <c:pt idx="858">
                  <c:v>0.59487850545251197</c:v>
                </c:pt>
                <c:pt idx="859">
                  <c:v>0.59557102990589084</c:v>
                </c:pt>
                <c:pt idx="860">
                  <c:v>0.59626355435926981</c:v>
                </c:pt>
                <c:pt idx="861">
                  <c:v>0.59695607881264878</c:v>
                </c:pt>
                <c:pt idx="862">
                  <c:v>0.59764860326602764</c:v>
                </c:pt>
                <c:pt idx="863">
                  <c:v>0.59834112771940673</c:v>
                </c:pt>
                <c:pt idx="864">
                  <c:v>0.59903365217278559</c:v>
                </c:pt>
                <c:pt idx="865">
                  <c:v>0.59972617662616445</c:v>
                </c:pt>
                <c:pt idx="866">
                  <c:v>0.60041870107954354</c:v>
                </c:pt>
                <c:pt idx="867">
                  <c:v>0.6011112255329224</c:v>
                </c:pt>
                <c:pt idx="868">
                  <c:v>0.60180374998630137</c:v>
                </c:pt>
                <c:pt idx="869">
                  <c:v>0.60249627443968035</c:v>
                </c:pt>
                <c:pt idx="870">
                  <c:v>0.60318879889305921</c:v>
                </c:pt>
                <c:pt idx="871">
                  <c:v>0.60388132334643818</c:v>
                </c:pt>
                <c:pt idx="872">
                  <c:v>0.60457384779981715</c:v>
                </c:pt>
                <c:pt idx="873">
                  <c:v>0.60526637225319613</c:v>
                </c:pt>
                <c:pt idx="874">
                  <c:v>0.60595889670657499</c:v>
                </c:pt>
                <c:pt idx="875">
                  <c:v>0.60665142115995396</c:v>
                </c:pt>
                <c:pt idx="876">
                  <c:v>0.60734394561333294</c:v>
                </c:pt>
                <c:pt idx="877">
                  <c:v>0.6080364700667118</c:v>
                </c:pt>
                <c:pt idx="878">
                  <c:v>0.60872899452009088</c:v>
                </c:pt>
                <c:pt idx="879">
                  <c:v>0.60942151897346974</c:v>
                </c:pt>
                <c:pt idx="880">
                  <c:v>0.61011404342684861</c:v>
                </c:pt>
                <c:pt idx="881">
                  <c:v>0.61080656788022758</c:v>
                </c:pt>
                <c:pt idx="882">
                  <c:v>0.61149909233360655</c:v>
                </c:pt>
                <c:pt idx="883">
                  <c:v>0.61219161678698553</c:v>
                </c:pt>
                <c:pt idx="884">
                  <c:v>0.61288414124036439</c:v>
                </c:pt>
                <c:pt idx="885">
                  <c:v>0.61357666569374336</c:v>
                </c:pt>
                <c:pt idx="886">
                  <c:v>0.61426919014712233</c:v>
                </c:pt>
                <c:pt idx="887">
                  <c:v>0.6149617146005012</c:v>
                </c:pt>
                <c:pt idx="888">
                  <c:v>0.61565423905388017</c:v>
                </c:pt>
                <c:pt idx="889">
                  <c:v>0.61634676350725914</c:v>
                </c:pt>
                <c:pt idx="890">
                  <c:v>0.61703928796063801</c:v>
                </c:pt>
                <c:pt idx="891">
                  <c:v>0.61773181241401698</c:v>
                </c:pt>
                <c:pt idx="892">
                  <c:v>0.61842433686739595</c:v>
                </c:pt>
                <c:pt idx="893">
                  <c:v>0.61911686132077492</c:v>
                </c:pt>
                <c:pt idx="894">
                  <c:v>0.61980938577415379</c:v>
                </c:pt>
                <c:pt idx="895">
                  <c:v>0.62050191022753276</c:v>
                </c:pt>
                <c:pt idx="896">
                  <c:v>0.62119443468091173</c:v>
                </c:pt>
                <c:pt idx="897">
                  <c:v>0.6218869591342906</c:v>
                </c:pt>
                <c:pt idx="898">
                  <c:v>0.62257948358766968</c:v>
                </c:pt>
                <c:pt idx="899">
                  <c:v>0.62327200804104854</c:v>
                </c:pt>
                <c:pt idx="900">
                  <c:v>0.6239645324944274</c:v>
                </c:pt>
                <c:pt idx="901">
                  <c:v>0.62465705694780649</c:v>
                </c:pt>
                <c:pt idx="902">
                  <c:v>0.62534958140118535</c:v>
                </c:pt>
                <c:pt idx="903">
                  <c:v>0.62604210585456432</c:v>
                </c:pt>
                <c:pt idx="904">
                  <c:v>0.6267346303079433</c:v>
                </c:pt>
                <c:pt idx="905">
                  <c:v>0.62742715476132216</c:v>
                </c:pt>
                <c:pt idx="906">
                  <c:v>0.62811967921470113</c:v>
                </c:pt>
                <c:pt idx="907">
                  <c:v>0.62881220366808011</c:v>
                </c:pt>
                <c:pt idx="908">
                  <c:v>0.62950472812145908</c:v>
                </c:pt>
                <c:pt idx="909">
                  <c:v>0.63019725257483794</c:v>
                </c:pt>
                <c:pt idx="910">
                  <c:v>0.63088977702821691</c:v>
                </c:pt>
                <c:pt idx="911">
                  <c:v>0.63158230148159589</c:v>
                </c:pt>
                <c:pt idx="912">
                  <c:v>0.63227482593497475</c:v>
                </c:pt>
                <c:pt idx="913">
                  <c:v>0.63296735038835383</c:v>
                </c:pt>
                <c:pt idx="914">
                  <c:v>0.6336598748417327</c:v>
                </c:pt>
                <c:pt idx="915">
                  <c:v>0.63435239929511156</c:v>
                </c:pt>
                <c:pt idx="916">
                  <c:v>0.63504492374849064</c:v>
                </c:pt>
                <c:pt idx="917">
                  <c:v>0.6357374482018695</c:v>
                </c:pt>
                <c:pt idx="918">
                  <c:v>0.63642997265524848</c:v>
                </c:pt>
                <c:pt idx="919">
                  <c:v>0.63712249710862745</c:v>
                </c:pt>
                <c:pt idx="920">
                  <c:v>0.63781502156200631</c:v>
                </c:pt>
                <c:pt idx="921">
                  <c:v>0.6385075460153854</c:v>
                </c:pt>
                <c:pt idx="922">
                  <c:v>0.63920007046876426</c:v>
                </c:pt>
                <c:pt idx="923">
                  <c:v>0.63989259492214323</c:v>
                </c:pt>
                <c:pt idx="924">
                  <c:v>0.64058511937552221</c:v>
                </c:pt>
                <c:pt idx="925">
                  <c:v>0.64127764382890107</c:v>
                </c:pt>
                <c:pt idx="926">
                  <c:v>0.64197016828228004</c:v>
                </c:pt>
                <c:pt idx="927">
                  <c:v>0.64266269273565901</c:v>
                </c:pt>
                <c:pt idx="928">
                  <c:v>0.64335521718903799</c:v>
                </c:pt>
                <c:pt idx="929">
                  <c:v>0.64404774164241685</c:v>
                </c:pt>
                <c:pt idx="930">
                  <c:v>0.64474026609579582</c:v>
                </c:pt>
                <c:pt idx="931">
                  <c:v>0.6454327905491748</c:v>
                </c:pt>
                <c:pt idx="932">
                  <c:v>0.64612531500255366</c:v>
                </c:pt>
                <c:pt idx="933">
                  <c:v>0.64681783945593274</c:v>
                </c:pt>
                <c:pt idx="934">
                  <c:v>0.6475103639093116</c:v>
                </c:pt>
                <c:pt idx="935">
                  <c:v>0.64820288836269047</c:v>
                </c:pt>
                <c:pt idx="936">
                  <c:v>0.64889541281606955</c:v>
                </c:pt>
                <c:pt idx="937">
                  <c:v>0.64958793726944841</c:v>
                </c:pt>
                <c:pt idx="938">
                  <c:v>0.65028046172282739</c:v>
                </c:pt>
                <c:pt idx="939">
                  <c:v>0.65097298617620636</c:v>
                </c:pt>
                <c:pt idx="940">
                  <c:v>0.65166551062958522</c:v>
                </c:pt>
                <c:pt idx="941">
                  <c:v>0.65235803508296419</c:v>
                </c:pt>
                <c:pt idx="942">
                  <c:v>0.65305055953634317</c:v>
                </c:pt>
                <c:pt idx="943">
                  <c:v>0.65374308398972214</c:v>
                </c:pt>
                <c:pt idx="944">
                  <c:v>0.654435608443101</c:v>
                </c:pt>
                <c:pt idx="945">
                  <c:v>0.65512813289647998</c:v>
                </c:pt>
                <c:pt idx="946">
                  <c:v>0.65582065734985895</c:v>
                </c:pt>
                <c:pt idx="947">
                  <c:v>0.65651318180323781</c:v>
                </c:pt>
                <c:pt idx="948">
                  <c:v>0.65720570625661678</c:v>
                </c:pt>
                <c:pt idx="949">
                  <c:v>0.65789823070999576</c:v>
                </c:pt>
                <c:pt idx="950">
                  <c:v>0.65859075516337462</c:v>
                </c:pt>
                <c:pt idx="951">
                  <c:v>0.65928327961675359</c:v>
                </c:pt>
                <c:pt idx="952">
                  <c:v>0.65997580407013257</c:v>
                </c:pt>
                <c:pt idx="953">
                  <c:v>0.66066832852351143</c:v>
                </c:pt>
                <c:pt idx="954">
                  <c:v>0.6613608529768904</c:v>
                </c:pt>
                <c:pt idx="955">
                  <c:v>0.66205337743026937</c:v>
                </c:pt>
                <c:pt idx="956">
                  <c:v>0.66274590188364824</c:v>
                </c:pt>
                <c:pt idx="957">
                  <c:v>0.66343842633702721</c:v>
                </c:pt>
                <c:pt idx="958">
                  <c:v>0.66413095079040618</c:v>
                </c:pt>
                <c:pt idx="959">
                  <c:v>0.66482347524378504</c:v>
                </c:pt>
                <c:pt idx="960">
                  <c:v>0.66551599969716402</c:v>
                </c:pt>
                <c:pt idx="961">
                  <c:v>0.66620852415054299</c:v>
                </c:pt>
                <c:pt idx="962">
                  <c:v>0.66690104860392196</c:v>
                </c:pt>
                <c:pt idx="963">
                  <c:v>0.66759357305730094</c:v>
                </c:pt>
                <c:pt idx="964">
                  <c:v>0.6682860975106798</c:v>
                </c:pt>
                <c:pt idx="965">
                  <c:v>0.66897862196405877</c:v>
                </c:pt>
                <c:pt idx="966">
                  <c:v>0.66967114641743775</c:v>
                </c:pt>
                <c:pt idx="967">
                  <c:v>0.67036367087081661</c:v>
                </c:pt>
                <c:pt idx="968">
                  <c:v>0.67105619532419569</c:v>
                </c:pt>
                <c:pt idx="969">
                  <c:v>0.67174871977757455</c:v>
                </c:pt>
                <c:pt idx="970">
                  <c:v>0.67244124423095342</c:v>
                </c:pt>
                <c:pt idx="971">
                  <c:v>0.6731337686843325</c:v>
                </c:pt>
                <c:pt idx="972">
                  <c:v>0.67382629313771136</c:v>
                </c:pt>
                <c:pt idx="973">
                  <c:v>0.67451881759109034</c:v>
                </c:pt>
                <c:pt idx="974">
                  <c:v>0.67521134204446931</c:v>
                </c:pt>
                <c:pt idx="975">
                  <c:v>0.67590386649784817</c:v>
                </c:pt>
                <c:pt idx="976">
                  <c:v>0.67659639095122714</c:v>
                </c:pt>
                <c:pt idx="977">
                  <c:v>0.67728891540460612</c:v>
                </c:pt>
                <c:pt idx="978">
                  <c:v>0.67798143985798509</c:v>
                </c:pt>
                <c:pt idx="979">
                  <c:v>0.67867396431136395</c:v>
                </c:pt>
                <c:pt idx="980">
                  <c:v>0.67936648876474293</c:v>
                </c:pt>
                <c:pt idx="981">
                  <c:v>0.6800590132181219</c:v>
                </c:pt>
                <c:pt idx="982">
                  <c:v>0.68075153767150076</c:v>
                </c:pt>
                <c:pt idx="983">
                  <c:v>0.68144406212487985</c:v>
                </c:pt>
                <c:pt idx="984">
                  <c:v>0.68213658657825871</c:v>
                </c:pt>
                <c:pt idx="985">
                  <c:v>0.68282911103163757</c:v>
                </c:pt>
                <c:pt idx="986">
                  <c:v>0.68352163548501665</c:v>
                </c:pt>
                <c:pt idx="987">
                  <c:v>0.68421415993839552</c:v>
                </c:pt>
                <c:pt idx="988">
                  <c:v>0.68490668439177449</c:v>
                </c:pt>
                <c:pt idx="989">
                  <c:v>0.68559920884515346</c:v>
                </c:pt>
                <c:pt idx="990">
                  <c:v>0.68629173329853232</c:v>
                </c:pt>
                <c:pt idx="991">
                  <c:v>0.6869842577519113</c:v>
                </c:pt>
                <c:pt idx="992">
                  <c:v>0.68767678220529027</c:v>
                </c:pt>
                <c:pt idx="993">
                  <c:v>0.68836930665866924</c:v>
                </c:pt>
                <c:pt idx="994">
                  <c:v>0.68906183111204811</c:v>
                </c:pt>
                <c:pt idx="995">
                  <c:v>0.68975435556542708</c:v>
                </c:pt>
                <c:pt idx="996">
                  <c:v>0.69044688001880605</c:v>
                </c:pt>
                <c:pt idx="997">
                  <c:v>0.69113940447218492</c:v>
                </c:pt>
                <c:pt idx="998">
                  <c:v>0.691831928925564</c:v>
                </c:pt>
                <c:pt idx="999">
                  <c:v>0.69252445337894286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267264"/>
        <c:axId val="95945856"/>
      </c:scatterChart>
      <c:valAx>
        <c:axId val="9626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Input</a:t>
                </a:r>
                <a:r>
                  <a:rPr lang="en-US" baseline="0"/>
                  <a:t> Primary Current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5945856"/>
        <c:crosses val="autoZero"/>
        <c:crossBetween val="midCat"/>
      </c:valAx>
      <c:valAx>
        <c:axId val="95945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Theoretical </a:t>
                </a:r>
                <a:r>
                  <a:rPr lang="en-US" baseline="0"/>
                  <a:t> Output Voltage (V)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62672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591763</xdr:colOff>
      <xdr:row>0</xdr:row>
      <xdr:rowOff>187401</xdr:rowOff>
    </xdr:from>
    <xdr:to>
      <xdr:col>19</xdr:col>
      <xdr:colOff>162196</xdr:colOff>
      <xdr:row>31</xdr:row>
      <xdr:rowOff>71846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1"/>
  <sheetViews>
    <sheetView zoomScaleNormal="100" workbookViewId="0">
      <selection activeCell="D9" sqref="D9"/>
    </sheetView>
  </sheetViews>
  <sheetFormatPr defaultRowHeight="14.4" x14ac:dyDescent="0.3"/>
  <cols>
    <col min="1" max="1" width="19.44140625" customWidth="1"/>
    <col min="2" max="2" width="31.21875" style="1" customWidth="1"/>
    <col min="3" max="3" width="11.21875" bestFit="1" customWidth="1"/>
    <col min="4" max="4" width="12" bestFit="1" customWidth="1"/>
    <col min="5" max="5" width="12.109375" bestFit="1" customWidth="1"/>
    <col min="7" max="7" width="12.21875" bestFit="1" customWidth="1"/>
    <col min="12" max="12" width="12.21875" bestFit="1" customWidth="1"/>
  </cols>
  <sheetData>
    <row r="1" spans="1:5" ht="15" thickBot="1" x14ac:dyDescent="0.35">
      <c r="A1" s="30" t="s">
        <v>19</v>
      </c>
      <c r="B1" s="42" t="s">
        <v>28</v>
      </c>
      <c r="C1" s="31" t="s">
        <v>20</v>
      </c>
      <c r="D1" s="31" t="s">
        <v>21</v>
      </c>
      <c r="E1" s="32" t="s">
        <v>8</v>
      </c>
    </row>
    <row r="2" spans="1:5" x14ac:dyDescent="0.3">
      <c r="A2" s="33" t="s">
        <v>9</v>
      </c>
      <c r="B2" s="14"/>
      <c r="C2" s="4" t="s">
        <v>0</v>
      </c>
      <c r="D2" s="4">
        <f>0.0017</f>
        <v>1.6999999999999999E-3</v>
      </c>
      <c r="E2" s="34" t="s">
        <v>15</v>
      </c>
    </row>
    <row r="3" spans="1:5" x14ac:dyDescent="0.3">
      <c r="A3" s="35" t="s">
        <v>10</v>
      </c>
      <c r="B3" s="15"/>
      <c r="C3" s="3" t="s">
        <v>1</v>
      </c>
      <c r="D3" s="3">
        <v>175</v>
      </c>
      <c r="E3" s="36"/>
    </row>
    <row r="4" spans="1:5" x14ac:dyDescent="0.3">
      <c r="A4" s="35" t="s">
        <v>11</v>
      </c>
      <c r="B4" s="15"/>
      <c r="C4" s="3" t="s">
        <v>2</v>
      </c>
      <c r="D4" s="3">
        <f>4*PI()*10^-7</f>
        <v>1.2566370614359173E-6</v>
      </c>
      <c r="E4" s="36"/>
    </row>
    <row r="5" spans="1:5" x14ac:dyDescent="0.3">
      <c r="A5" s="35"/>
      <c r="B5" s="15"/>
      <c r="C5" s="3"/>
      <c r="D5" s="3"/>
      <c r="E5" s="36"/>
    </row>
    <row r="6" spans="1:5" x14ac:dyDescent="0.3">
      <c r="A6" s="35" t="s">
        <v>12</v>
      </c>
      <c r="B6" s="15"/>
      <c r="C6" s="3" t="s">
        <v>4</v>
      </c>
      <c r="D6" s="3">
        <f>14.7731*10^-3</f>
        <v>1.4773099999999999E-2</v>
      </c>
      <c r="E6" s="36" t="s">
        <v>15</v>
      </c>
    </row>
    <row r="7" spans="1:5" x14ac:dyDescent="0.3">
      <c r="A7" s="35" t="s">
        <v>13</v>
      </c>
      <c r="B7" s="15"/>
      <c r="C7" s="3" t="s">
        <v>3</v>
      </c>
      <c r="D7" s="3">
        <f>24.9554*10^-3</f>
        <v>2.4955400000000003E-2</v>
      </c>
      <c r="E7" s="36" t="s">
        <v>15</v>
      </c>
    </row>
    <row r="8" spans="1:5" x14ac:dyDescent="0.3">
      <c r="A8" s="35"/>
      <c r="B8" s="15"/>
      <c r="C8" s="3"/>
      <c r="D8" s="3"/>
      <c r="E8" s="36"/>
    </row>
    <row r="9" spans="1:5" ht="15" thickBot="1" x14ac:dyDescent="0.35">
      <c r="A9" s="9" t="s">
        <v>14</v>
      </c>
      <c r="B9" s="43" t="s">
        <v>126</v>
      </c>
      <c r="C9" s="21" t="s">
        <v>5</v>
      </c>
      <c r="D9" s="21">
        <f>(D4*D3*D2*LN(D7/D6))/(2*PI())</f>
        <v>3.1194795197249674E-8</v>
      </c>
      <c r="E9" s="22" t="s">
        <v>16</v>
      </c>
    </row>
    <row r="10" spans="1:5" ht="15" thickBot="1" x14ac:dyDescent="0.35"/>
    <row r="11" spans="1:5" ht="15" thickBot="1" x14ac:dyDescent="0.35">
      <c r="A11" s="30" t="s">
        <v>6</v>
      </c>
      <c r="B11" s="31" t="s">
        <v>5</v>
      </c>
      <c r="C11" s="31" t="s">
        <v>7</v>
      </c>
      <c r="D11" s="31" t="s">
        <v>17</v>
      </c>
      <c r="E11" s="32" t="s">
        <v>18</v>
      </c>
    </row>
    <row r="12" spans="1:5" x14ac:dyDescent="0.3">
      <c r="A12" s="37">
        <v>0.1</v>
      </c>
      <c r="B12" s="4">
        <f>D9</f>
        <v>3.1194795197249674E-8</v>
      </c>
      <c r="C12" s="4">
        <f t="shared" ref="C12:C75" si="0">B12*A12</f>
        <v>3.1194795197249674E-9</v>
      </c>
      <c r="D12" s="5">
        <v>1000</v>
      </c>
      <c r="E12" s="38">
        <f>4.44*50*D12*C12</f>
        <v>6.9252445337894281E-4</v>
      </c>
    </row>
    <row r="13" spans="1:5" x14ac:dyDescent="0.3">
      <c r="A13" s="39">
        <v>0.2</v>
      </c>
      <c r="B13" s="3">
        <f>B12</f>
        <v>3.1194795197249674E-8</v>
      </c>
      <c r="C13" s="3">
        <f t="shared" si="0"/>
        <v>6.2389590394499348E-9</v>
      </c>
      <c r="D13" s="6">
        <f>D12</f>
        <v>1000</v>
      </c>
      <c r="E13" s="38">
        <f t="shared" ref="E13:E76" si="1">4.44*50*D13*C13</f>
        <v>1.3850489067578856E-3</v>
      </c>
    </row>
    <row r="14" spans="1:5" x14ac:dyDescent="0.3">
      <c r="A14" s="39">
        <v>0.3</v>
      </c>
      <c r="B14" s="3">
        <f>B13</f>
        <v>3.1194795197249674E-8</v>
      </c>
      <c r="C14" s="3">
        <f t="shared" si="0"/>
        <v>9.3584385591749022E-9</v>
      </c>
      <c r="D14" s="6">
        <f t="shared" ref="D14:D77" si="2">D13</f>
        <v>1000</v>
      </c>
      <c r="E14" s="38">
        <f t="shared" si="1"/>
        <v>2.0775733601368284E-3</v>
      </c>
    </row>
    <row r="15" spans="1:5" x14ac:dyDescent="0.3">
      <c r="A15" s="39">
        <v>0.4</v>
      </c>
      <c r="B15" s="3">
        <f t="shared" ref="B15:B78" si="3">B14</f>
        <v>3.1194795197249674E-8</v>
      </c>
      <c r="C15" s="3">
        <f t="shared" si="0"/>
        <v>1.247791807889987E-8</v>
      </c>
      <c r="D15" s="6">
        <f t="shared" si="2"/>
        <v>1000</v>
      </c>
      <c r="E15" s="38">
        <f t="shared" si="1"/>
        <v>2.7700978135157713E-3</v>
      </c>
    </row>
    <row r="16" spans="1:5" x14ac:dyDescent="0.3">
      <c r="A16" s="39">
        <v>0.5</v>
      </c>
      <c r="B16" s="3">
        <f t="shared" si="3"/>
        <v>3.1194795197249674E-8</v>
      </c>
      <c r="C16" s="3">
        <f t="shared" si="0"/>
        <v>1.5597397598624837E-8</v>
      </c>
      <c r="D16" s="6">
        <f t="shared" si="2"/>
        <v>1000</v>
      </c>
      <c r="E16" s="38">
        <f t="shared" si="1"/>
        <v>3.4626222668947141E-3</v>
      </c>
    </row>
    <row r="17" spans="1:5" x14ac:dyDescent="0.3">
      <c r="A17" s="39">
        <v>0.6</v>
      </c>
      <c r="B17" s="3">
        <f t="shared" si="3"/>
        <v>3.1194795197249674E-8</v>
      </c>
      <c r="C17" s="3">
        <f t="shared" si="0"/>
        <v>1.8716877118349804E-8</v>
      </c>
      <c r="D17" s="6">
        <f t="shared" si="2"/>
        <v>1000</v>
      </c>
      <c r="E17" s="38">
        <f t="shared" si="1"/>
        <v>4.1551467202736569E-3</v>
      </c>
    </row>
    <row r="18" spans="1:5" x14ac:dyDescent="0.3">
      <c r="A18" s="39">
        <v>0.7</v>
      </c>
      <c r="B18" s="3">
        <f t="shared" si="3"/>
        <v>3.1194795197249674E-8</v>
      </c>
      <c r="C18" s="3">
        <f t="shared" si="0"/>
        <v>2.1836356638074772E-8</v>
      </c>
      <c r="D18" s="6">
        <f t="shared" si="2"/>
        <v>1000</v>
      </c>
      <c r="E18" s="38">
        <f t="shared" si="1"/>
        <v>4.8476711736525997E-3</v>
      </c>
    </row>
    <row r="19" spans="1:5" x14ac:dyDescent="0.3">
      <c r="A19" s="39">
        <v>0.8</v>
      </c>
      <c r="B19" s="3">
        <f t="shared" si="3"/>
        <v>3.1194795197249674E-8</v>
      </c>
      <c r="C19" s="3">
        <f t="shared" si="0"/>
        <v>2.4955836157799739E-8</v>
      </c>
      <c r="D19" s="6">
        <f t="shared" si="2"/>
        <v>1000</v>
      </c>
      <c r="E19" s="38">
        <f t="shared" si="1"/>
        <v>5.5401956270315425E-3</v>
      </c>
    </row>
    <row r="20" spans="1:5" x14ac:dyDescent="0.3">
      <c r="A20" s="39">
        <v>0.9</v>
      </c>
      <c r="B20" s="3">
        <f t="shared" si="3"/>
        <v>3.1194795197249674E-8</v>
      </c>
      <c r="C20" s="3">
        <f t="shared" si="0"/>
        <v>2.8075315677524707E-8</v>
      </c>
      <c r="D20" s="6">
        <f t="shared" si="2"/>
        <v>1000</v>
      </c>
      <c r="E20" s="38">
        <f t="shared" si="1"/>
        <v>6.2327200804104853E-3</v>
      </c>
    </row>
    <row r="21" spans="1:5" x14ac:dyDescent="0.3">
      <c r="A21" s="39">
        <v>1</v>
      </c>
      <c r="B21" s="3">
        <f t="shared" si="3"/>
        <v>3.1194795197249674E-8</v>
      </c>
      <c r="C21" s="3">
        <f t="shared" si="0"/>
        <v>3.1194795197249674E-8</v>
      </c>
      <c r="D21" s="6">
        <f t="shared" si="2"/>
        <v>1000</v>
      </c>
      <c r="E21" s="38">
        <f t="shared" si="1"/>
        <v>6.9252445337894281E-3</v>
      </c>
    </row>
    <row r="22" spans="1:5" x14ac:dyDescent="0.3">
      <c r="A22" s="39">
        <v>1.1000000000000001</v>
      </c>
      <c r="B22" s="3">
        <f t="shared" si="3"/>
        <v>3.1194795197249674E-8</v>
      </c>
      <c r="C22" s="3">
        <f t="shared" si="0"/>
        <v>3.4314274716974645E-8</v>
      </c>
      <c r="D22" s="6">
        <f t="shared" si="2"/>
        <v>1000</v>
      </c>
      <c r="E22" s="38">
        <f t="shared" si="1"/>
        <v>7.6177689871683718E-3</v>
      </c>
    </row>
    <row r="23" spans="1:5" x14ac:dyDescent="0.3">
      <c r="A23" s="39">
        <v>1.2</v>
      </c>
      <c r="B23" s="3">
        <f t="shared" si="3"/>
        <v>3.1194795197249674E-8</v>
      </c>
      <c r="C23" s="3">
        <f t="shared" si="0"/>
        <v>3.7433754236699609E-8</v>
      </c>
      <c r="D23" s="6">
        <f t="shared" si="2"/>
        <v>1000</v>
      </c>
      <c r="E23" s="38">
        <f t="shared" si="1"/>
        <v>8.3102934405473138E-3</v>
      </c>
    </row>
    <row r="24" spans="1:5" x14ac:dyDescent="0.3">
      <c r="A24" s="39">
        <v>1.3</v>
      </c>
      <c r="B24" s="3">
        <f t="shared" si="3"/>
        <v>3.1194795197249674E-8</v>
      </c>
      <c r="C24" s="3">
        <f t="shared" si="0"/>
        <v>4.055323375642458E-8</v>
      </c>
      <c r="D24" s="6">
        <f t="shared" si="2"/>
        <v>1000</v>
      </c>
      <c r="E24" s="38">
        <f t="shared" si="1"/>
        <v>9.0028178939262574E-3</v>
      </c>
    </row>
    <row r="25" spans="1:5" x14ac:dyDescent="0.3">
      <c r="A25" s="39">
        <v>1.4</v>
      </c>
      <c r="B25" s="3">
        <f t="shared" si="3"/>
        <v>3.1194795197249674E-8</v>
      </c>
      <c r="C25" s="3">
        <f t="shared" si="0"/>
        <v>4.3672713276149544E-8</v>
      </c>
      <c r="D25" s="6">
        <f t="shared" si="2"/>
        <v>1000</v>
      </c>
      <c r="E25" s="38">
        <f t="shared" si="1"/>
        <v>9.6953423473051994E-3</v>
      </c>
    </row>
    <row r="26" spans="1:5" x14ac:dyDescent="0.3">
      <c r="A26" s="39">
        <v>1.5</v>
      </c>
      <c r="B26" s="3">
        <f t="shared" si="3"/>
        <v>3.1194795197249674E-8</v>
      </c>
      <c r="C26" s="3">
        <f t="shared" si="0"/>
        <v>4.6792192795874508E-8</v>
      </c>
      <c r="D26" s="6">
        <f t="shared" si="2"/>
        <v>1000</v>
      </c>
      <c r="E26" s="38">
        <f t="shared" si="1"/>
        <v>1.0387866800684141E-2</v>
      </c>
    </row>
    <row r="27" spans="1:5" x14ac:dyDescent="0.3">
      <c r="A27" s="39">
        <v>1.6</v>
      </c>
      <c r="B27" s="3">
        <f t="shared" si="3"/>
        <v>3.1194795197249674E-8</v>
      </c>
      <c r="C27" s="3">
        <f t="shared" si="0"/>
        <v>4.9911672315599479E-8</v>
      </c>
      <c r="D27" s="6">
        <f t="shared" si="2"/>
        <v>1000</v>
      </c>
      <c r="E27" s="38">
        <f t="shared" si="1"/>
        <v>1.1080391254063085E-2</v>
      </c>
    </row>
    <row r="28" spans="1:5" x14ac:dyDescent="0.3">
      <c r="A28" s="39">
        <v>1.7</v>
      </c>
      <c r="B28" s="3">
        <f t="shared" si="3"/>
        <v>3.1194795197249674E-8</v>
      </c>
      <c r="C28" s="3">
        <f t="shared" si="0"/>
        <v>5.3031151835324443E-8</v>
      </c>
      <c r="D28" s="6">
        <f t="shared" si="2"/>
        <v>1000</v>
      </c>
      <c r="E28" s="38">
        <f t="shared" si="1"/>
        <v>1.1772915707442027E-2</v>
      </c>
    </row>
    <row r="29" spans="1:5" x14ac:dyDescent="0.3">
      <c r="A29" s="39">
        <v>1.8</v>
      </c>
      <c r="B29" s="3">
        <f t="shared" si="3"/>
        <v>3.1194795197249674E-8</v>
      </c>
      <c r="C29" s="3">
        <f t="shared" si="0"/>
        <v>5.6150631355049413E-8</v>
      </c>
      <c r="D29" s="6">
        <f t="shared" si="2"/>
        <v>1000</v>
      </c>
      <c r="E29" s="38">
        <f t="shared" si="1"/>
        <v>1.2465440160820971E-2</v>
      </c>
    </row>
    <row r="30" spans="1:5" x14ac:dyDescent="0.3">
      <c r="A30" s="39">
        <v>1.9</v>
      </c>
      <c r="B30" s="3">
        <f t="shared" si="3"/>
        <v>3.1194795197249674E-8</v>
      </c>
      <c r="C30" s="3">
        <f t="shared" si="0"/>
        <v>5.9270110874774377E-8</v>
      </c>
      <c r="D30" s="6">
        <f t="shared" si="2"/>
        <v>1000</v>
      </c>
      <c r="E30" s="38">
        <f t="shared" si="1"/>
        <v>1.3157964614199914E-2</v>
      </c>
    </row>
    <row r="31" spans="1:5" x14ac:dyDescent="0.3">
      <c r="A31" s="39">
        <v>2</v>
      </c>
      <c r="B31" s="3">
        <f t="shared" si="3"/>
        <v>3.1194795197249674E-8</v>
      </c>
      <c r="C31" s="3">
        <f t="shared" si="0"/>
        <v>6.2389590394499348E-8</v>
      </c>
      <c r="D31" s="6">
        <f t="shared" si="2"/>
        <v>1000</v>
      </c>
      <c r="E31" s="38">
        <f t="shared" si="1"/>
        <v>1.3850489067578856E-2</v>
      </c>
    </row>
    <row r="32" spans="1:5" x14ac:dyDescent="0.3">
      <c r="A32" s="39">
        <v>2.1</v>
      </c>
      <c r="B32" s="3">
        <f t="shared" si="3"/>
        <v>3.1194795197249674E-8</v>
      </c>
      <c r="C32" s="3">
        <f t="shared" si="0"/>
        <v>6.5509069914224319E-8</v>
      </c>
      <c r="D32" s="6">
        <f t="shared" si="2"/>
        <v>1000</v>
      </c>
      <c r="E32" s="38">
        <f t="shared" si="1"/>
        <v>1.45430135209578E-2</v>
      </c>
    </row>
    <row r="33" spans="1:5" x14ac:dyDescent="0.3">
      <c r="A33" s="39">
        <v>2.2000000000000002</v>
      </c>
      <c r="B33" s="3">
        <f t="shared" si="3"/>
        <v>3.1194795197249674E-8</v>
      </c>
      <c r="C33" s="3">
        <f t="shared" si="0"/>
        <v>6.862854943394929E-8</v>
      </c>
      <c r="D33" s="6">
        <f t="shared" si="2"/>
        <v>1000</v>
      </c>
      <c r="E33" s="38">
        <f t="shared" si="1"/>
        <v>1.5235537974336744E-2</v>
      </c>
    </row>
    <row r="34" spans="1:5" x14ac:dyDescent="0.3">
      <c r="A34" s="39">
        <v>2.2999999999999998</v>
      </c>
      <c r="B34" s="3">
        <f t="shared" si="3"/>
        <v>3.1194795197249674E-8</v>
      </c>
      <c r="C34" s="3">
        <f t="shared" si="0"/>
        <v>7.1748028953674247E-8</v>
      </c>
      <c r="D34" s="6">
        <f t="shared" si="2"/>
        <v>1000</v>
      </c>
      <c r="E34" s="38">
        <f t="shared" si="1"/>
        <v>1.5928062427715686E-2</v>
      </c>
    </row>
    <row r="35" spans="1:5" x14ac:dyDescent="0.3">
      <c r="A35" s="39">
        <v>2.4</v>
      </c>
      <c r="B35" s="3">
        <f t="shared" si="3"/>
        <v>3.1194795197249674E-8</v>
      </c>
      <c r="C35" s="3">
        <f t="shared" si="0"/>
        <v>7.4867508473399218E-8</v>
      </c>
      <c r="D35" s="6">
        <f t="shared" si="2"/>
        <v>1000</v>
      </c>
      <c r="E35" s="38">
        <f t="shared" si="1"/>
        <v>1.6620586881094628E-2</v>
      </c>
    </row>
    <row r="36" spans="1:5" x14ac:dyDescent="0.3">
      <c r="A36" s="39">
        <v>2.5</v>
      </c>
      <c r="B36" s="3">
        <f t="shared" si="3"/>
        <v>3.1194795197249674E-8</v>
      </c>
      <c r="C36" s="3">
        <f t="shared" si="0"/>
        <v>7.7986987993124188E-8</v>
      </c>
      <c r="D36" s="6">
        <f t="shared" si="2"/>
        <v>1000</v>
      </c>
      <c r="E36" s="38">
        <f t="shared" si="1"/>
        <v>1.7313111334473573E-2</v>
      </c>
    </row>
    <row r="37" spans="1:5" x14ac:dyDescent="0.3">
      <c r="A37" s="39">
        <v>2.6</v>
      </c>
      <c r="B37" s="3">
        <f t="shared" si="3"/>
        <v>3.1194795197249674E-8</v>
      </c>
      <c r="C37" s="3">
        <f t="shared" si="0"/>
        <v>8.1106467512849159E-8</v>
      </c>
      <c r="D37" s="6">
        <f t="shared" si="2"/>
        <v>1000</v>
      </c>
      <c r="E37" s="38">
        <f t="shared" si="1"/>
        <v>1.8005635787852515E-2</v>
      </c>
    </row>
    <row r="38" spans="1:5" x14ac:dyDescent="0.3">
      <c r="A38" s="39">
        <v>2.7</v>
      </c>
      <c r="B38" s="3">
        <f t="shared" si="3"/>
        <v>3.1194795197249674E-8</v>
      </c>
      <c r="C38" s="3">
        <f t="shared" si="0"/>
        <v>8.422594703257413E-8</v>
      </c>
      <c r="D38" s="6">
        <f t="shared" si="2"/>
        <v>1000</v>
      </c>
      <c r="E38" s="38">
        <f t="shared" si="1"/>
        <v>1.869816024123146E-2</v>
      </c>
    </row>
    <row r="39" spans="1:5" x14ac:dyDescent="0.3">
      <c r="A39" s="39">
        <v>2.8</v>
      </c>
      <c r="B39" s="3">
        <f t="shared" si="3"/>
        <v>3.1194795197249674E-8</v>
      </c>
      <c r="C39" s="3">
        <f t="shared" si="0"/>
        <v>8.7345426552299087E-8</v>
      </c>
      <c r="D39" s="6">
        <f t="shared" si="2"/>
        <v>1000</v>
      </c>
      <c r="E39" s="38">
        <f t="shared" si="1"/>
        <v>1.9390684694610399E-2</v>
      </c>
    </row>
    <row r="40" spans="1:5" x14ac:dyDescent="0.3">
      <c r="A40" s="39">
        <v>2.9</v>
      </c>
      <c r="B40" s="3">
        <f t="shared" si="3"/>
        <v>3.1194795197249674E-8</v>
      </c>
      <c r="C40" s="3">
        <f t="shared" si="0"/>
        <v>9.0464906072024058E-8</v>
      </c>
      <c r="D40" s="6">
        <f t="shared" si="2"/>
        <v>1000</v>
      </c>
      <c r="E40" s="38">
        <f t="shared" si="1"/>
        <v>2.0083209147989344E-2</v>
      </c>
    </row>
    <row r="41" spans="1:5" x14ac:dyDescent="0.3">
      <c r="A41" s="39">
        <v>3</v>
      </c>
      <c r="B41" s="3">
        <f t="shared" si="3"/>
        <v>3.1194795197249674E-8</v>
      </c>
      <c r="C41" s="3">
        <f t="shared" si="0"/>
        <v>9.3584385591749016E-8</v>
      </c>
      <c r="D41" s="6">
        <f t="shared" si="2"/>
        <v>1000</v>
      </c>
      <c r="E41" s="38">
        <f t="shared" si="1"/>
        <v>2.0775733601368283E-2</v>
      </c>
    </row>
    <row r="42" spans="1:5" x14ac:dyDescent="0.3">
      <c r="A42" s="39">
        <v>3.1</v>
      </c>
      <c r="B42" s="3">
        <f t="shared" si="3"/>
        <v>3.1194795197249674E-8</v>
      </c>
      <c r="C42" s="3">
        <f t="shared" si="0"/>
        <v>9.6703865111473986E-8</v>
      </c>
      <c r="D42" s="6">
        <f t="shared" si="2"/>
        <v>1000</v>
      </c>
      <c r="E42" s="38">
        <f t="shared" si="1"/>
        <v>2.1468258054747228E-2</v>
      </c>
    </row>
    <row r="43" spans="1:5" x14ac:dyDescent="0.3">
      <c r="A43" s="39">
        <v>3.2</v>
      </c>
      <c r="B43" s="3">
        <f t="shared" si="3"/>
        <v>3.1194795197249674E-8</v>
      </c>
      <c r="C43" s="3">
        <f t="shared" si="0"/>
        <v>9.9823344631198957E-8</v>
      </c>
      <c r="D43" s="6">
        <f t="shared" si="2"/>
        <v>1000</v>
      </c>
      <c r="E43" s="38">
        <f t="shared" si="1"/>
        <v>2.216078250812617E-2</v>
      </c>
    </row>
    <row r="44" spans="1:5" x14ac:dyDescent="0.3">
      <c r="A44" s="39">
        <v>3.3</v>
      </c>
      <c r="B44" s="3">
        <f t="shared" si="3"/>
        <v>3.1194795197249674E-8</v>
      </c>
      <c r="C44" s="3">
        <f t="shared" si="0"/>
        <v>1.0294282415092391E-7</v>
      </c>
      <c r="D44" s="6">
        <f t="shared" si="2"/>
        <v>1000</v>
      </c>
      <c r="E44" s="38">
        <f t="shared" si="1"/>
        <v>2.2853306961505112E-2</v>
      </c>
    </row>
    <row r="45" spans="1:5" x14ac:dyDescent="0.3">
      <c r="A45" s="39">
        <v>3.4</v>
      </c>
      <c r="B45" s="3">
        <f t="shared" si="3"/>
        <v>3.1194795197249674E-8</v>
      </c>
      <c r="C45" s="3">
        <f t="shared" si="0"/>
        <v>1.0606230367064889E-7</v>
      </c>
      <c r="D45" s="6">
        <f t="shared" si="2"/>
        <v>1000</v>
      </c>
      <c r="E45" s="38">
        <f t="shared" si="1"/>
        <v>2.3545831414884054E-2</v>
      </c>
    </row>
    <row r="46" spans="1:5" x14ac:dyDescent="0.3">
      <c r="A46" s="39">
        <v>3.5</v>
      </c>
      <c r="B46" s="3">
        <f t="shared" si="3"/>
        <v>3.1194795197249674E-8</v>
      </c>
      <c r="C46" s="3">
        <f t="shared" si="0"/>
        <v>1.0918178319037386E-7</v>
      </c>
      <c r="D46" s="6">
        <f t="shared" si="2"/>
        <v>1000</v>
      </c>
      <c r="E46" s="38">
        <f t="shared" si="1"/>
        <v>2.4238355868262999E-2</v>
      </c>
    </row>
    <row r="47" spans="1:5" x14ac:dyDescent="0.3">
      <c r="A47" s="39">
        <v>3.6</v>
      </c>
      <c r="B47" s="3">
        <f t="shared" si="3"/>
        <v>3.1194795197249674E-8</v>
      </c>
      <c r="C47" s="3">
        <f t="shared" si="0"/>
        <v>1.1230126271009883E-7</v>
      </c>
      <c r="D47" s="6">
        <f t="shared" si="2"/>
        <v>1000</v>
      </c>
      <c r="E47" s="38">
        <f t="shared" si="1"/>
        <v>2.4930880321641941E-2</v>
      </c>
    </row>
    <row r="48" spans="1:5" x14ac:dyDescent="0.3">
      <c r="A48" s="39">
        <v>3.7</v>
      </c>
      <c r="B48" s="3">
        <f t="shared" si="3"/>
        <v>3.1194795197249674E-8</v>
      </c>
      <c r="C48" s="3">
        <f t="shared" si="0"/>
        <v>1.154207422298238E-7</v>
      </c>
      <c r="D48" s="6">
        <f t="shared" si="2"/>
        <v>1000</v>
      </c>
      <c r="E48" s="38">
        <f t="shared" si="1"/>
        <v>2.5623404775020887E-2</v>
      </c>
    </row>
    <row r="49" spans="1:5" x14ac:dyDescent="0.3">
      <c r="A49" s="39">
        <v>3.8</v>
      </c>
      <c r="B49" s="3">
        <f t="shared" si="3"/>
        <v>3.1194795197249674E-8</v>
      </c>
      <c r="C49" s="3">
        <f t="shared" si="0"/>
        <v>1.1854022174954875E-7</v>
      </c>
      <c r="D49" s="6">
        <f t="shared" si="2"/>
        <v>1000</v>
      </c>
      <c r="E49" s="38">
        <f t="shared" si="1"/>
        <v>2.6315929228399829E-2</v>
      </c>
    </row>
    <row r="50" spans="1:5" x14ac:dyDescent="0.3">
      <c r="A50" s="39">
        <v>3.9</v>
      </c>
      <c r="B50" s="3">
        <f t="shared" si="3"/>
        <v>3.1194795197249674E-8</v>
      </c>
      <c r="C50" s="3">
        <f t="shared" si="0"/>
        <v>1.2165970126927373E-7</v>
      </c>
      <c r="D50" s="6">
        <f t="shared" si="2"/>
        <v>1000</v>
      </c>
      <c r="E50" s="38">
        <f t="shared" si="1"/>
        <v>2.7008453681778771E-2</v>
      </c>
    </row>
    <row r="51" spans="1:5" x14ac:dyDescent="0.3">
      <c r="A51" s="39">
        <v>4</v>
      </c>
      <c r="B51" s="3">
        <f t="shared" si="3"/>
        <v>3.1194795197249674E-8</v>
      </c>
      <c r="C51" s="3">
        <f t="shared" si="0"/>
        <v>1.247791807889987E-7</v>
      </c>
      <c r="D51" s="6">
        <f t="shared" si="2"/>
        <v>1000</v>
      </c>
      <c r="E51" s="38">
        <f t="shared" si="1"/>
        <v>2.7700978135157713E-2</v>
      </c>
    </row>
    <row r="52" spans="1:5" x14ac:dyDescent="0.3">
      <c r="A52" s="39">
        <v>4.0999999999999996</v>
      </c>
      <c r="B52" s="3">
        <f t="shared" si="3"/>
        <v>3.1194795197249674E-8</v>
      </c>
      <c r="C52" s="3">
        <f t="shared" si="0"/>
        <v>1.2789866030872364E-7</v>
      </c>
      <c r="D52" s="6">
        <f t="shared" si="2"/>
        <v>1000</v>
      </c>
      <c r="E52" s="38">
        <f t="shared" si="1"/>
        <v>2.8393502588536651E-2</v>
      </c>
    </row>
    <row r="53" spans="1:5" x14ac:dyDescent="0.3">
      <c r="A53" s="39">
        <v>4.2</v>
      </c>
      <c r="B53" s="3">
        <f t="shared" si="3"/>
        <v>3.1194795197249674E-8</v>
      </c>
      <c r="C53" s="3">
        <f t="shared" si="0"/>
        <v>1.3101813982844864E-7</v>
      </c>
      <c r="D53" s="6">
        <f t="shared" si="2"/>
        <v>1000</v>
      </c>
      <c r="E53" s="38">
        <f t="shared" si="1"/>
        <v>2.90860270419156E-2</v>
      </c>
    </row>
    <row r="54" spans="1:5" x14ac:dyDescent="0.3">
      <c r="A54" s="39">
        <v>4.3</v>
      </c>
      <c r="B54" s="3">
        <f t="shared" si="3"/>
        <v>3.1194795197249674E-8</v>
      </c>
      <c r="C54" s="3">
        <f t="shared" si="0"/>
        <v>1.3413761934817358E-7</v>
      </c>
      <c r="D54" s="6">
        <f t="shared" si="2"/>
        <v>1000</v>
      </c>
      <c r="E54" s="38">
        <f t="shared" si="1"/>
        <v>2.9778551495294538E-2</v>
      </c>
    </row>
    <row r="55" spans="1:5" x14ac:dyDescent="0.3">
      <c r="A55" s="39">
        <v>4.4000000000000004</v>
      </c>
      <c r="B55" s="3">
        <f t="shared" si="3"/>
        <v>3.1194795197249674E-8</v>
      </c>
      <c r="C55" s="3">
        <f t="shared" si="0"/>
        <v>1.3725709886789858E-7</v>
      </c>
      <c r="D55" s="6">
        <f t="shared" si="2"/>
        <v>1000</v>
      </c>
      <c r="E55" s="38">
        <f t="shared" si="1"/>
        <v>3.0471075948673487E-2</v>
      </c>
    </row>
    <row r="56" spans="1:5" x14ac:dyDescent="0.3">
      <c r="A56" s="39">
        <v>4.5</v>
      </c>
      <c r="B56" s="3">
        <f t="shared" si="3"/>
        <v>3.1194795197249674E-8</v>
      </c>
      <c r="C56" s="3">
        <f t="shared" si="0"/>
        <v>1.4037657838762352E-7</v>
      </c>
      <c r="D56" s="6">
        <f t="shared" si="2"/>
        <v>1000</v>
      </c>
      <c r="E56" s="38">
        <f t="shared" si="1"/>
        <v>3.1163600402052426E-2</v>
      </c>
    </row>
    <row r="57" spans="1:5" x14ac:dyDescent="0.3">
      <c r="A57" s="39">
        <v>4.5999999999999996</v>
      </c>
      <c r="B57" s="3">
        <f t="shared" si="3"/>
        <v>3.1194795197249674E-8</v>
      </c>
      <c r="C57" s="3">
        <f t="shared" si="0"/>
        <v>1.4349605790734849E-7</v>
      </c>
      <c r="D57" s="6">
        <f t="shared" si="2"/>
        <v>1000</v>
      </c>
      <c r="E57" s="38">
        <f t="shared" si="1"/>
        <v>3.1856124855431371E-2</v>
      </c>
    </row>
    <row r="58" spans="1:5" x14ac:dyDescent="0.3">
      <c r="A58" s="39">
        <v>4.7</v>
      </c>
      <c r="B58" s="3">
        <f t="shared" si="3"/>
        <v>3.1194795197249674E-8</v>
      </c>
      <c r="C58" s="3">
        <f t="shared" si="0"/>
        <v>1.4661553742707346E-7</v>
      </c>
      <c r="D58" s="6">
        <f t="shared" si="2"/>
        <v>1000</v>
      </c>
      <c r="E58" s="38">
        <f t="shared" si="1"/>
        <v>3.2548649308810317E-2</v>
      </c>
    </row>
    <row r="59" spans="1:5" x14ac:dyDescent="0.3">
      <c r="A59" s="39">
        <v>4.8</v>
      </c>
      <c r="B59" s="3">
        <f t="shared" si="3"/>
        <v>3.1194795197249674E-8</v>
      </c>
      <c r="C59" s="3">
        <f t="shared" si="0"/>
        <v>1.4973501694679844E-7</v>
      </c>
      <c r="D59" s="6">
        <f t="shared" si="2"/>
        <v>1000</v>
      </c>
      <c r="E59" s="38">
        <f t="shared" si="1"/>
        <v>3.3241173762189255E-2</v>
      </c>
    </row>
    <row r="60" spans="1:5" x14ac:dyDescent="0.3">
      <c r="A60" s="39">
        <v>4.9000000000000004</v>
      </c>
      <c r="B60" s="3">
        <f t="shared" si="3"/>
        <v>3.1194795197249674E-8</v>
      </c>
      <c r="C60" s="3">
        <f t="shared" si="0"/>
        <v>1.5285449646652341E-7</v>
      </c>
      <c r="D60" s="6">
        <f t="shared" si="2"/>
        <v>1000</v>
      </c>
      <c r="E60" s="38">
        <f t="shared" si="1"/>
        <v>3.39336982155682E-2</v>
      </c>
    </row>
    <row r="61" spans="1:5" x14ac:dyDescent="0.3">
      <c r="A61" s="39">
        <v>5</v>
      </c>
      <c r="B61" s="3">
        <f t="shared" si="3"/>
        <v>3.1194795197249674E-8</v>
      </c>
      <c r="C61" s="3">
        <f t="shared" si="0"/>
        <v>1.5597397598624838E-7</v>
      </c>
      <c r="D61" s="6">
        <f t="shared" si="2"/>
        <v>1000</v>
      </c>
      <c r="E61" s="38">
        <f t="shared" si="1"/>
        <v>3.4626222668947146E-2</v>
      </c>
    </row>
    <row r="62" spans="1:5" x14ac:dyDescent="0.3">
      <c r="A62" s="39">
        <v>5.0999999999999996</v>
      </c>
      <c r="B62" s="3">
        <f t="shared" si="3"/>
        <v>3.1194795197249674E-8</v>
      </c>
      <c r="C62" s="3">
        <f t="shared" si="0"/>
        <v>1.5909345550597332E-7</v>
      </c>
      <c r="D62" s="6">
        <f t="shared" si="2"/>
        <v>1000</v>
      </c>
      <c r="E62" s="38">
        <f t="shared" si="1"/>
        <v>3.5318747122326084E-2</v>
      </c>
    </row>
    <row r="63" spans="1:5" x14ac:dyDescent="0.3">
      <c r="A63" s="39">
        <v>5.2</v>
      </c>
      <c r="B63" s="3">
        <f t="shared" si="3"/>
        <v>3.1194795197249674E-8</v>
      </c>
      <c r="C63" s="3">
        <f t="shared" si="0"/>
        <v>1.6221293502569832E-7</v>
      </c>
      <c r="D63" s="6">
        <f t="shared" si="2"/>
        <v>1000</v>
      </c>
      <c r="E63" s="38">
        <f t="shared" si="1"/>
        <v>3.601127157570503E-2</v>
      </c>
    </row>
    <row r="64" spans="1:5" x14ac:dyDescent="0.3">
      <c r="A64" s="39">
        <v>5.3</v>
      </c>
      <c r="B64" s="3">
        <f t="shared" si="3"/>
        <v>3.1194795197249674E-8</v>
      </c>
      <c r="C64" s="3">
        <f t="shared" si="0"/>
        <v>1.6533241454542326E-7</v>
      </c>
      <c r="D64" s="6">
        <f t="shared" si="2"/>
        <v>1000</v>
      </c>
      <c r="E64" s="38">
        <f t="shared" si="1"/>
        <v>3.6703796029083968E-2</v>
      </c>
    </row>
    <row r="65" spans="1:5" x14ac:dyDescent="0.3">
      <c r="A65" s="39">
        <v>5.4</v>
      </c>
      <c r="B65" s="3">
        <f t="shared" si="3"/>
        <v>3.1194795197249674E-8</v>
      </c>
      <c r="C65" s="3">
        <f t="shared" si="0"/>
        <v>1.6845189406514826E-7</v>
      </c>
      <c r="D65" s="6">
        <f t="shared" si="2"/>
        <v>1000</v>
      </c>
      <c r="E65" s="38">
        <f t="shared" si="1"/>
        <v>3.7396320482462921E-2</v>
      </c>
    </row>
    <row r="66" spans="1:5" x14ac:dyDescent="0.3">
      <c r="A66" s="39">
        <v>5.5</v>
      </c>
      <c r="B66" s="3">
        <f t="shared" si="3"/>
        <v>3.1194795197249674E-8</v>
      </c>
      <c r="C66" s="3">
        <f t="shared" si="0"/>
        <v>1.715713735848732E-7</v>
      </c>
      <c r="D66" s="6">
        <f t="shared" si="2"/>
        <v>1000</v>
      </c>
      <c r="E66" s="38">
        <f t="shared" si="1"/>
        <v>3.8088844935841859E-2</v>
      </c>
    </row>
    <row r="67" spans="1:5" x14ac:dyDescent="0.3">
      <c r="A67" s="39">
        <v>5.6</v>
      </c>
      <c r="B67" s="3">
        <f t="shared" si="3"/>
        <v>3.1194795197249674E-8</v>
      </c>
      <c r="C67" s="3">
        <f t="shared" si="0"/>
        <v>1.7469085310459817E-7</v>
      </c>
      <c r="D67" s="6">
        <f t="shared" si="2"/>
        <v>1000</v>
      </c>
      <c r="E67" s="38">
        <f t="shared" si="1"/>
        <v>3.8781369389220798E-2</v>
      </c>
    </row>
    <row r="68" spans="1:5" x14ac:dyDescent="0.3">
      <c r="A68" s="39">
        <v>5.7</v>
      </c>
      <c r="B68" s="3">
        <f t="shared" si="3"/>
        <v>3.1194795197249674E-8</v>
      </c>
      <c r="C68" s="3">
        <f t="shared" si="0"/>
        <v>1.7781033262432315E-7</v>
      </c>
      <c r="D68" s="6">
        <f t="shared" si="2"/>
        <v>1000</v>
      </c>
      <c r="E68" s="38">
        <f t="shared" si="1"/>
        <v>3.9473893842599743E-2</v>
      </c>
    </row>
    <row r="69" spans="1:5" x14ac:dyDescent="0.3">
      <c r="A69" s="39">
        <v>5.8</v>
      </c>
      <c r="B69" s="3">
        <f t="shared" si="3"/>
        <v>3.1194795197249674E-8</v>
      </c>
      <c r="C69" s="3">
        <f t="shared" si="0"/>
        <v>1.8092981214404812E-7</v>
      </c>
      <c r="D69" s="6">
        <f t="shared" si="2"/>
        <v>1000</v>
      </c>
      <c r="E69" s="38">
        <f t="shared" si="1"/>
        <v>4.0166418295978688E-2</v>
      </c>
    </row>
    <row r="70" spans="1:5" x14ac:dyDescent="0.3">
      <c r="A70" s="39">
        <v>5.9</v>
      </c>
      <c r="B70" s="3">
        <f t="shared" si="3"/>
        <v>3.1194795197249674E-8</v>
      </c>
      <c r="C70" s="3">
        <f t="shared" si="0"/>
        <v>1.8404929166377309E-7</v>
      </c>
      <c r="D70" s="6">
        <f t="shared" si="2"/>
        <v>1000</v>
      </c>
      <c r="E70" s="38">
        <f t="shared" si="1"/>
        <v>4.0858942749357634E-2</v>
      </c>
    </row>
    <row r="71" spans="1:5" x14ac:dyDescent="0.3">
      <c r="A71" s="39">
        <v>6</v>
      </c>
      <c r="B71" s="3">
        <f t="shared" si="3"/>
        <v>3.1194795197249674E-8</v>
      </c>
      <c r="C71" s="3">
        <f t="shared" si="0"/>
        <v>1.8716877118349803E-7</v>
      </c>
      <c r="D71" s="6">
        <f t="shared" si="2"/>
        <v>1000</v>
      </c>
      <c r="E71" s="38">
        <f t="shared" si="1"/>
        <v>4.1551467202736565E-2</v>
      </c>
    </row>
    <row r="72" spans="1:5" x14ac:dyDescent="0.3">
      <c r="A72" s="39">
        <v>6.1</v>
      </c>
      <c r="B72" s="3">
        <f t="shared" si="3"/>
        <v>3.1194795197249674E-8</v>
      </c>
      <c r="C72" s="3">
        <f t="shared" si="0"/>
        <v>1.90288250703223E-7</v>
      </c>
      <c r="D72" s="6">
        <f t="shared" si="2"/>
        <v>1000</v>
      </c>
      <c r="E72" s="38">
        <f t="shared" si="1"/>
        <v>4.2243991656115511E-2</v>
      </c>
    </row>
    <row r="73" spans="1:5" x14ac:dyDescent="0.3">
      <c r="A73" s="39">
        <v>6.2</v>
      </c>
      <c r="B73" s="3">
        <f t="shared" si="3"/>
        <v>3.1194795197249674E-8</v>
      </c>
      <c r="C73" s="3">
        <f t="shared" si="0"/>
        <v>1.9340773022294797E-7</v>
      </c>
      <c r="D73" s="6">
        <f t="shared" si="2"/>
        <v>1000</v>
      </c>
      <c r="E73" s="38">
        <f t="shared" si="1"/>
        <v>4.2936516109494456E-2</v>
      </c>
    </row>
    <row r="74" spans="1:5" x14ac:dyDescent="0.3">
      <c r="A74" s="39">
        <v>6.3</v>
      </c>
      <c r="B74" s="3">
        <f t="shared" si="3"/>
        <v>3.1194795197249674E-8</v>
      </c>
      <c r="C74" s="3">
        <f t="shared" si="0"/>
        <v>1.9652720974267294E-7</v>
      </c>
      <c r="D74" s="6">
        <f t="shared" si="2"/>
        <v>1000</v>
      </c>
      <c r="E74" s="38">
        <f t="shared" si="1"/>
        <v>4.3629040562873402E-2</v>
      </c>
    </row>
    <row r="75" spans="1:5" x14ac:dyDescent="0.3">
      <c r="A75" s="39">
        <v>6.4</v>
      </c>
      <c r="B75" s="3">
        <f t="shared" si="3"/>
        <v>3.1194795197249674E-8</v>
      </c>
      <c r="C75" s="3">
        <f t="shared" si="0"/>
        <v>1.9964668926239791E-7</v>
      </c>
      <c r="D75" s="6">
        <f t="shared" si="2"/>
        <v>1000</v>
      </c>
      <c r="E75" s="38">
        <f t="shared" si="1"/>
        <v>4.432156501625234E-2</v>
      </c>
    </row>
    <row r="76" spans="1:5" x14ac:dyDescent="0.3">
      <c r="A76" s="39">
        <v>6.5</v>
      </c>
      <c r="B76" s="3">
        <f t="shared" si="3"/>
        <v>3.1194795197249674E-8</v>
      </c>
      <c r="C76" s="3">
        <f t="shared" ref="C76:C139" si="4">B76*A76</f>
        <v>2.0276616878212288E-7</v>
      </c>
      <c r="D76" s="6">
        <f t="shared" si="2"/>
        <v>1000</v>
      </c>
      <c r="E76" s="38">
        <f t="shared" si="1"/>
        <v>4.5014089469631285E-2</v>
      </c>
    </row>
    <row r="77" spans="1:5" x14ac:dyDescent="0.3">
      <c r="A77" s="39">
        <v>6.6</v>
      </c>
      <c r="B77" s="3">
        <f t="shared" si="3"/>
        <v>3.1194795197249674E-8</v>
      </c>
      <c r="C77" s="3">
        <f t="shared" si="4"/>
        <v>2.0588564830184783E-7</v>
      </c>
      <c r="D77" s="6">
        <f t="shared" si="2"/>
        <v>1000</v>
      </c>
      <c r="E77" s="38">
        <f t="shared" ref="E77:E140" si="5">4.44*50*D77*C77</f>
        <v>4.5706613923010224E-2</v>
      </c>
    </row>
    <row r="78" spans="1:5" x14ac:dyDescent="0.3">
      <c r="A78" s="39">
        <v>6.7</v>
      </c>
      <c r="B78" s="3">
        <f t="shared" si="3"/>
        <v>3.1194795197249674E-8</v>
      </c>
      <c r="C78" s="3">
        <f t="shared" si="4"/>
        <v>2.0900512782157283E-7</v>
      </c>
      <c r="D78" s="6">
        <f t="shared" ref="D78:D141" si="6">D77</f>
        <v>1000</v>
      </c>
      <c r="E78" s="38">
        <f t="shared" si="5"/>
        <v>4.6399138376389176E-2</v>
      </c>
    </row>
    <row r="79" spans="1:5" x14ac:dyDescent="0.3">
      <c r="A79" s="39">
        <v>6.8</v>
      </c>
      <c r="B79" s="3">
        <f t="shared" ref="B79:B142" si="7">B78</f>
        <v>3.1194795197249674E-8</v>
      </c>
      <c r="C79" s="3">
        <f t="shared" si="4"/>
        <v>2.1212460734129777E-7</v>
      </c>
      <c r="D79" s="6">
        <f t="shared" si="6"/>
        <v>1000</v>
      </c>
      <c r="E79" s="38">
        <f t="shared" si="5"/>
        <v>4.7091662829768108E-2</v>
      </c>
    </row>
    <row r="80" spans="1:5" x14ac:dyDescent="0.3">
      <c r="A80" s="39">
        <v>6.9</v>
      </c>
      <c r="B80" s="3">
        <f t="shared" si="7"/>
        <v>3.1194795197249674E-8</v>
      </c>
      <c r="C80" s="3">
        <f t="shared" si="4"/>
        <v>2.1524408686102277E-7</v>
      </c>
      <c r="D80" s="6">
        <f t="shared" si="6"/>
        <v>1000</v>
      </c>
      <c r="E80" s="38">
        <f t="shared" si="5"/>
        <v>4.778418728314706E-2</v>
      </c>
    </row>
    <row r="81" spans="1:5" x14ac:dyDescent="0.3">
      <c r="A81" s="39">
        <v>7</v>
      </c>
      <c r="B81" s="3">
        <f t="shared" si="7"/>
        <v>3.1194795197249674E-8</v>
      </c>
      <c r="C81" s="3">
        <f t="shared" si="4"/>
        <v>2.1836356638074771E-7</v>
      </c>
      <c r="D81" s="6">
        <f t="shared" si="6"/>
        <v>1000</v>
      </c>
      <c r="E81" s="38">
        <f t="shared" si="5"/>
        <v>4.8476711736525999E-2</v>
      </c>
    </row>
    <row r="82" spans="1:5" x14ac:dyDescent="0.3">
      <c r="A82" s="39">
        <v>7.1</v>
      </c>
      <c r="B82" s="3">
        <f t="shared" si="7"/>
        <v>3.1194795197249674E-8</v>
      </c>
      <c r="C82" s="3">
        <f t="shared" si="4"/>
        <v>2.2148304590047268E-7</v>
      </c>
      <c r="D82" s="6">
        <f t="shared" si="6"/>
        <v>1000</v>
      </c>
      <c r="E82" s="38">
        <f t="shared" si="5"/>
        <v>4.9169236189904944E-2</v>
      </c>
    </row>
    <row r="83" spans="1:5" x14ac:dyDescent="0.3">
      <c r="A83" s="39">
        <v>7.2</v>
      </c>
      <c r="B83" s="3">
        <f t="shared" si="7"/>
        <v>3.1194795197249674E-8</v>
      </c>
      <c r="C83" s="3">
        <f t="shared" si="4"/>
        <v>2.2460252542019765E-7</v>
      </c>
      <c r="D83" s="6">
        <f t="shared" si="6"/>
        <v>1000</v>
      </c>
      <c r="E83" s="38">
        <f t="shared" si="5"/>
        <v>4.9861760643283883E-2</v>
      </c>
    </row>
    <row r="84" spans="1:5" x14ac:dyDescent="0.3">
      <c r="A84" s="39">
        <v>7.3</v>
      </c>
      <c r="B84" s="3">
        <f t="shared" si="7"/>
        <v>3.1194795197249674E-8</v>
      </c>
      <c r="C84" s="3">
        <f t="shared" si="4"/>
        <v>2.2772200493992262E-7</v>
      </c>
      <c r="D84" s="6">
        <f t="shared" si="6"/>
        <v>1000</v>
      </c>
      <c r="E84" s="38">
        <f t="shared" si="5"/>
        <v>5.0554285096662828E-2</v>
      </c>
    </row>
    <row r="85" spans="1:5" x14ac:dyDescent="0.3">
      <c r="A85" s="39">
        <v>7.4</v>
      </c>
      <c r="B85" s="3">
        <f t="shared" si="7"/>
        <v>3.1194795197249674E-8</v>
      </c>
      <c r="C85" s="3">
        <f t="shared" si="4"/>
        <v>2.3084148445964759E-7</v>
      </c>
      <c r="D85" s="6">
        <f t="shared" si="6"/>
        <v>1000</v>
      </c>
      <c r="E85" s="38">
        <f t="shared" si="5"/>
        <v>5.1246809550041773E-2</v>
      </c>
    </row>
    <row r="86" spans="1:5" x14ac:dyDescent="0.3">
      <c r="A86" s="39">
        <v>7.5</v>
      </c>
      <c r="B86" s="3">
        <f t="shared" si="7"/>
        <v>3.1194795197249674E-8</v>
      </c>
      <c r="C86" s="3">
        <f t="shared" si="4"/>
        <v>2.3396096397937257E-7</v>
      </c>
      <c r="D86" s="6">
        <f t="shared" si="6"/>
        <v>1000</v>
      </c>
      <c r="E86" s="38">
        <f t="shared" si="5"/>
        <v>5.1939334003420719E-2</v>
      </c>
    </row>
    <row r="87" spans="1:5" x14ac:dyDescent="0.3">
      <c r="A87" s="39">
        <v>7.6</v>
      </c>
      <c r="B87" s="3">
        <f t="shared" si="7"/>
        <v>3.1194795197249674E-8</v>
      </c>
      <c r="C87" s="3">
        <f t="shared" si="4"/>
        <v>2.3708044349909751E-7</v>
      </c>
      <c r="D87" s="6">
        <f t="shared" si="6"/>
        <v>1000</v>
      </c>
      <c r="E87" s="38">
        <f t="shared" si="5"/>
        <v>5.2631858456799657E-2</v>
      </c>
    </row>
    <row r="88" spans="1:5" x14ac:dyDescent="0.3">
      <c r="A88" s="39">
        <v>7.7</v>
      </c>
      <c r="B88" s="3">
        <f t="shared" si="7"/>
        <v>3.1194795197249674E-8</v>
      </c>
      <c r="C88" s="3">
        <f t="shared" si="4"/>
        <v>2.4019992301882248E-7</v>
      </c>
      <c r="D88" s="6">
        <f t="shared" si="6"/>
        <v>1000</v>
      </c>
      <c r="E88" s="38">
        <f t="shared" si="5"/>
        <v>5.3324382910178596E-2</v>
      </c>
    </row>
    <row r="89" spans="1:5" x14ac:dyDescent="0.3">
      <c r="A89" s="39">
        <v>7.8</v>
      </c>
      <c r="B89" s="3">
        <f t="shared" si="7"/>
        <v>3.1194795197249674E-8</v>
      </c>
      <c r="C89" s="3">
        <f t="shared" si="4"/>
        <v>2.4331940253854745E-7</v>
      </c>
      <c r="D89" s="6">
        <f t="shared" si="6"/>
        <v>1000</v>
      </c>
      <c r="E89" s="38">
        <f t="shared" si="5"/>
        <v>5.4016907363557541E-2</v>
      </c>
    </row>
    <row r="90" spans="1:5" x14ac:dyDescent="0.3">
      <c r="A90" s="39">
        <v>7.9</v>
      </c>
      <c r="B90" s="3">
        <f t="shared" si="7"/>
        <v>3.1194795197249674E-8</v>
      </c>
      <c r="C90" s="3">
        <f t="shared" si="4"/>
        <v>2.4643888205827242E-7</v>
      </c>
      <c r="D90" s="6">
        <f t="shared" si="6"/>
        <v>1000</v>
      </c>
      <c r="E90" s="38">
        <f t="shared" si="5"/>
        <v>5.4709431816936487E-2</v>
      </c>
    </row>
    <row r="91" spans="1:5" x14ac:dyDescent="0.3">
      <c r="A91" s="39">
        <v>8</v>
      </c>
      <c r="B91" s="3">
        <f t="shared" si="7"/>
        <v>3.1194795197249674E-8</v>
      </c>
      <c r="C91" s="3">
        <f t="shared" si="4"/>
        <v>2.4955836157799739E-7</v>
      </c>
      <c r="D91" s="6">
        <f t="shared" si="6"/>
        <v>1000</v>
      </c>
      <c r="E91" s="38">
        <f t="shared" si="5"/>
        <v>5.5401956270315425E-2</v>
      </c>
    </row>
    <row r="92" spans="1:5" x14ac:dyDescent="0.3">
      <c r="A92" s="39">
        <v>8.1</v>
      </c>
      <c r="B92" s="3">
        <f t="shared" si="7"/>
        <v>3.1194795197249674E-8</v>
      </c>
      <c r="C92" s="3">
        <f t="shared" si="4"/>
        <v>2.5267784109772236E-7</v>
      </c>
      <c r="D92" s="6">
        <f t="shared" si="6"/>
        <v>1000</v>
      </c>
      <c r="E92" s="38">
        <f t="shared" si="5"/>
        <v>5.609448072369437E-2</v>
      </c>
    </row>
    <row r="93" spans="1:5" x14ac:dyDescent="0.3">
      <c r="A93" s="39">
        <v>8.1999999999999993</v>
      </c>
      <c r="B93" s="3">
        <f t="shared" si="7"/>
        <v>3.1194795197249674E-8</v>
      </c>
      <c r="C93" s="3">
        <f t="shared" si="4"/>
        <v>2.5579732061744728E-7</v>
      </c>
      <c r="D93" s="6">
        <f t="shared" si="6"/>
        <v>1000</v>
      </c>
      <c r="E93" s="38">
        <f t="shared" si="5"/>
        <v>5.6787005177073302E-2</v>
      </c>
    </row>
    <row r="94" spans="1:5" x14ac:dyDescent="0.3">
      <c r="A94" s="39">
        <v>8.3000000000000007</v>
      </c>
      <c r="B94" s="3">
        <f t="shared" si="7"/>
        <v>3.1194795197249674E-8</v>
      </c>
      <c r="C94" s="3">
        <f t="shared" si="4"/>
        <v>2.589168001371723E-7</v>
      </c>
      <c r="D94" s="6">
        <f t="shared" si="6"/>
        <v>1000</v>
      </c>
      <c r="E94" s="38">
        <f t="shared" si="5"/>
        <v>5.7479529630452261E-2</v>
      </c>
    </row>
    <row r="95" spans="1:5" x14ac:dyDescent="0.3">
      <c r="A95" s="39">
        <v>8.4</v>
      </c>
      <c r="B95" s="3">
        <f t="shared" si="7"/>
        <v>3.1194795197249674E-8</v>
      </c>
      <c r="C95" s="3">
        <f t="shared" si="4"/>
        <v>2.6203627965689728E-7</v>
      </c>
      <c r="D95" s="6">
        <f t="shared" si="6"/>
        <v>1000</v>
      </c>
      <c r="E95" s="38">
        <f t="shared" si="5"/>
        <v>5.81720540838312E-2</v>
      </c>
    </row>
    <row r="96" spans="1:5" x14ac:dyDescent="0.3">
      <c r="A96" s="39">
        <v>8.5</v>
      </c>
      <c r="B96" s="3">
        <f t="shared" si="7"/>
        <v>3.1194795197249674E-8</v>
      </c>
      <c r="C96" s="3">
        <f t="shared" si="4"/>
        <v>2.6515575917662225E-7</v>
      </c>
      <c r="D96" s="6">
        <f t="shared" si="6"/>
        <v>1000</v>
      </c>
      <c r="E96" s="38">
        <f t="shared" si="5"/>
        <v>5.8864578537210145E-2</v>
      </c>
    </row>
    <row r="97" spans="1:5" x14ac:dyDescent="0.3">
      <c r="A97" s="39">
        <v>8.6</v>
      </c>
      <c r="B97" s="3">
        <f t="shared" si="7"/>
        <v>3.1194795197249674E-8</v>
      </c>
      <c r="C97" s="3">
        <f t="shared" si="4"/>
        <v>2.6827523869634716E-7</v>
      </c>
      <c r="D97" s="6">
        <f t="shared" si="6"/>
        <v>1000</v>
      </c>
      <c r="E97" s="38">
        <f t="shared" si="5"/>
        <v>5.9557102990589077E-2</v>
      </c>
    </row>
    <row r="98" spans="1:5" x14ac:dyDescent="0.3">
      <c r="A98" s="39">
        <v>8.6999999999999993</v>
      </c>
      <c r="B98" s="3">
        <f t="shared" si="7"/>
        <v>3.1194795197249674E-8</v>
      </c>
      <c r="C98" s="3">
        <f t="shared" si="4"/>
        <v>2.7139471821607213E-7</v>
      </c>
      <c r="D98" s="6">
        <f t="shared" si="6"/>
        <v>1000</v>
      </c>
      <c r="E98" s="38">
        <f t="shared" si="5"/>
        <v>6.0249627443968022E-2</v>
      </c>
    </row>
    <row r="99" spans="1:5" x14ac:dyDescent="0.3">
      <c r="A99" s="39">
        <v>8.8000000000000007</v>
      </c>
      <c r="B99" s="3">
        <f t="shared" si="7"/>
        <v>3.1194795197249674E-8</v>
      </c>
      <c r="C99" s="3">
        <f t="shared" si="4"/>
        <v>2.7451419773579716E-7</v>
      </c>
      <c r="D99" s="6">
        <f t="shared" si="6"/>
        <v>1000</v>
      </c>
      <c r="E99" s="38">
        <f t="shared" si="5"/>
        <v>6.0942151897346974E-2</v>
      </c>
    </row>
    <row r="100" spans="1:5" x14ac:dyDescent="0.3">
      <c r="A100" s="39">
        <v>8.9</v>
      </c>
      <c r="B100" s="3">
        <f t="shared" si="7"/>
        <v>3.1194795197249674E-8</v>
      </c>
      <c r="C100" s="3">
        <f t="shared" si="4"/>
        <v>2.7763367725552213E-7</v>
      </c>
      <c r="D100" s="6">
        <f t="shared" si="6"/>
        <v>1000</v>
      </c>
      <c r="E100" s="38">
        <f t="shared" si="5"/>
        <v>6.163467635072592E-2</v>
      </c>
    </row>
    <row r="101" spans="1:5" x14ac:dyDescent="0.3">
      <c r="A101" s="39">
        <v>9</v>
      </c>
      <c r="B101" s="3">
        <f t="shared" si="7"/>
        <v>3.1194795197249674E-8</v>
      </c>
      <c r="C101" s="3">
        <f t="shared" si="4"/>
        <v>2.8075315677524705E-7</v>
      </c>
      <c r="D101" s="6">
        <f t="shared" si="6"/>
        <v>1000</v>
      </c>
      <c r="E101" s="38">
        <f t="shared" si="5"/>
        <v>6.2327200804104851E-2</v>
      </c>
    </row>
    <row r="102" spans="1:5" x14ac:dyDescent="0.3">
      <c r="A102" s="39">
        <v>9.1</v>
      </c>
      <c r="B102" s="3">
        <f t="shared" si="7"/>
        <v>3.1194795197249674E-8</v>
      </c>
      <c r="C102" s="3">
        <f t="shared" si="4"/>
        <v>2.8387263629497202E-7</v>
      </c>
      <c r="D102" s="6">
        <f t="shared" si="6"/>
        <v>1000</v>
      </c>
      <c r="E102" s="38">
        <f t="shared" si="5"/>
        <v>6.3019725257483797E-2</v>
      </c>
    </row>
    <row r="103" spans="1:5" x14ac:dyDescent="0.3">
      <c r="A103" s="39">
        <v>9.1999999999999993</v>
      </c>
      <c r="B103" s="3">
        <f t="shared" si="7"/>
        <v>3.1194795197249674E-8</v>
      </c>
      <c r="C103" s="3">
        <f t="shared" si="4"/>
        <v>2.8699211581469699E-7</v>
      </c>
      <c r="D103" s="6">
        <f t="shared" si="6"/>
        <v>1000</v>
      </c>
      <c r="E103" s="38">
        <f t="shared" si="5"/>
        <v>6.3712249710862742E-2</v>
      </c>
    </row>
    <row r="104" spans="1:5" x14ac:dyDescent="0.3">
      <c r="A104" s="39">
        <v>9.3000000000000007</v>
      </c>
      <c r="B104" s="3">
        <f t="shared" si="7"/>
        <v>3.1194795197249674E-8</v>
      </c>
      <c r="C104" s="3">
        <f t="shared" si="4"/>
        <v>2.9011159533442201E-7</v>
      </c>
      <c r="D104" s="6">
        <f t="shared" si="6"/>
        <v>1000</v>
      </c>
      <c r="E104" s="38">
        <f t="shared" si="5"/>
        <v>6.4404774164241702E-2</v>
      </c>
    </row>
    <row r="105" spans="1:5" x14ac:dyDescent="0.3">
      <c r="A105" s="39">
        <v>9.4</v>
      </c>
      <c r="B105" s="3">
        <f t="shared" si="7"/>
        <v>3.1194795197249674E-8</v>
      </c>
      <c r="C105" s="3">
        <f t="shared" si="4"/>
        <v>2.9323107485414693E-7</v>
      </c>
      <c r="D105" s="6">
        <f t="shared" si="6"/>
        <v>1000</v>
      </c>
      <c r="E105" s="38">
        <f t="shared" si="5"/>
        <v>6.5097298617620633E-2</v>
      </c>
    </row>
    <row r="106" spans="1:5" x14ac:dyDescent="0.3">
      <c r="A106" s="39">
        <v>9.5</v>
      </c>
      <c r="B106" s="3">
        <f t="shared" si="7"/>
        <v>3.1194795197249674E-8</v>
      </c>
      <c r="C106" s="3">
        <f t="shared" si="4"/>
        <v>2.963505543738719E-7</v>
      </c>
      <c r="D106" s="6">
        <f t="shared" si="6"/>
        <v>1000</v>
      </c>
      <c r="E106" s="38">
        <f t="shared" si="5"/>
        <v>6.5789823070999565E-2</v>
      </c>
    </row>
    <row r="107" spans="1:5" x14ac:dyDescent="0.3">
      <c r="A107" s="39">
        <v>9.6</v>
      </c>
      <c r="B107" s="3">
        <f t="shared" si="7"/>
        <v>3.1194795197249674E-8</v>
      </c>
      <c r="C107" s="3">
        <f t="shared" si="4"/>
        <v>2.9947003389359687E-7</v>
      </c>
      <c r="D107" s="6">
        <f t="shared" si="6"/>
        <v>1000</v>
      </c>
      <c r="E107" s="38">
        <f t="shared" si="5"/>
        <v>6.648234752437851E-2</v>
      </c>
    </row>
    <row r="108" spans="1:5" x14ac:dyDescent="0.3">
      <c r="A108" s="39">
        <v>9.6999999999999993</v>
      </c>
      <c r="B108" s="3">
        <f t="shared" si="7"/>
        <v>3.1194795197249674E-8</v>
      </c>
      <c r="C108" s="3">
        <f t="shared" si="4"/>
        <v>3.0258951341332184E-7</v>
      </c>
      <c r="D108" s="6">
        <f t="shared" si="6"/>
        <v>1000</v>
      </c>
      <c r="E108" s="38">
        <f t="shared" si="5"/>
        <v>6.7174871977757455E-2</v>
      </c>
    </row>
    <row r="109" spans="1:5" x14ac:dyDescent="0.3">
      <c r="A109" s="39">
        <v>9.8000000000000007</v>
      </c>
      <c r="B109" s="3">
        <f t="shared" si="7"/>
        <v>3.1194795197249674E-8</v>
      </c>
      <c r="C109" s="3">
        <f t="shared" si="4"/>
        <v>3.0570899293304681E-7</v>
      </c>
      <c r="D109" s="6">
        <f t="shared" si="6"/>
        <v>1000</v>
      </c>
      <c r="E109" s="38">
        <f t="shared" si="5"/>
        <v>6.7867396431136401E-2</v>
      </c>
    </row>
    <row r="110" spans="1:5" x14ac:dyDescent="0.3">
      <c r="A110" s="39">
        <v>9.9</v>
      </c>
      <c r="B110" s="3">
        <f t="shared" si="7"/>
        <v>3.1194795197249674E-8</v>
      </c>
      <c r="C110" s="3">
        <f t="shared" si="4"/>
        <v>3.0882847245277178E-7</v>
      </c>
      <c r="D110" s="6">
        <f t="shared" si="6"/>
        <v>1000</v>
      </c>
      <c r="E110" s="38">
        <f t="shared" si="5"/>
        <v>6.8559920884515346E-2</v>
      </c>
    </row>
    <row r="111" spans="1:5" x14ac:dyDescent="0.3">
      <c r="A111" s="39">
        <v>10</v>
      </c>
      <c r="B111" s="3">
        <f t="shared" si="7"/>
        <v>3.1194795197249674E-8</v>
      </c>
      <c r="C111" s="3">
        <f t="shared" si="4"/>
        <v>3.1194795197249675E-7</v>
      </c>
      <c r="D111" s="6">
        <f t="shared" si="6"/>
        <v>1000</v>
      </c>
      <c r="E111" s="38">
        <f t="shared" si="5"/>
        <v>6.9252445337894292E-2</v>
      </c>
    </row>
    <row r="112" spans="1:5" x14ac:dyDescent="0.3">
      <c r="A112" s="39">
        <v>10.1</v>
      </c>
      <c r="B112" s="3">
        <f t="shared" si="7"/>
        <v>3.1194795197249674E-8</v>
      </c>
      <c r="C112" s="3">
        <f t="shared" si="4"/>
        <v>3.1506743149222167E-7</v>
      </c>
      <c r="D112" s="6">
        <f t="shared" si="6"/>
        <v>1000</v>
      </c>
      <c r="E112" s="38">
        <f t="shared" si="5"/>
        <v>6.9944969791273223E-2</v>
      </c>
    </row>
    <row r="113" spans="1:5" x14ac:dyDescent="0.3">
      <c r="A113" s="39">
        <v>10.199999999999999</v>
      </c>
      <c r="B113" s="3">
        <f t="shared" si="7"/>
        <v>3.1194795197249674E-8</v>
      </c>
      <c r="C113" s="3">
        <f t="shared" si="4"/>
        <v>3.1818691101194664E-7</v>
      </c>
      <c r="D113" s="6">
        <f t="shared" si="6"/>
        <v>1000</v>
      </c>
      <c r="E113" s="38">
        <f t="shared" si="5"/>
        <v>7.0637494244652169E-2</v>
      </c>
    </row>
    <row r="114" spans="1:5" x14ac:dyDescent="0.3">
      <c r="A114" s="39">
        <v>10.3</v>
      </c>
      <c r="B114" s="3">
        <f t="shared" si="7"/>
        <v>3.1194795197249674E-8</v>
      </c>
      <c r="C114" s="3">
        <f t="shared" si="4"/>
        <v>3.2130639053167167E-7</v>
      </c>
      <c r="D114" s="6">
        <f t="shared" si="6"/>
        <v>1000</v>
      </c>
      <c r="E114" s="38">
        <f t="shared" si="5"/>
        <v>7.1330018698031114E-2</v>
      </c>
    </row>
    <row r="115" spans="1:5" x14ac:dyDescent="0.3">
      <c r="A115" s="39">
        <v>10.4</v>
      </c>
      <c r="B115" s="3">
        <f t="shared" si="7"/>
        <v>3.1194795197249674E-8</v>
      </c>
      <c r="C115" s="3">
        <f t="shared" si="4"/>
        <v>3.2442587005139664E-7</v>
      </c>
      <c r="D115" s="6">
        <f t="shared" si="6"/>
        <v>1000</v>
      </c>
      <c r="E115" s="38">
        <f t="shared" si="5"/>
        <v>7.2022543151410059E-2</v>
      </c>
    </row>
    <row r="116" spans="1:5" x14ac:dyDescent="0.3">
      <c r="A116" s="39">
        <v>10.5</v>
      </c>
      <c r="B116" s="3">
        <f t="shared" si="7"/>
        <v>3.1194795197249674E-8</v>
      </c>
      <c r="C116" s="3">
        <f t="shared" si="4"/>
        <v>3.2754534957112155E-7</v>
      </c>
      <c r="D116" s="6">
        <f t="shared" si="6"/>
        <v>1000</v>
      </c>
      <c r="E116" s="38">
        <f t="shared" si="5"/>
        <v>7.2715067604788991E-2</v>
      </c>
    </row>
    <row r="117" spans="1:5" x14ac:dyDescent="0.3">
      <c r="A117" s="39">
        <v>10.6</v>
      </c>
      <c r="B117" s="3">
        <f t="shared" si="7"/>
        <v>3.1194795197249674E-8</v>
      </c>
      <c r="C117" s="3">
        <f t="shared" si="4"/>
        <v>3.3066482909084653E-7</v>
      </c>
      <c r="D117" s="6">
        <f t="shared" si="6"/>
        <v>1000</v>
      </c>
      <c r="E117" s="38">
        <f t="shared" si="5"/>
        <v>7.3407592058167936E-2</v>
      </c>
    </row>
    <row r="118" spans="1:5" x14ac:dyDescent="0.3">
      <c r="A118" s="39">
        <v>10.7</v>
      </c>
      <c r="B118" s="3">
        <f t="shared" si="7"/>
        <v>3.1194795197249674E-8</v>
      </c>
      <c r="C118" s="3">
        <f t="shared" si="4"/>
        <v>3.337843086105715E-7</v>
      </c>
      <c r="D118" s="6">
        <f t="shared" si="6"/>
        <v>1000</v>
      </c>
      <c r="E118" s="38">
        <f t="shared" si="5"/>
        <v>7.4100116511546882E-2</v>
      </c>
    </row>
    <row r="119" spans="1:5" x14ac:dyDescent="0.3">
      <c r="A119" s="39">
        <v>10.8</v>
      </c>
      <c r="B119" s="3">
        <f t="shared" si="7"/>
        <v>3.1194795197249674E-8</v>
      </c>
      <c r="C119" s="3">
        <f t="shared" si="4"/>
        <v>3.3690378813029652E-7</v>
      </c>
      <c r="D119" s="6">
        <f t="shared" si="6"/>
        <v>1000</v>
      </c>
      <c r="E119" s="38">
        <f t="shared" si="5"/>
        <v>7.4792640964925841E-2</v>
      </c>
    </row>
    <row r="120" spans="1:5" x14ac:dyDescent="0.3">
      <c r="A120" s="39">
        <v>10.9</v>
      </c>
      <c r="B120" s="3">
        <f t="shared" si="7"/>
        <v>3.1194795197249674E-8</v>
      </c>
      <c r="C120" s="3">
        <f t="shared" si="4"/>
        <v>3.4002326765002144E-7</v>
      </c>
      <c r="D120" s="6">
        <f t="shared" si="6"/>
        <v>1000</v>
      </c>
      <c r="E120" s="38">
        <f t="shared" si="5"/>
        <v>7.5485165418304773E-2</v>
      </c>
    </row>
    <row r="121" spans="1:5" x14ac:dyDescent="0.3">
      <c r="A121" s="39">
        <v>11</v>
      </c>
      <c r="B121" s="3">
        <f t="shared" si="7"/>
        <v>3.1194795197249674E-8</v>
      </c>
      <c r="C121" s="3">
        <f t="shared" si="4"/>
        <v>3.4314274716974641E-7</v>
      </c>
      <c r="D121" s="6">
        <f t="shared" si="6"/>
        <v>1000</v>
      </c>
      <c r="E121" s="38">
        <f t="shared" si="5"/>
        <v>7.6177689871683718E-2</v>
      </c>
    </row>
    <row r="122" spans="1:5" x14ac:dyDescent="0.3">
      <c r="A122" s="39">
        <v>11.1</v>
      </c>
      <c r="B122" s="3">
        <f t="shared" si="7"/>
        <v>3.1194795197249674E-8</v>
      </c>
      <c r="C122" s="3">
        <f t="shared" si="4"/>
        <v>3.4626222668947138E-7</v>
      </c>
      <c r="D122" s="6">
        <f t="shared" si="6"/>
        <v>1000</v>
      </c>
      <c r="E122" s="38">
        <f t="shared" si="5"/>
        <v>7.687021432506265E-2</v>
      </c>
    </row>
    <row r="123" spans="1:5" x14ac:dyDescent="0.3">
      <c r="A123" s="39">
        <v>11.2</v>
      </c>
      <c r="B123" s="3">
        <f t="shared" si="7"/>
        <v>3.1194795197249674E-8</v>
      </c>
      <c r="C123" s="3">
        <f t="shared" si="4"/>
        <v>3.4938170620919635E-7</v>
      </c>
      <c r="D123" s="6">
        <f t="shared" si="6"/>
        <v>1000</v>
      </c>
      <c r="E123" s="38">
        <f t="shared" si="5"/>
        <v>7.7562738778441595E-2</v>
      </c>
    </row>
    <row r="124" spans="1:5" x14ac:dyDescent="0.3">
      <c r="A124" s="39">
        <v>11.3</v>
      </c>
      <c r="B124" s="3">
        <f t="shared" si="7"/>
        <v>3.1194795197249674E-8</v>
      </c>
      <c r="C124" s="3">
        <f t="shared" si="4"/>
        <v>3.5250118572892132E-7</v>
      </c>
      <c r="D124" s="6">
        <f t="shared" si="6"/>
        <v>1000</v>
      </c>
      <c r="E124" s="38">
        <f t="shared" si="5"/>
        <v>7.825526323182054E-2</v>
      </c>
    </row>
    <row r="125" spans="1:5" x14ac:dyDescent="0.3">
      <c r="A125" s="39">
        <v>11.4</v>
      </c>
      <c r="B125" s="3">
        <f t="shared" si="7"/>
        <v>3.1194795197249674E-8</v>
      </c>
      <c r="C125" s="3">
        <f t="shared" si="4"/>
        <v>3.5562066524864629E-7</v>
      </c>
      <c r="D125" s="6">
        <f t="shared" si="6"/>
        <v>1000</v>
      </c>
      <c r="E125" s="38">
        <f t="shared" si="5"/>
        <v>7.8947787685199486E-2</v>
      </c>
    </row>
    <row r="126" spans="1:5" x14ac:dyDescent="0.3">
      <c r="A126" s="39">
        <v>11.5</v>
      </c>
      <c r="B126" s="3">
        <f t="shared" si="7"/>
        <v>3.1194795197249674E-8</v>
      </c>
      <c r="C126" s="3">
        <f t="shared" si="4"/>
        <v>3.5874014476837126E-7</v>
      </c>
      <c r="D126" s="6">
        <f t="shared" si="6"/>
        <v>1000</v>
      </c>
      <c r="E126" s="38">
        <f t="shared" si="5"/>
        <v>7.9640312138578431E-2</v>
      </c>
    </row>
    <row r="127" spans="1:5" x14ac:dyDescent="0.3">
      <c r="A127" s="39">
        <v>11.6</v>
      </c>
      <c r="B127" s="3">
        <f t="shared" si="7"/>
        <v>3.1194795197249674E-8</v>
      </c>
      <c r="C127" s="3">
        <f t="shared" si="4"/>
        <v>3.6185962428809623E-7</v>
      </c>
      <c r="D127" s="6">
        <f t="shared" si="6"/>
        <v>1000</v>
      </c>
      <c r="E127" s="38">
        <f t="shared" si="5"/>
        <v>8.0332836591957377E-2</v>
      </c>
    </row>
    <row r="128" spans="1:5" x14ac:dyDescent="0.3">
      <c r="A128" s="39">
        <v>11.7</v>
      </c>
      <c r="B128" s="3">
        <f t="shared" si="7"/>
        <v>3.1194795197249674E-8</v>
      </c>
      <c r="C128" s="3">
        <f t="shared" si="4"/>
        <v>3.6497910380782115E-7</v>
      </c>
      <c r="D128" s="6">
        <f t="shared" si="6"/>
        <v>1000</v>
      </c>
      <c r="E128" s="38">
        <f t="shared" si="5"/>
        <v>8.1025361045336308E-2</v>
      </c>
    </row>
    <row r="129" spans="1:5" x14ac:dyDescent="0.3">
      <c r="A129" s="39">
        <v>11.8</v>
      </c>
      <c r="B129" s="3">
        <f t="shared" si="7"/>
        <v>3.1194795197249674E-8</v>
      </c>
      <c r="C129" s="3">
        <f t="shared" si="4"/>
        <v>3.6809858332754617E-7</v>
      </c>
      <c r="D129" s="6">
        <f t="shared" si="6"/>
        <v>1000</v>
      </c>
      <c r="E129" s="38">
        <f t="shared" si="5"/>
        <v>8.1717885498715268E-2</v>
      </c>
    </row>
    <row r="130" spans="1:5" x14ac:dyDescent="0.3">
      <c r="A130" s="39">
        <v>11.9</v>
      </c>
      <c r="B130" s="3">
        <f t="shared" si="7"/>
        <v>3.1194795197249674E-8</v>
      </c>
      <c r="C130" s="3">
        <f t="shared" si="4"/>
        <v>3.7121806284727114E-7</v>
      </c>
      <c r="D130" s="6">
        <f t="shared" si="6"/>
        <v>1000</v>
      </c>
      <c r="E130" s="38">
        <f t="shared" si="5"/>
        <v>8.2410409952094199E-2</v>
      </c>
    </row>
    <row r="131" spans="1:5" x14ac:dyDescent="0.3">
      <c r="A131" s="39">
        <v>12</v>
      </c>
      <c r="B131" s="3">
        <f t="shared" si="7"/>
        <v>3.1194795197249674E-8</v>
      </c>
      <c r="C131" s="3">
        <f t="shared" si="4"/>
        <v>3.7433754236699606E-7</v>
      </c>
      <c r="D131" s="6">
        <f t="shared" si="6"/>
        <v>1000</v>
      </c>
      <c r="E131" s="38">
        <f t="shared" si="5"/>
        <v>8.3102934405473131E-2</v>
      </c>
    </row>
    <row r="132" spans="1:5" x14ac:dyDescent="0.3">
      <c r="A132" s="39">
        <v>12.1</v>
      </c>
      <c r="B132" s="3">
        <f t="shared" si="7"/>
        <v>3.1194795197249674E-8</v>
      </c>
      <c r="C132" s="3">
        <f t="shared" si="4"/>
        <v>3.7745702188672103E-7</v>
      </c>
      <c r="D132" s="6">
        <f t="shared" si="6"/>
        <v>1000</v>
      </c>
      <c r="E132" s="38">
        <f t="shared" si="5"/>
        <v>8.3795458858852076E-2</v>
      </c>
    </row>
    <row r="133" spans="1:5" x14ac:dyDescent="0.3">
      <c r="A133" s="39">
        <v>12.2</v>
      </c>
      <c r="B133" s="3">
        <f t="shared" si="7"/>
        <v>3.1194795197249674E-8</v>
      </c>
      <c r="C133" s="3">
        <f t="shared" si="4"/>
        <v>3.80576501406446E-7</v>
      </c>
      <c r="D133" s="6">
        <f t="shared" si="6"/>
        <v>1000</v>
      </c>
      <c r="E133" s="38">
        <f t="shared" si="5"/>
        <v>8.4487983312231021E-2</v>
      </c>
    </row>
    <row r="134" spans="1:5" x14ac:dyDescent="0.3">
      <c r="A134" s="39">
        <v>12.3</v>
      </c>
      <c r="B134" s="3">
        <f t="shared" si="7"/>
        <v>3.1194795197249674E-8</v>
      </c>
      <c r="C134" s="3">
        <f t="shared" si="4"/>
        <v>3.8369598092617103E-7</v>
      </c>
      <c r="D134" s="6">
        <f t="shared" si="6"/>
        <v>1000</v>
      </c>
      <c r="E134" s="38">
        <f t="shared" si="5"/>
        <v>8.5180507765609981E-2</v>
      </c>
    </row>
    <row r="135" spans="1:5" x14ac:dyDescent="0.3">
      <c r="A135" s="39">
        <v>12.4</v>
      </c>
      <c r="B135" s="3">
        <f t="shared" si="7"/>
        <v>3.1194795197249674E-8</v>
      </c>
      <c r="C135" s="3">
        <f t="shared" si="4"/>
        <v>3.8681546044589595E-7</v>
      </c>
      <c r="D135" s="6">
        <f t="shared" si="6"/>
        <v>1000</v>
      </c>
      <c r="E135" s="38">
        <f t="shared" si="5"/>
        <v>8.5873032218988912E-2</v>
      </c>
    </row>
    <row r="136" spans="1:5" x14ac:dyDescent="0.3">
      <c r="A136" s="39">
        <v>12.5</v>
      </c>
      <c r="B136" s="3">
        <f t="shared" si="7"/>
        <v>3.1194795197249674E-8</v>
      </c>
      <c r="C136" s="3">
        <f t="shared" si="4"/>
        <v>3.8993493996562092E-7</v>
      </c>
      <c r="D136" s="6">
        <f t="shared" si="6"/>
        <v>1000</v>
      </c>
      <c r="E136" s="38">
        <f t="shared" si="5"/>
        <v>8.6565556672367858E-2</v>
      </c>
    </row>
    <row r="137" spans="1:5" x14ac:dyDescent="0.3">
      <c r="A137" s="39">
        <v>12.6</v>
      </c>
      <c r="B137" s="3">
        <f t="shared" si="7"/>
        <v>3.1194795197249674E-8</v>
      </c>
      <c r="C137" s="3">
        <f t="shared" si="4"/>
        <v>3.9305441948534589E-7</v>
      </c>
      <c r="D137" s="6">
        <f t="shared" si="6"/>
        <v>1000</v>
      </c>
      <c r="E137" s="38">
        <f t="shared" si="5"/>
        <v>8.7258081125746803E-2</v>
      </c>
    </row>
    <row r="138" spans="1:5" x14ac:dyDescent="0.3">
      <c r="A138" s="39">
        <v>12.7</v>
      </c>
      <c r="B138" s="3">
        <f t="shared" si="7"/>
        <v>3.1194795197249674E-8</v>
      </c>
      <c r="C138" s="3">
        <f t="shared" si="4"/>
        <v>3.9617389900507086E-7</v>
      </c>
      <c r="D138" s="6">
        <f t="shared" si="6"/>
        <v>1000</v>
      </c>
      <c r="E138" s="38">
        <f t="shared" si="5"/>
        <v>8.7950605579125749E-2</v>
      </c>
    </row>
    <row r="139" spans="1:5" x14ac:dyDescent="0.3">
      <c r="A139" s="39">
        <v>12.8</v>
      </c>
      <c r="B139" s="3">
        <f t="shared" si="7"/>
        <v>3.1194795197249674E-8</v>
      </c>
      <c r="C139" s="3">
        <f t="shared" si="4"/>
        <v>3.9929337852479583E-7</v>
      </c>
      <c r="D139" s="6">
        <f t="shared" si="6"/>
        <v>1000</v>
      </c>
      <c r="E139" s="38">
        <f t="shared" si="5"/>
        <v>8.864313003250468E-2</v>
      </c>
    </row>
    <row r="140" spans="1:5" x14ac:dyDescent="0.3">
      <c r="A140" s="39">
        <v>12.9</v>
      </c>
      <c r="B140" s="3">
        <f t="shared" si="7"/>
        <v>3.1194795197249674E-8</v>
      </c>
      <c r="C140" s="3">
        <f t="shared" ref="C140:C203" si="8">B140*A140</f>
        <v>4.024128580445208E-7</v>
      </c>
      <c r="D140" s="6">
        <f t="shared" si="6"/>
        <v>1000</v>
      </c>
      <c r="E140" s="38">
        <f t="shared" si="5"/>
        <v>8.9335654485883625E-2</v>
      </c>
    </row>
    <row r="141" spans="1:5" x14ac:dyDescent="0.3">
      <c r="A141" s="39">
        <v>13</v>
      </c>
      <c r="B141" s="3">
        <f t="shared" si="7"/>
        <v>3.1194795197249674E-8</v>
      </c>
      <c r="C141" s="3">
        <f t="shared" si="8"/>
        <v>4.0553233756424577E-7</v>
      </c>
      <c r="D141" s="6">
        <f t="shared" si="6"/>
        <v>1000</v>
      </c>
      <c r="E141" s="38">
        <f t="shared" ref="E141:E204" si="9">4.44*50*D141*C141</f>
        <v>9.0028178939262571E-2</v>
      </c>
    </row>
    <row r="142" spans="1:5" x14ac:dyDescent="0.3">
      <c r="A142" s="39">
        <v>13.1</v>
      </c>
      <c r="B142" s="3">
        <f t="shared" si="7"/>
        <v>3.1194795197249674E-8</v>
      </c>
      <c r="C142" s="3">
        <f t="shared" si="8"/>
        <v>4.0865181708397074E-7</v>
      </c>
      <c r="D142" s="6">
        <f t="shared" ref="D142:D205" si="10">D141</f>
        <v>1000</v>
      </c>
      <c r="E142" s="38">
        <f t="shared" si="9"/>
        <v>9.0720703392641516E-2</v>
      </c>
    </row>
    <row r="143" spans="1:5" x14ac:dyDescent="0.3">
      <c r="A143" s="39">
        <v>13.2</v>
      </c>
      <c r="B143" s="3">
        <f t="shared" ref="B143:B206" si="11">B142</f>
        <v>3.1194795197249674E-8</v>
      </c>
      <c r="C143" s="3">
        <f t="shared" si="8"/>
        <v>4.1177129660369566E-7</v>
      </c>
      <c r="D143" s="6">
        <f t="shared" si="10"/>
        <v>1000</v>
      </c>
      <c r="E143" s="38">
        <f t="shared" si="9"/>
        <v>9.1413227846020448E-2</v>
      </c>
    </row>
    <row r="144" spans="1:5" x14ac:dyDescent="0.3">
      <c r="A144" s="39">
        <v>13.3</v>
      </c>
      <c r="B144" s="3">
        <f t="shared" si="11"/>
        <v>3.1194795197249674E-8</v>
      </c>
      <c r="C144" s="3">
        <f t="shared" si="8"/>
        <v>4.1489077612342068E-7</v>
      </c>
      <c r="D144" s="6">
        <f t="shared" si="10"/>
        <v>1000</v>
      </c>
      <c r="E144" s="38">
        <f t="shared" si="9"/>
        <v>9.2105752299399407E-2</v>
      </c>
    </row>
    <row r="145" spans="1:5" x14ac:dyDescent="0.3">
      <c r="A145" s="39">
        <v>13.4</v>
      </c>
      <c r="B145" s="3">
        <f t="shared" si="11"/>
        <v>3.1194795197249674E-8</v>
      </c>
      <c r="C145" s="3">
        <f t="shared" si="8"/>
        <v>4.1801025564314565E-7</v>
      </c>
      <c r="D145" s="6">
        <f t="shared" si="10"/>
        <v>1000</v>
      </c>
      <c r="E145" s="38">
        <f t="shared" si="9"/>
        <v>9.2798276752778353E-2</v>
      </c>
    </row>
    <row r="146" spans="1:5" x14ac:dyDescent="0.3">
      <c r="A146" s="39">
        <v>13.5</v>
      </c>
      <c r="B146" s="3">
        <f t="shared" si="11"/>
        <v>3.1194795197249674E-8</v>
      </c>
      <c r="C146" s="3">
        <f t="shared" si="8"/>
        <v>4.2112973516287062E-7</v>
      </c>
      <c r="D146" s="6">
        <f t="shared" si="10"/>
        <v>1000</v>
      </c>
      <c r="E146" s="38">
        <f t="shared" si="9"/>
        <v>9.3490801206157284E-2</v>
      </c>
    </row>
    <row r="147" spans="1:5" x14ac:dyDescent="0.3">
      <c r="A147" s="39">
        <v>13.6</v>
      </c>
      <c r="B147" s="3">
        <f t="shared" si="11"/>
        <v>3.1194795197249674E-8</v>
      </c>
      <c r="C147" s="3">
        <f t="shared" si="8"/>
        <v>4.2424921468259554E-7</v>
      </c>
      <c r="D147" s="6">
        <f t="shared" si="10"/>
        <v>1000</v>
      </c>
      <c r="E147" s="38">
        <f t="shared" si="9"/>
        <v>9.4183325659536216E-2</v>
      </c>
    </row>
    <row r="148" spans="1:5" x14ac:dyDescent="0.3">
      <c r="A148" s="39">
        <v>13.7</v>
      </c>
      <c r="B148" s="3">
        <f t="shared" si="11"/>
        <v>3.1194795197249674E-8</v>
      </c>
      <c r="C148" s="3">
        <f t="shared" si="8"/>
        <v>4.2736869420232051E-7</v>
      </c>
      <c r="D148" s="6">
        <f t="shared" si="10"/>
        <v>1000</v>
      </c>
      <c r="E148" s="38">
        <f t="shared" si="9"/>
        <v>9.4875850112915161E-2</v>
      </c>
    </row>
    <row r="149" spans="1:5" x14ac:dyDescent="0.3">
      <c r="A149" s="39">
        <v>13.8</v>
      </c>
      <c r="B149" s="3">
        <f t="shared" si="11"/>
        <v>3.1194795197249674E-8</v>
      </c>
      <c r="C149" s="3">
        <f t="shared" si="8"/>
        <v>4.3048817372204554E-7</v>
      </c>
      <c r="D149" s="6">
        <f t="shared" si="10"/>
        <v>1000</v>
      </c>
      <c r="E149" s="38">
        <f t="shared" si="9"/>
        <v>9.556837456629412E-2</v>
      </c>
    </row>
    <row r="150" spans="1:5" x14ac:dyDescent="0.3">
      <c r="A150" s="39">
        <v>13.9</v>
      </c>
      <c r="B150" s="3">
        <f t="shared" si="11"/>
        <v>3.1194795197249674E-8</v>
      </c>
      <c r="C150" s="3">
        <f t="shared" si="8"/>
        <v>4.3360765324177051E-7</v>
      </c>
      <c r="D150" s="6">
        <f t="shared" si="10"/>
        <v>1000</v>
      </c>
      <c r="E150" s="38">
        <f t="shared" si="9"/>
        <v>9.6260899019673066E-2</v>
      </c>
    </row>
    <row r="151" spans="1:5" x14ac:dyDescent="0.3">
      <c r="A151" s="39">
        <v>14</v>
      </c>
      <c r="B151" s="3">
        <f t="shared" si="11"/>
        <v>3.1194795197249674E-8</v>
      </c>
      <c r="C151" s="3">
        <f t="shared" si="8"/>
        <v>4.3672713276149542E-7</v>
      </c>
      <c r="D151" s="6">
        <f t="shared" si="10"/>
        <v>1000</v>
      </c>
      <c r="E151" s="38">
        <f t="shared" si="9"/>
        <v>9.6953423473051997E-2</v>
      </c>
    </row>
    <row r="152" spans="1:5" x14ac:dyDescent="0.3">
      <c r="A152" s="39">
        <v>14.1</v>
      </c>
      <c r="B152" s="3">
        <f t="shared" si="11"/>
        <v>3.1194795197249674E-8</v>
      </c>
      <c r="C152" s="3">
        <f t="shared" si="8"/>
        <v>4.3984661228122039E-7</v>
      </c>
      <c r="D152" s="6">
        <f t="shared" si="10"/>
        <v>1000</v>
      </c>
      <c r="E152" s="38">
        <f t="shared" si="9"/>
        <v>9.7645947926430943E-2</v>
      </c>
    </row>
    <row r="153" spans="1:5" x14ac:dyDescent="0.3">
      <c r="A153" s="39">
        <v>14.2</v>
      </c>
      <c r="B153" s="3">
        <f t="shared" si="11"/>
        <v>3.1194795197249674E-8</v>
      </c>
      <c r="C153" s="3">
        <f t="shared" si="8"/>
        <v>4.4296609180094537E-7</v>
      </c>
      <c r="D153" s="6">
        <f t="shared" si="10"/>
        <v>1000</v>
      </c>
      <c r="E153" s="38">
        <f t="shared" si="9"/>
        <v>9.8338472379809888E-2</v>
      </c>
    </row>
    <row r="154" spans="1:5" x14ac:dyDescent="0.3">
      <c r="A154" s="39">
        <v>14.3</v>
      </c>
      <c r="B154" s="3">
        <f t="shared" si="11"/>
        <v>3.1194795197249674E-8</v>
      </c>
      <c r="C154" s="3">
        <f t="shared" si="8"/>
        <v>4.4608557132067034E-7</v>
      </c>
      <c r="D154" s="6">
        <f t="shared" si="10"/>
        <v>1000</v>
      </c>
      <c r="E154" s="38">
        <f t="shared" si="9"/>
        <v>9.9030996833188834E-2</v>
      </c>
    </row>
    <row r="155" spans="1:5" x14ac:dyDescent="0.3">
      <c r="A155" s="39">
        <v>14.4</v>
      </c>
      <c r="B155" s="3">
        <f t="shared" si="11"/>
        <v>3.1194795197249674E-8</v>
      </c>
      <c r="C155" s="3">
        <f t="shared" si="8"/>
        <v>4.4920505084039531E-7</v>
      </c>
      <c r="D155" s="6">
        <f t="shared" si="10"/>
        <v>1000</v>
      </c>
      <c r="E155" s="38">
        <f t="shared" si="9"/>
        <v>9.9723521286567765E-2</v>
      </c>
    </row>
    <row r="156" spans="1:5" x14ac:dyDescent="0.3">
      <c r="A156" s="39">
        <v>14.5</v>
      </c>
      <c r="B156" s="3">
        <f t="shared" si="11"/>
        <v>3.1194795197249674E-8</v>
      </c>
      <c r="C156" s="3">
        <f t="shared" si="8"/>
        <v>4.5232453036012028E-7</v>
      </c>
      <c r="D156" s="6">
        <f t="shared" si="10"/>
        <v>1000</v>
      </c>
      <c r="E156" s="38">
        <f t="shared" si="9"/>
        <v>0.10041604573994671</v>
      </c>
    </row>
    <row r="157" spans="1:5" x14ac:dyDescent="0.3">
      <c r="A157" s="39">
        <v>14.6</v>
      </c>
      <c r="B157" s="3">
        <f t="shared" si="11"/>
        <v>3.1194795197249674E-8</v>
      </c>
      <c r="C157" s="3">
        <f t="shared" si="8"/>
        <v>4.5544400987984525E-7</v>
      </c>
      <c r="D157" s="6">
        <f t="shared" si="10"/>
        <v>1000</v>
      </c>
      <c r="E157" s="38">
        <f t="shared" si="9"/>
        <v>0.10110857019332566</v>
      </c>
    </row>
    <row r="158" spans="1:5" x14ac:dyDescent="0.3">
      <c r="A158" s="39">
        <v>14.7</v>
      </c>
      <c r="B158" s="3">
        <f t="shared" si="11"/>
        <v>3.1194795197249674E-8</v>
      </c>
      <c r="C158" s="3">
        <f t="shared" si="8"/>
        <v>4.5856348939957017E-7</v>
      </c>
      <c r="D158" s="6">
        <f t="shared" si="10"/>
        <v>1000</v>
      </c>
      <c r="E158" s="38">
        <f t="shared" si="9"/>
        <v>0.10180109464670459</v>
      </c>
    </row>
    <row r="159" spans="1:5" x14ac:dyDescent="0.3">
      <c r="A159" s="39">
        <v>14.8</v>
      </c>
      <c r="B159" s="3">
        <f t="shared" si="11"/>
        <v>3.1194795197249674E-8</v>
      </c>
      <c r="C159" s="3">
        <f t="shared" si="8"/>
        <v>4.6168296891929519E-7</v>
      </c>
      <c r="D159" s="6">
        <f t="shared" si="10"/>
        <v>1000</v>
      </c>
      <c r="E159" s="38">
        <f t="shared" si="9"/>
        <v>0.10249361910008355</v>
      </c>
    </row>
    <row r="160" spans="1:5" x14ac:dyDescent="0.3">
      <c r="A160" s="39">
        <v>14.9</v>
      </c>
      <c r="B160" s="3">
        <f t="shared" si="11"/>
        <v>3.1194795197249674E-8</v>
      </c>
      <c r="C160" s="3">
        <f t="shared" si="8"/>
        <v>4.6480244843902016E-7</v>
      </c>
      <c r="D160" s="6">
        <f t="shared" si="10"/>
        <v>1000</v>
      </c>
      <c r="E160" s="38">
        <f t="shared" si="9"/>
        <v>0.10318614355346249</v>
      </c>
    </row>
    <row r="161" spans="1:5" x14ac:dyDescent="0.3">
      <c r="A161" s="39">
        <v>15</v>
      </c>
      <c r="B161" s="3">
        <f t="shared" si="11"/>
        <v>3.1194795197249674E-8</v>
      </c>
      <c r="C161" s="3">
        <f t="shared" si="8"/>
        <v>4.6792192795874513E-7</v>
      </c>
      <c r="D161" s="6">
        <f t="shared" si="10"/>
        <v>1000</v>
      </c>
      <c r="E161" s="38">
        <f t="shared" si="9"/>
        <v>0.10387866800684144</v>
      </c>
    </row>
    <row r="162" spans="1:5" x14ac:dyDescent="0.3">
      <c r="A162" s="39">
        <v>15.1</v>
      </c>
      <c r="B162" s="3">
        <f t="shared" si="11"/>
        <v>3.1194795197249674E-8</v>
      </c>
      <c r="C162" s="3">
        <f t="shared" si="8"/>
        <v>4.7104140747847005E-7</v>
      </c>
      <c r="D162" s="6">
        <f t="shared" si="10"/>
        <v>1000</v>
      </c>
      <c r="E162" s="38">
        <f t="shared" si="9"/>
        <v>0.10457119246022037</v>
      </c>
    </row>
    <row r="163" spans="1:5" x14ac:dyDescent="0.3">
      <c r="A163" s="39">
        <v>15.2</v>
      </c>
      <c r="B163" s="3">
        <f t="shared" si="11"/>
        <v>3.1194795197249674E-8</v>
      </c>
      <c r="C163" s="3">
        <f t="shared" si="8"/>
        <v>4.7416088699819502E-7</v>
      </c>
      <c r="D163" s="6">
        <f t="shared" si="10"/>
        <v>1000</v>
      </c>
      <c r="E163" s="38">
        <f t="shared" si="9"/>
        <v>0.10526371691359931</v>
      </c>
    </row>
    <row r="164" spans="1:5" x14ac:dyDescent="0.3">
      <c r="A164" s="39">
        <v>15.3</v>
      </c>
      <c r="B164" s="3">
        <f t="shared" si="11"/>
        <v>3.1194795197249674E-8</v>
      </c>
      <c r="C164" s="3">
        <f t="shared" si="8"/>
        <v>4.7728036651791999E-7</v>
      </c>
      <c r="D164" s="6">
        <f t="shared" si="10"/>
        <v>1000</v>
      </c>
      <c r="E164" s="38">
        <f t="shared" si="9"/>
        <v>0.10595624136697825</v>
      </c>
    </row>
    <row r="165" spans="1:5" x14ac:dyDescent="0.3">
      <c r="A165" s="39">
        <v>15.4</v>
      </c>
      <c r="B165" s="3">
        <f t="shared" si="11"/>
        <v>3.1194795197249674E-8</v>
      </c>
      <c r="C165" s="3">
        <f t="shared" si="8"/>
        <v>4.8039984603764496E-7</v>
      </c>
      <c r="D165" s="6">
        <f t="shared" si="10"/>
        <v>1000</v>
      </c>
      <c r="E165" s="38">
        <f t="shared" si="9"/>
        <v>0.10664876582035719</v>
      </c>
    </row>
    <row r="166" spans="1:5" x14ac:dyDescent="0.3">
      <c r="A166" s="39">
        <v>15.5</v>
      </c>
      <c r="B166" s="3">
        <f t="shared" si="11"/>
        <v>3.1194795197249674E-8</v>
      </c>
      <c r="C166" s="3">
        <f t="shared" si="8"/>
        <v>4.8351932555736993E-7</v>
      </c>
      <c r="D166" s="6">
        <f t="shared" si="10"/>
        <v>1000</v>
      </c>
      <c r="E166" s="38">
        <f t="shared" si="9"/>
        <v>0.10734129027373614</v>
      </c>
    </row>
    <row r="167" spans="1:5" x14ac:dyDescent="0.3">
      <c r="A167" s="39">
        <v>15.6</v>
      </c>
      <c r="B167" s="3">
        <f t="shared" si="11"/>
        <v>3.1194795197249674E-8</v>
      </c>
      <c r="C167" s="3">
        <f t="shared" si="8"/>
        <v>4.866388050770949E-7</v>
      </c>
      <c r="D167" s="6">
        <f t="shared" si="10"/>
        <v>1000</v>
      </c>
      <c r="E167" s="38">
        <f t="shared" si="9"/>
        <v>0.10803381472711508</v>
      </c>
    </row>
    <row r="168" spans="1:5" x14ac:dyDescent="0.3">
      <c r="A168" s="39">
        <v>15.7</v>
      </c>
      <c r="B168" s="3">
        <f t="shared" si="11"/>
        <v>3.1194795197249674E-8</v>
      </c>
      <c r="C168" s="3">
        <f t="shared" si="8"/>
        <v>4.8975828459681987E-7</v>
      </c>
      <c r="D168" s="6">
        <f t="shared" si="10"/>
        <v>1000</v>
      </c>
      <c r="E168" s="38">
        <f t="shared" si="9"/>
        <v>0.10872633918049403</v>
      </c>
    </row>
    <row r="169" spans="1:5" x14ac:dyDescent="0.3">
      <c r="A169" s="39">
        <v>15.8</v>
      </c>
      <c r="B169" s="3">
        <f t="shared" si="11"/>
        <v>3.1194795197249674E-8</v>
      </c>
      <c r="C169" s="3">
        <f t="shared" si="8"/>
        <v>4.9287776411654484E-7</v>
      </c>
      <c r="D169" s="6">
        <f t="shared" si="10"/>
        <v>1000</v>
      </c>
      <c r="E169" s="38">
        <f t="shared" si="9"/>
        <v>0.10941886363387297</v>
      </c>
    </row>
    <row r="170" spans="1:5" x14ac:dyDescent="0.3">
      <c r="A170" s="39">
        <v>15.9</v>
      </c>
      <c r="B170" s="3">
        <f t="shared" si="11"/>
        <v>3.1194795197249674E-8</v>
      </c>
      <c r="C170" s="3">
        <f t="shared" si="8"/>
        <v>4.9599724363626981E-7</v>
      </c>
      <c r="D170" s="6">
        <f t="shared" si="10"/>
        <v>1000</v>
      </c>
      <c r="E170" s="38">
        <f t="shared" si="9"/>
        <v>0.11011138808725192</v>
      </c>
    </row>
    <row r="171" spans="1:5" x14ac:dyDescent="0.3">
      <c r="A171" s="39">
        <v>16</v>
      </c>
      <c r="B171" s="3">
        <f t="shared" si="11"/>
        <v>3.1194795197249674E-8</v>
      </c>
      <c r="C171" s="3">
        <f t="shared" si="8"/>
        <v>4.9911672315599479E-7</v>
      </c>
      <c r="D171" s="6">
        <f t="shared" si="10"/>
        <v>1000</v>
      </c>
      <c r="E171" s="38">
        <f t="shared" si="9"/>
        <v>0.11080391254063085</v>
      </c>
    </row>
    <row r="172" spans="1:5" x14ac:dyDescent="0.3">
      <c r="A172" s="39">
        <v>16.100000000000001</v>
      </c>
      <c r="B172" s="3">
        <f t="shared" si="11"/>
        <v>3.1194795197249674E-8</v>
      </c>
      <c r="C172" s="3">
        <f t="shared" si="8"/>
        <v>5.0223620267571976E-7</v>
      </c>
      <c r="D172" s="6">
        <f t="shared" si="10"/>
        <v>1000</v>
      </c>
      <c r="E172" s="38">
        <f t="shared" si="9"/>
        <v>0.1114964369940098</v>
      </c>
    </row>
    <row r="173" spans="1:5" x14ac:dyDescent="0.3">
      <c r="A173" s="39">
        <v>16.2</v>
      </c>
      <c r="B173" s="3">
        <f t="shared" si="11"/>
        <v>3.1194795197249674E-8</v>
      </c>
      <c r="C173" s="3">
        <f t="shared" si="8"/>
        <v>5.0535568219544473E-7</v>
      </c>
      <c r="D173" s="6">
        <f t="shared" si="10"/>
        <v>1000</v>
      </c>
      <c r="E173" s="38">
        <f t="shared" si="9"/>
        <v>0.11218896144738874</v>
      </c>
    </row>
    <row r="174" spans="1:5" x14ac:dyDescent="0.3">
      <c r="A174" s="39">
        <v>16.3</v>
      </c>
      <c r="B174" s="3">
        <f t="shared" si="11"/>
        <v>3.1194795197249674E-8</v>
      </c>
      <c r="C174" s="3">
        <f t="shared" si="8"/>
        <v>5.084751617151697E-7</v>
      </c>
      <c r="D174" s="6">
        <f t="shared" si="10"/>
        <v>1000</v>
      </c>
      <c r="E174" s="38">
        <f t="shared" si="9"/>
        <v>0.11288148590076769</v>
      </c>
    </row>
    <row r="175" spans="1:5" x14ac:dyDescent="0.3">
      <c r="A175" s="39">
        <v>16.399999999999999</v>
      </c>
      <c r="B175" s="3">
        <f t="shared" si="11"/>
        <v>3.1194795197249674E-8</v>
      </c>
      <c r="C175" s="3">
        <f t="shared" si="8"/>
        <v>5.1159464123489456E-7</v>
      </c>
      <c r="D175" s="6">
        <f t="shared" si="10"/>
        <v>1000</v>
      </c>
      <c r="E175" s="38">
        <f t="shared" si="9"/>
        <v>0.1135740103541466</v>
      </c>
    </row>
    <row r="176" spans="1:5" x14ac:dyDescent="0.3">
      <c r="A176" s="39">
        <v>16.5</v>
      </c>
      <c r="B176" s="3">
        <f t="shared" si="11"/>
        <v>3.1194795197249674E-8</v>
      </c>
      <c r="C176" s="3">
        <f t="shared" si="8"/>
        <v>5.1471412075461964E-7</v>
      </c>
      <c r="D176" s="6">
        <f t="shared" si="10"/>
        <v>1000</v>
      </c>
      <c r="E176" s="38">
        <f t="shared" si="9"/>
        <v>0.11426653480752558</v>
      </c>
    </row>
    <row r="177" spans="1:5" x14ac:dyDescent="0.3">
      <c r="A177" s="39">
        <v>16.600000000000001</v>
      </c>
      <c r="B177" s="3">
        <f t="shared" si="11"/>
        <v>3.1194795197249674E-8</v>
      </c>
      <c r="C177" s="3">
        <f t="shared" si="8"/>
        <v>5.1783360027434461E-7</v>
      </c>
      <c r="D177" s="6">
        <f t="shared" si="10"/>
        <v>1000</v>
      </c>
      <c r="E177" s="38">
        <f t="shared" si="9"/>
        <v>0.11495905926090452</v>
      </c>
    </row>
    <row r="178" spans="1:5" x14ac:dyDescent="0.3">
      <c r="A178" s="39">
        <v>16.7</v>
      </c>
      <c r="B178" s="3">
        <f t="shared" si="11"/>
        <v>3.1194795197249674E-8</v>
      </c>
      <c r="C178" s="3">
        <f t="shared" si="8"/>
        <v>5.2095307979406958E-7</v>
      </c>
      <c r="D178" s="6">
        <f t="shared" si="10"/>
        <v>1000</v>
      </c>
      <c r="E178" s="38">
        <f t="shared" si="9"/>
        <v>0.11565158371428347</v>
      </c>
    </row>
    <row r="179" spans="1:5" x14ac:dyDescent="0.3">
      <c r="A179" s="39">
        <v>16.8</v>
      </c>
      <c r="B179" s="3">
        <f t="shared" si="11"/>
        <v>3.1194795197249674E-8</v>
      </c>
      <c r="C179" s="3">
        <f t="shared" si="8"/>
        <v>5.2407255931379455E-7</v>
      </c>
      <c r="D179" s="6">
        <f t="shared" si="10"/>
        <v>1000</v>
      </c>
      <c r="E179" s="38">
        <f t="shared" si="9"/>
        <v>0.1163441081676624</v>
      </c>
    </row>
    <row r="180" spans="1:5" x14ac:dyDescent="0.3">
      <c r="A180" s="39">
        <v>16.899999999999999</v>
      </c>
      <c r="B180" s="3">
        <f t="shared" si="11"/>
        <v>3.1194795197249674E-8</v>
      </c>
      <c r="C180" s="3">
        <f t="shared" si="8"/>
        <v>5.2719203883351942E-7</v>
      </c>
      <c r="D180" s="6">
        <f t="shared" si="10"/>
        <v>1000</v>
      </c>
      <c r="E180" s="38">
        <f t="shared" si="9"/>
        <v>0.11703663262104133</v>
      </c>
    </row>
    <row r="181" spans="1:5" x14ac:dyDescent="0.3">
      <c r="A181" s="39">
        <v>17</v>
      </c>
      <c r="B181" s="3">
        <f t="shared" si="11"/>
        <v>3.1194795197249674E-8</v>
      </c>
      <c r="C181" s="3">
        <f t="shared" si="8"/>
        <v>5.3031151835324449E-7</v>
      </c>
      <c r="D181" s="6">
        <f t="shared" si="10"/>
        <v>1000</v>
      </c>
      <c r="E181" s="38">
        <f t="shared" si="9"/>
        <v>0.11772915707442029</v>
      </c>
    </row>
    <row r="182" spans="1:5" x14ac:dyDescent="0.3">
      <c r="A182" s="39">
        <v>17.100000000000001</v>
      </c>
      <c r="B182" s="3">
        <f t="shared" si="11"/>
        <v>3.1194795197249674E-8</v>
      </c>
      <c r="C182" s="3">
        <f t="shared" si="8"/>
        <v>5.3343099787296946E-7</v>
      </c>
      <c r="D182" s="6">
        <f t="shared" si="10"/>
        <v>1000</v>
      </c>
      <c r="E182" s="38">
        <f t="shared" si="9"/>
        <v>0.11842168152779924</v>
      </c>
    </row>
    <row r="183" spans="1:5" x14ac:dyDescent="0.3">
      <c r="A183" s="39">
        <v>17.2</v>
      </c>
      <c r="B183" s="3">
        <f t="shared" si="11"/>
        <v>3.1194795197249674E-8</v>
      </c>
      <c r="C183" s="3">
        <f t="shared" si="8"/>
        <v>5.3655047739269433E-7</v>
      </c>
      <c r="D183" s="6">
        <f t="shared" si="10"/>
        <v>1000</v>
      </c>
      <c r="E183" s="38">
        <f t="shared" si="9"/>
        <v>0.11911420598117815</v>
      </c>
    </row>
    <row r="184" spans="1:5" x14ac:dyDescent="0.3">
      <c r="A184" s="39">
        <v>17.3</v>
      </c>
      <c r="B184" s="3">
        <f t="shared" si="11"/>
        <v>3.1194795197249674E-8</v>
      </c>
      <c r="C184" s="3">
        <f t="shared" si="8"/>
        <v>5.396699569124194E-7</v>
      </c>
      <c r="D184" s="6">
        <f t="shared" si="10"/>
        <v>1000</v>
      </c>
      <c r="E184" s="38">
        <f t="shared" si="9"/>
        <v>0.11980673043455713</v>
      </c>
    </row>
    <row r="185" spans="1:5" x14ac:dyDescent="0.3">
      <c r="A185" s="39">
        <v>17.399999999999999</v>
      </c>
      <c r="B185" s="3">
        <f t="shared" si="11"/>
        <v>3.1194795197249674E-8</v>
      </c>
      <c r="C185" s="3">
        <f t="shared" si="8"/>
        <v>5.4278943643214427E-7</v>
      </c>
      <c r="D185" s="6">
        <f t="shared" si="10"/>
        <v>1000</v>
      </c>
      <c r="E185" s="38">
        <f t="shared" si="9"/>
        <v>0.12049925488793604</v>
      </c>
    </row>
    <row r="186" spans="1:5" x14ac:dyDescent="0.3">
      <c r="A186" s="39">
        <v>17.5</v>
      </c>
      <c r="B186" s="3">
        <f t="shared" si="11"/>
        <v>3.1194795197249674E-8</v>
      </c>
      <c r="C186" s="3">
        <f t="shared" si="8"/>
        <v>5.4590891595186935E-7</v>
      </c>
      <c r="D186" s="6">
        <f t="shared" si="10"/>
        <v>1000</v>
      </c>
      <c r="E186" s="38">
        <f t="shared" si="9"/>
        <v>0.12119177934131502</v>
      </c>
    </row>
    <row r="187" spans="1:5" x14ac:dyDescent="0.3">
      <c r="A187" s="39">
        <v>17.600000000000001</v>
      </c>
      <c r="B187" s="3">
        <f t="shared" si="11"/>
        <v>3.1194795197249674E-8</v>
      </c>
      <c r="C187" s="3">
        <f t="shared" si="8"/>
        <v>5.4902839547159432E-7</v>
      </c>
      <c r="D187" s="6">
        <f t="shared" si="10"/>
        <v>1000</v>
      </c>
      <c r="E187" s="38">
        <f t="shared" si="9"/>
        <v>0.12188430379469395</v>
      </c>
    </row>
    <row r="188" spans="1:5" x14ac:dyDescent="0.3">
      <c r="A188" s="39">
        <v>17.7</v>
      </c>
      <c r="B188" s="3">
        <f t="shared" si="11"/>
        <v>3.1194795197249674E-8</v>
      </c>
      <c r="C188" s="3">
        <f t="shared" si="8"/>
        <v>5.5214787499131918E-7</v>
      </c>
      <c r="D188" s="6">
        <f t="shared" si="10"/>
        <v>1000</v>
      </c>
      <c r="E188" s="38">
        <f t="shared" si="9"/>
        <v>0.12257682824807288</v>
      </c>
    </row>
    <row r="189" spans="1:5" x14ac:dyDescent="0.3">
      <c r="A189" s="39">
        <v>17.8</v>
      </c>
      <c r="B189" s="3">
        <f t="shared" si="11"/>
        <v>3.1194795197249674E-8</v>
      </c>
      <c r="C189" s="3">
        <f t="shared" si="8"/>
        <v>5.5526735451104426E-7</v>
      </c>
      <c r="D189" s="6">
        <f t="shared" si="10"/>
        <v>1000</v>
      </c>
      <c r="E189" s="38">
        <f t="shared" si="9"/>
        <v>0.12326935270145184</v>
      </c>
    </row>
    <row r="190" spans="1:5" x14ac:dyDescent="0.3">
      <c r="A190" s="39">
        <v>17.899999999999999</v>
      </c>
      <c r="B190" s="3">
        <f t="shared" si="11"/>
        <v>3.1194795197249674E-8</v>
      </c>
      <c r="C190" s="3">
        <f t="shared" si="8"/>
        <v>5.5838683403076912E-7</v>
      </c>
      <c r="D190" s="6">
        <f t="shared" si="10"/>
        <v>1000</v>
      </c>
      <c r="E190" s="38">
        <f t="shared" si="9"/>
        <v>0.12396187715483076</v>
      </c>
    </row>
    <row r="191" spans="1:5" x14ac:dyDescent="0.3">
      <c r="A191" s="39">
        <v>18</v>
      </c>
      <c r="B191" s="3">
        <f t="shared" si="11"/>
        <v>3.1194795197249674E-8</v>
      </c>
      <c r="C191" s="3">
        <f t="shared" si="8"/>
        <v>5.6150631355049409E-7</v>
      </c>
      <c r="D191" s="6">
        <f t="shared" si="10"/>
        <v>1000</v>
      </c>
      <c r="E191" s="38">
        <f t="shared" si="9"/>
        <v>0.1246544016082097</v>
      </c>
    </row>
    <row r="192" spans="1:5" x14ac:dyDescent="0.3">
      <c r="A192" s="39">
        <v>18.100000000000001</v>
      </c>
      <c r="B192" s="3">
        <f t="shared" si="11"/>
        <v>3.1194795197249674E-8</v>
      </c>
      <c r="C192" s="3">
        <f t="shared" si="8"/>
        <v>5.6462579307021917E-7</v>
      </c>
      <c r="D192" s="6">
        <f t="shared" si="10"/>
        <v>1000</v>
      </c>
      <c r="E192" s="38">
        <f t="shared" si="9"/>
        <v>0.12534692606158868</v>
      </c>
    </row>
    <row r="193" spans="1:5" x14ac:dyDescent="0.3">
      <c r="A193" s="39">
        <v>18.2</v>
      </c>
      <c r="B193" s="3">
        <f t="shared" si="11"/>
        <v>3.1194795197249674E-8</v>
      </c>
      <c r="C193" s="3">
        <f t="shared" si="8"/>
        <v>5.6774527258994403E-7</v>
      </c>
      <c r="D193" s="6">
        <f t="shared" si="10"/>
        <v>1000</v>
      </c>
      <c r="E193" s="38">
        <f t="shared" si="9"/>
        <v>0.12603945051496759</v>
      </c>
    </row>
    <row r="194" spans="1:5" x14ac:dyDescent="0.3">
      <c r="A194" s="39">
        <v>18.3</v>
      </c>
      <c r="B194" s="3">
        <f t="shared" si="11"/>
        <v>3.1194795197249674E-8</v>
      </c>
      <c r="C194" s="3">
        <f t="shared" si="8"/>
        <v>5.7086475210966901E-7</v>
      </c>
      <c r="D194" s="6">
        <f t="shared" si="10"/>
        <v>1000</v>
      </c>
      <c r="E194" s="38">
        <f t="shared" si="9"/>
        <v>0.12673197496834654</v>
      </c>
    </row>
    <row r="195" spans="1:5" x14ac:dyDescent="0.3">
      <c r="A195" s="39">
        <v>18.399999999999999</v>
      </c>
      <c r="B195" s="3">
        <f t="shared" si="11"/>
        <v>3.1194795197249674E-8</v>
      </c>
      <c r="C195" s="3">
        <f t="shared" si="8"/>
        <v>5.7398423162939398E-7</v>
      </c>
      <c r="D195" s="6">
        <f t="shared" si="10"/>
        <v>1000</v>
      </c>
      <c r="E195" s="38">
        <f t="shared" si="9"/>
        <v>0.12742449942172548</v>
      </c>
    </row>
    <row r="196" spans="1:5" x14ac:dyDescent="0.3">
      <c r="A196" s="39">
        <v>18.5</v>
      </c>
      <c r="B196" s="3">
        <f t="shared" si="11"/>
        <v>3.1194795197249674E-8</v>
      </c>
      <c r="C196" s="3">
        <f t="shared" si="8"/>
        <v>5.7710371114911895E-7</v>
      </c>
      <c r="D196" s="6">
        <f t="shared" si="10"/>
        <v>1000</v>
      </c>
      <c r="E196" s="38">
        <f t="shared" si="9"/>
        <v>0.12811702387510443</v>
      </c>
    </row>
    <row r="197" spans="1:5" x14ac:dyDescent="0.3">
      <c r="A197" s="39">
        <v>18.600000000000001</v>
      </c>
      <c r="B197" s="3">
        <f t="shared" si="11"/>
        <v>3.1194795197249674E-8</v>
      </c>
      <c r="C197" s="3">
        <f t="shared" si="8"/>
        <v>5.8022319066884402E-7</v>
      </c>
      <c r="D197" s="6">
        <f t="shared" si="10"/>
        <v>1000</v>
      </c>
      <c r="E197" s="38">
        <f t="shared" si="9"/>
        <v>0.1288095483284834</v>
      </c>
    </row>
    <row r="198" spans="1:5" x14ac:dyDescent="0.3">
      <c r="A198" s="39">
        <v>18.7</v>
      </c>
      <c r="B198" s="3">
        <f t="shared" si="11"/>
        <v>3.1194795197249674E-8</v>
      </c>
      <c r="C198" s="3">
        <f t="shared" si="8"/>
        <v>5.8334267018856889E-7</v>
      </c>
      <c r="D198" s="6">
        <f t="shared" si="10"/>
        <v>1000</v>
      </c>
      <c r="E198" s="38">
        <f t="shared" si="9"/>
        <v>0.12950207278186232</v>
      </c>
    </row>
    <row r="199" spans="1:5" x14ac:dyDescent="0.3">
      <c r="A199" s="39">
        <v>18.8</v>
      </c>
      <c r="B199" s="3">
        <f t="shared" si="11"/>
        <v>3.1194795197249674E-8</v>
      </c>
      <c r="C199" s="3">
        <f t="shared" si="8"/>
        <v>5.8646214970829386E-7</v>
      </c>
      <c r="D199" s="6">
        <f t="shared" si="10"/>
        <v>1000</v>
      </c>
      <c r="E199" s="38">
        <f t="shared" si="9"/>
        <v>0.13019459723524127</v>
      </c>
    </row>
    <row r="200" spans="1:5" x14ac:dyDescent="0.3">
      <c r="A200" s="39">
        <v>18.899999999999999</v>
      </c>
      <c r="B200" s="3">
        <f t="shared" si="11"/>
        <v>3.1194795197249674E-8</v>
      </c>
      <c r="C200" s="3">
        <f t="shared" si="8"/>
        <v>5.8958162922801883E-7</v>
      </c>
      <c r="D200" s="6">
        <f t="shared" si="10"/>
        <v>1000</v>
      </c>
      <c r="E200" s="38">
        <f t="shared" si="9"/>
        <v>0.13088712168862018</v>
      </c>
    </row>
    <row r="201" spans="1:5" x14ac:dyDescent="0.3">
      <c r="A201" s="39">
        <v>19</v>
      </c>
      <c r="B201" s="3">
        <f t="shared" si="11"/>
        <v>3.1194795197249674E-8</v>
      </c>
      <c r="C201" s="3">
        <f t="shared" si="8"/>
        <v>5.927011087477438E-7</v>
      </c>
      <c r="D201" s="6">
        <f t="shared" si="10"/>
        <v>1000</v>
      </c>
      <c r="E201" s="38">
        <f t="shared" si="9"/>
        <v>0.13157964614199913</v>
      </c>
    </row>
    <row r="202" spans="1:5" x14ac:dyDescent="0.3">
      <c r="A202" s="39">
        <v>19.100000000000001</v>
      </c>
      <c r="B202" s="3">
        <f t="shared" si="11"/>
        <v>3.1194795197249674E-8</v>
      </c>
      <c r="C202" s="3">
        <f t="shared" si="8"/>
        <v>5.9582058826746877E-7</v>
      </c>
      <c r="D202" s="6">
        <f t="shared" si="10"/>
        <v>1000</v>
      </c>
      <c r="E202" s="38">
        <f t="shared" si="9"/>
        <v>0.13227217059537807</v>
      </c>
    </row>
    <row r="203" spans="1:5" x14ac:dyDescent="0.3">
      <c r="A203" s="39">
        <v>19.2</v>
      </c>
      <c r="B203" s="3">
        <f t="shared" si="11"/>
        <v>3.1194795197249674E-8</v>
      </c>
      <c r="C203" s="3">
        <f t="shared" si="8"/>
        <v>5.9894006778719374E-7</v>
      </c>
      <c r="D203" s="6">
        <f t="shared" si="10"/>
        <v>1000</v>
      </c>
      <c r="E203" s="38">
        <f t="shared" si="9"/>
        <v>0.13296469504875702</v>
      </c>
    </row>
    <row r="204" spans="1:5" x14ac:dyDescent="0.3">
      <c r="A204" s="39">
        <v>19.3</v>
      </c>
      <c r="B204" s="3">
        <f t="shared" si="11"/>
        <v>3.1194795197249674E-8</v>
      </c>
      <c r="C204" s="3">
        <f t="shared" ref="C204:C267" si="12">B204*A204</f>
        <v>6.0205954730691871E-7</v>
      </c>
      <c r="D204" s="6">
        <f t="shared" si="10"/>
        <v>1000</v>
      </c>
      <c r="E204" s="38">
        <f t="shared" si="9"/>
        <v>0.13365721950213597</v>
      </c>
    </row>
    <row r="205" spans="1:5" x14ac:dyDescent="0.3">
      <c r="A205" s="39">
        <v>19.399999999999999</v>
      </c>
      <c r="B205" s="3">
        <f t="shared" si="11"/>
        <v>3.1194795197249674E-8</v>
      </c>
      <c r="C205" s="3">
        <f t="shared" si="12"/>
        <v>6.0517902682664368E-7</v>
      </c>
      <c r="D205" s="6">
        <f t="shared" si="10"/>
        <v>1000</v>
      </c>
      <c r="E205" s="38">
        <f t="shared" ref="E205:E268" si="13">4.44*50*D205*C205</f>
        <v>0.13434974395551491</v>
      </c>
    </row>
    <row r="206" spans="1:5" x14ac:dyDescent="0.3">
      <c r="A206" s="39">
        <v>19.5</v>
      </c>
      <c r="B206" s="3">
        <f t="shared" si="11"/>
        <v>3.1194795197249674E-8</v>
      </c>
      <c r="C206" s="3">
        <f t="shared" si="12"/>
        <v>6.0829850634636865E-7</v>
      </c>
      <c r="D206" s="6">
        <f t="shared" ref="D206:D269" si="14">D205</f>
        <v>1000</v>
      </c>
      <c r="E206" s="38">
        <f t="shared" si="13"/>
        <v>0.13504226840889386</v>
      </c>
    </row>
    <row r="207" spans="1:5" x14ac:dyDescent="0.3">
      <c r="A207" s="39">
        <v>19.600000000000001</v>
      </c>
      <c r="B207" s="3">
        <f t="shared" ref="B207:B270" si="15">B206</f>
        <v>3.1194795197249674E-8</v>
      </c>
      <c r="C207" s="3">
        <f t="shared" si="12"/>
        <v>6.1141798586609363E-7</v>
      </c>
      <c r="D207" s="6">
        <f t="shared" si="14"/>
        <v>1000</v>
      </c>
      <c r="E207" s="38">
        <f t="shared" si="13"/>
        <v>0.1357347928622728</v>
      </c>
    </row>
    <row r="208" spans="1:5" x14ac:dyDescent="0.3">
      <c r="A208" s="39">
        <v>19.7</v>
      </c>
      <c r="B208" s="3">
        <f t="shared" si="15"/>
        <v>3.1194795197249674E-8</v>
      </c>
      <c r="C208" s="3">
        <f t="shared" si="12"/>
        <v>6.145374653858186E-7</v>
      </c>
      <c r="D208" s="6">
        <f t="shared" si="14"/>
        <v>1000</v>
      </c>
      <c r="E208" s="38">
        <f t="shared" si="13"/>
        <v>0.13642731731565175</v>
      </c>
    </row>
    <row r="209" spans="1:5" x14ac:dyDescent="0.3">
      <c r="A209" s="39">
        <v>19.8</v>
      </c>
      <c r="B209" s="3">
        <f t="shared" si="15"/>
        <v>3.1194795197249674E-8</v>
      </c>
      <c r="C209" s="3">
        <f t="shared" si="12"/>
        <v>6.1765694490554357E-7</v>
      </c>
      <c r="D209" s="6">
        <f t="shared" si="14"/>
        <v>1000</v>
      </c>
      <c r="E209" s="38">
        <f t="shared" si="13"/>
        <v>0.13711984176903069</v>
      </c>
    </row>
    <row r="210" spans="1:5" x14ac:dyDescent="0.3">
      <c r="A210" s="39">
        <v>19.899999999999999</v>
      </c>
      <c r="B210" s="3">
        <f t="shared" si="15"/>
        <v>3.1194795197249674E-8</v>
      </c>
      <c r="C210" s="3">
        <f t="shared" si="12"/>
        <v>6.2077642442526843E-7</v>
      </c>
      <c r="D210" s="6">
        <f t="shared" si="14"/>
        <v>1000</v>
      </c>
      <c r="E210" s="38">
        <f t="shared" si="13"/>
        <v>0.13781236622240961</v>
      </c>
    </row>
    <row r="211" spans="1:5" x14ac:dyDescent="0.3">
      <c r="A211" s="39">
        <v>20</v>
      </c>
      <c r="B211" s="3">
        <f t="shared" si="15"/>
        <v>3.1194795197249674E-8</v>
      </c>
      <c r="C211" s="3">
        <f t="shared" si="12"/>
        <v>6.2389590394499351E-7</v>
      </c>
      <c r="D211" s="6">
        <f t="shared" si="14"/>
        <v>1000</v>
      </c>
      <c r="E211" s="38">
        <f t="shared" si="13"/>
        <v>0.13850489067578858</v>
      </c>
    </row>
    <row r="212" spans="1:5" x14ac:dyDescent="0.3">
      <c r="A212" s="39">
        <v>20.100000000000001</v>
      </c>
      <c r="B212" s="3">
        <f t="shared" si="15"/>
        <v>3.1194795197249674E-8</v>
      </c>
      <c r="C212" s="3">
        <f t="shared" si="12"/>
        <v>6.2701538346471848E-7</v>
      </c>
      <c r="D212" s="6">
        <f t="shared" si="14"/>
        <v>1000</v>
      </c>
      <c r="E212" s="38">
        <f t="shared" si="13"/>
        <v>0.13919741512916753</v>
      </c>
    </row>
    <row r="213" spans="1:5" x14ac:dyDescent="0.3">
      <c r="A213" s="39">
        <v>20.2</v>
      </c>
      <c r="B213" s="3">
        <f t="shared" si="15"/>
        <v>3.1194795197249674E-8</v>
      </c>
      <c r="C213" s="3">
        <f t="shared" si="12"/>
        <v>6.3013486298444334E-7</v>
      </c>
      <c r="D213" s="6">
        <f t="shared" si="14"/>
        <v>1000</v>
      </c>
      <c r="E213" s="38">
        <f t="shared" si="13"/>
        <v>0.13988993958254645</v>
      </c>
    </row>
    <row r="214" spans="1:5" x14ac:dyDescent="0.3">
      <c r="A214" s="39">
        <v>20.3</v>
      </c>
      <c r="B214" s="3">
        <f t="shared" si="15"/>
        <v>3.1194795197249674E-8</v>
      </c>
      <c r="C214" s="3">
        <f t="shared" si="12"/>
        <v>6.3325434250416842E-7</v>
      </c>
      <c r="D214" s="6">
        <f t="shared" si="14"/>
        <v>1000</v>
      </c>
      <c r="E214" s="38">
        <f t="shared" si="13"/>
        <v>0.14058246403592542</v>
      </c>
    </row>
    <row r="215" spans="1:5" x14ac:dyDescent="0.3">
      <c r="A215" s="39">
        <v>20.399999999999999</v>
      </c>
      <c r="B215" s="3">
        <f t="shared" si="15"/>
        <v>3.1194795197249674E-8</v>
      </c>
      <c r="C215" s="3">
        <f t="shared" si="12"/>
        <v>6.3637382202389328E-7</v>
      </c>
      <c r="D215" s="6">
        <f t="shared" si="14"/>
        <v>1000</v>
      </c>
      <c r="E215" s="38">
        <f t="shared" si="13"/>
        <v>0.14127498848930434</v>
      </c>
    </row>
    <row r="216" spans="1:5" x14ac:dyDescent="0.3">
      <c r="A216" s="39">
        <v>20.5</v>
      </c>
      <c r="B216" s="3">
        <f t="shared" si="15"/>
        <v>3.1194795197249674E-8</v>
      </c>
      <c r="C216" s="3">
        <f t="shared" si="12"/>
        <v>6.3949330154361836E-7</v>
      </c>
      <c r="D216" s="6">
        <f t="shared" si="14"/>
        <v>1000</v>
      </c>
      <c r="E216" s="38">
        <f t="shared" si="13"/>
        <v>0.14196751294268328</v>
      </c>
    </row>
    <row r="217" spans="1:5" x14ac:dyDescent="0.3">
      <c r="A217" s="39">
        <v>20.6</v>
      </c>
      <c r="B217" s="3">
        <f t="shared" si="15"/>
        <v>3.1194795197249674E-8</v>
      </c>
      <c r="C217" s="3">
        <f t="shared" si="12"/>
        <v>6.4261278106334333E-7</v>
      </c>
      <c r="D217" s="6">
        <f t="shared" si="14"/>
        <v>1000</v>
      </c>
      <c r="E217" s="38">
        <f t="shared" si="13"/>
        <v>0.14266003739606223</v>
      </c>
    </row>
    <row r="218" spans="1:5" x14ac:dyDescent="0.3">
      <c r="A218" s="39">
        <v>20.7</v>
      </c>
      <c r="B218" s="3">
        <f t="shared" si="15"/>
        <v>3.1194795197249674E-8</v>
      </c>
      <c r="C218" s="3">
        <f t="shared" si="12"/>
        <v>6.457322605830682E-7</v>
      </c>
      <c r="D218" s="6">
        <f t="shared" si="14"/>
        <v>1000</v>
      </c>
      <c r="E218" s="38">
        <f t="shared" si="13"/>
        <v>0.14335256184944115</v>
      </c>
    </row>
    <row r="219" spans="1:5" x14ac:dyDescent="0.3">
      <c r="A219" s="39">
        <v>20.8</v>
      </c>
      <c r="B219" s="3">
        <f t="shared" si="15"/>
        <v>3.1194795197249674E-8</v>
      </c>
      <c r="C219" s="3">
        <f t="shared" si="12"/>
        <v>6.4885174010279327E-7</v>
      </c>
      <c r="D219" s="6">
        <f t="shared" si="14"/>
        <v>1000</v>
      </c>
      <c r="E219" s="38">
        <f t="shared" si="13"/>
        <v>0.14404508630282012</v>
      </c>
    </row>
    <row r="220" spans="1:5" x14ac:dyDescent="0.3">
      <c r="A220" s="39">
        <v>20.9</v>
      </c>
      <c r="B220" s="3">
        <f t="shared" si="15"/>
        <v>3.1194795197249674E-8</v>
      </c>
      <c r="C220" s="3">
        <f t="shared" si="12"/>
        <v>6.5197121962251814E-7</v>
      </c>
      <c r="D220" s="6">
        <f t="shared" si="14"/>
        <v>1000</v>
      </c>
      <c r="E220" s="38">
        <f t="shared" si="13"/>
        <v>0.14473761075619904</v>
      </c>
    </row>
    <row r="221" spans="1:5" x14ac:dyDescent="0.3">
      <c r="A221" s="39">
        <v>21</v>
      </c>
      <c r="B221" s="3">
        <f t="shared" si="15"/>
        <v>3.1194795197249674E-8</v>
      </c>
      <c r="C221" s="3">
        <f t="shared" si="12"/>
        <v>6.5509069914224311E-7</v>
      </c>
      <c r="D221" s="6">
        <f t="shared" si="14"/>
        <v>1000</v>
      </c>
      <c r="E221" s="38">
        <f t="shared" si="13"/>
        <v>0.14543013520957798</v>
      </c>
    </row>
    <row r="222" spans="1:5" x14ac:dyDescent="0.3">
      <c r="A222" s="39">
        <v>21.1</v>
      </c>
      <c r="B222" s="3">
        <f t="shared" si="15"/>
        <v>3.1194795197249674E-8</v>
      </c>
      <c r="C222" s="3">
        <f t="shared" si="12"/>
        <v>6.5821017866196819E-7</v>
      </c>
      <c r="D222" s="6">
        <f t="shared" si="14"/>
        <v>1000</v>
      </c>
      <c r="E222" s="38">
        <f t="shared" si="13"/>
        <v>0.14612265966295696</v>
      </c>
    </row>
    <row r="223" spans="1:5" x14ac:dyDescent="0.3">
      <c r="A223" s="39">
        <v>21.2</v>
      </c>
      <c r="B223" s="3">
        <f t="shared" si="15"/>
        <v>3.1194795197249674E-8</v>
      </c>
      <c r="C223" s="3">
        <f t="shared" si="12"/>
        <v>6.6132965818169305E-7</v>
      </c>
      <c r="D223" s="6">
        <f t="shared" si="14"/>
        <v>1000</v>
      </c>
      <c r="E223" s="38">
        <f t="shared" si="13"/>
        <v>0.14681518411633587</v>
      </c>
    </row>
    <row r="224" spans="1:5" x14ac:dyDescent="0.3">
      <c r="A224" s="39">
        <v>21.3</v>
      </c>
      <c r="B224" s="3">
        <f t="shared" si="15"/>
        <v>3.1194795197249674E-8</v>
      </c>
      <c r="C224" s="3">
        <f t="shared" si="12"/>
        <v>6.6444913770141813E-7</v>
      </c>
      <c r="D224" s="6">
        <f t="shared" si="14"/>
        <v>1000</v>
      </c>
      <c r="E224" s="38">
        <f t="shared" si="13"/>
        <v>0.14750770856971485</v>
      </c>
    </row>
    <row r="225" spans="1:5" x14ac:dyDescent="0.3">
      <c r="A225" s="39">
        <v>21.4</v>
      </c>
      <c r="B225" s="3">
        <f t="shared" si="15"/>
        <v>3.1194795197249674E-8</v>
      </c>
      <c r="C225" s="3">
        <f t="shared" si="12"/>
        <v>6.6756861722114299E-7</v>
      </c>
      <c r="D225" s="6">
        <f t="shared" si="14"/>
        <v>1000</v>
      </c>
      <c r="E225" s="38">
        <f t="shared" si="13"/>
        <v>0.14820023302309376</v>
      </c>
    </row>
    <row r="226" spans="1:5" x14ac:dyDescent="0.3">
      <c r="A226" s="39">
        <v>21.5</v>
      </c>
      <c r="B226" s="3">
        <f t="shared" si="15"/>
        <v>3.1194795197249674E-8</v>
      </c>
      <c r="C226" s="3">
        <f t="shared" si="12"/>
        <v>6.7068809674086796E-7</v>
      </c>
      <c r="D226" s="6">
        <f t="shared" si="14"/>
        <v>1000</v>
      </c>
      <c r="E226" s="38">
        <f t="shared" si="13"/>
        <v>0.14889275747647271</v>
      </c>
    </row>
    <row r="227" spans="1:5" x14ac:dyDescent="0.3">
      <c r="A227" s="39">
        <v>21.6</v>
      </c>
      <c r="B227" s="3">
        <f t="shared" si="15"/>
        <v>3.1194795197249674E-8</v>
      </c>
      <c r="C227" s="3">
        <f t="shared" si="12"/>
        <v>6.7380757626059304E-7</v>
      </c>
      <c r="D227" s="6">
        <f t="shared" si="14"/>
        <v>1000</v>
      </c>
      <c r="E227" s="38">
        <f t="shared" si="13"/>
        <v>0.14958528192985168</v>
      </c>
    </row>
    <row r="228" spans="1:5" x14ac:dyDescent="0.3">
      <c r="A228" s="39">
        <v>21.7</v>
      </c>
      <c r="B228" s="3">
        <f t="shared" si="15"/>
        <v>3.1194795197249674E-8</v>
      </c>
      <c r="C228" s="3">
        <f t="shared" si="12"/>
        <v>6.769270557803179E-7</v>
      </c>
      <c r="D228" s="6">
        <f t="shared" si="14"/>
        <v>1000</v>
      </c>
      <c r="E228" s="38">
        <f t="shared" si="13"/>
        <v>0.1502778063832306</v>
      </c>
    </row>
    <row r="229" spans="1:5" x14ac:dyDescent="0.3">
      <c r="A229" s="39">
        <v>21.8</v>
      </c>
      <c r="B229" s="3">
        <f t="shared" si="15"/>
        <v>3.1194795197249674E-8</v>
      </c>
      <c r="C229" s="3">
        <f t="shared" si="12"/>
        <v>6.8004653530004287E-7</v>
      </c>
      <c r="D229" s="6">
        <f t="shared" si="14"/>
        <v>1000</v>
      </c>
      <c r="E229" s="38">
        <f t="shared" si="13"/>
        <v>0.15097033083660955</v>
      </c>
    </row>
    <row r="230" spans="1:5" x14ac:dyDescent="0.3">
      <c r="A230" s="39">
        <v>21.9</v>
      </c>
      <c r="B230" s="3">
        <f t="shared" si="15"/>
        <v>3.1194795197249674E-8</v>
      </c>
      <c r="C230" s="3">
        <f t="shared" si="12"/>
        <v>6.8316601481976785E-7</v>
      </c>
      <c r="D230" s="6">
        <f t="shared" si="14"/>
        <v>1000</v>
      </c>
      <c r="E230" s="38">
        <f t="shared" si="13"/>
        <v>0.15166285528998849</v>
      </c>
    </row>
    <row r="231" spans="1:5" x14ac:dyDescent="0.3">
      <c r="A231" s="39">
        <v>22</v>
      </c>
      <c r="B231" s="3">
        <f t="shared" si="15"/>
        <v>3.1194795197249674E-8</v>
      </c>
      <c r="C231" s="3">
        <f t="shared" si="12"/>
        <v>6.8628549433949282E-7</v>
      </c>
      <c r="D231" s="6">
        <f t="shared" si="14"/>
        <v>1000</v>
      </c>
      <c r="E231" s="38">
        <f t="shared" si="13"/>
        <v>0.15235537974336744</v>
      </c>
    </row>
    <row r="232" spans="1:5" x14ac:dyDescent="0.3">
      <c r="A232" s="39">
        <v>22.1</v>
      </c>
      <c r="B232" s="3">
        <f t="shared" si="15"/>
        <v>3.1194795197249674E-8</v>
      </c>
      <c r="C232" s="3">
        <f t="shared" si="12"/>
        <v>6.8940497385921789E-7</v>
      </c>
      <c r="D232" s="6">
        <f t="shared" si="14"/>
        <v>1000</v>
      </c>
      <c r="E232" s="38">
        <f t="shared" si="13"/>
        <v>0.15304790419674638</v>
      </c>
    </row>
    <row r="233" spans="1:5" x14ac:dyDescent="0.3">
      <c r="A233" s="39">
        <v>22.2</v>
      </c>
      <c r="B233" s="3">
        <f t="shared" si="15"/>
        <v>3.1194795197249674E-8</v>
      </c>
      <c r="C233" s="3">
        <f t="shared" si="12"/>
        <v>6.9252445337894276E-7</v>
      </c>
      <c r="D233" s="6">
        <f t="shared" si="14"/>
        <v>1000</v>
      </c>
      <c r="E233" s="38">
        <f t="shared" si="13"/>
        <v>0.1537404286501253</v>
      </c>
    </row>
    <row r="234" spans="1:5" x14ac:dyDescent="0.3">
      <c r="A234" s="39">
        <v>22.3</v>
      </c>
      <c r="B234" s="3">
        <f t="shared" si="15"/>
        <v>3.1194795197249674E-8</v>
      </c>
      <c r="C234" s="3">
        <f t="shared" si="12"/>
        <v>6.9564393289866773E-7</v>
      </c>
      <c r="D234" s="6">
        <f t="shared" si="14"/>
        <v>1000</v>
      </c>
      <c r="E234" s="38">
        <f t="shared" si="13"/>
        <v>0.15443295310350424</v>
      </c>
    </row>
    <row r="235" spans="1:5" x14ac:dyDescent="0.3">
      <c r="A235" s="39">
        <v>22.4</v>
      </c>
      <c r="B235" s="3">
        <f t="shared" si="15"/>
        <v>3.1194795197249674E-8</v>
      </c>
      <c r="C235" s="3">
        <f t="shared" si="12"/>
        <v>6.987634124183927E-7</v>
      </c>
      <c r="D235" s="6">
        <f t="shared" si="14"/>
        <v>1000</v>
      </c>
      <c r="E235" s="38">
        <f t="shared" si="13"/>
        <v>0.15512547755688319</v>
      </c>
    </row>
    <row r="236" spans="1:5" x14ac:dyDescent="0.3">
      <c r="A236" s="39">
        <v>22.5</v>
      </c>
      <c r="B236" s="3">
        <f t="shared" si="15"/>
        <v>3.1194795197249674E-8</v>
      </c>
      <c r="C236" s="3">
        <f t="shared" si="12"/>
        <v>7.0188289193811767E-7</v>
      </c>
      <c r="D236" s="6">
        <f t="shared" si="14"/>
        <v>1000</v>
      </c>
      <c r="E236" s="38">
        <f t="shared" si="13"/>
        <v>0.15581800201026214</v>
      </c>
    </row>
    <row r="237" spans="1:5" x14ac:dyDescent="0.3">
      <c r="A237" s="39">
        <v>22.6</v>
      </c>
      <c r="B237" s="3">
        <f t="shared" si="15"/>
        <v>3.1194795197249674E-8</v>
      </c>
      <c r="C237" s="3">
        <f t="shared" si="12"/>
        <v>7.0500237145784264E-7</v>
      </c>
      <c r="D237" s="6">
        <f t="shared" si="14"/>
        <v>1000</v>
      </c>
      <c r="E237" s="38">
        <f t="shared" si="13"/>
        <v>0.15651052646364108</v>
      </c>
    </row>
    <row r="238" spans="1:5" x14ac:dyDescent="0.3">
      <c r="A238" s="39">
        <v>22.7</v>
      </c>
      <c r="B238" s="3">
        <f t="shared" si="15"/>
        <v>3.1194795197249674E-8</v>
      </c>
      <c r="C238" s="3">
        <f t="shared" si="12"/>
        <v>7.0812185097756761E-7</v>
      </c>
      <c r="D238" s="6">
        <f t="shared" si="14"/>
        <v>1000</v>
      </c>
      <c r="E238" s="38">
        <f t="shared" si="13"/>
        <v>0.15720305091702003</v>
      </c>
    </row>
    <row r="239" spans="1:5" x14ac:dyDescent="0.3">
      <c r="A239" s="39">
        <v>22.8</v>
      </c>
      <c r="B239" s="3">
        <f t="shared" si="15"/>
        <v>3.1194795197249674E-8</v>
      </c>
      <c r="C239" s="3">
        <f t="shared" si="12"/>
        <v>7.1124133049729258E-7</v>
      </c>
      <c r="D239" s="6">
        <f t="shared" si="14"/>
        <v>1000</v>
      </c>
      <c r="E239" s="38">
        <f t="shared" si="13"/>
        <v>0.15789557537039897</v>
      </c>
    </row>
    <row r="240" spans="1:5" x14ac:dyDescent="0.3">
      <c r="A240" s="39">
        <v>22.9</v>
      </c>
      <c r="B240" s="3">
        <f t="shared" si="15"/>
        <v>3.1194795197249674E-8</v>
      </c>
      <c r="C240" s="3">
        <f t="shared" si="12"/>
        <v>7.1436081001701745E-7</v>
      </c>
      <c r="D240" s="6">
        <f t="shared" si="14"/>
        <v>1000</v>
      </c>
      <c r="E240" s="38">
        <f t="shared" si="13"/>
        <v>0.15858809982377789</v>
      </c>
    </row>
    <row r="241" spans="1:5" x14ac:dyDescent="0.3">
      <c r="A241" s="39">
        <v>23</v>
      </c>
      <c r="B241" s="3">
        <f t="shared" si="15"/>
        <v>3.1194795197249674E-8</v>
      </c>
      <c r="C241" s="3">
        <f t="shared" si="12"/>
        <v>7.1748028953674252E-7</v>
      </c>
      <c r="D241" s="6">
        <f t="shared" si="14"/>
        <v>1000</v>
      </c>
      <c r="E241" s="38">
        <f t="shared" si="13"/>
        <v>0.15928062427715686</v>
      </c>
    </row>
    <row r="242" spans="1:5" x14ac:dyDescent="0.3">
      <c r="A242" s="39">
        <v>23.1</v>
      </c>
      <c r="B242" s="3">
        <f t="shared" si="15"/>
        <v>3.1194795197249674E-8</v>
      </c>
      <c r="C242" s="3">
        <f t="shared" si="12"/>
        <v>7.2059976905646749E-7</v>
      </c>
      <c r="D242" s="6">
        <f t="shared" si="14"/>
        <v>1000</v>
      </c>
      <c r="E242" s="38">
        <f t="shared" si="13"/>
        <v>0.15997314873053581</v>
      </c>
    </row>
    <row r="243" spans="1:5" x14ac:dyDescent="0.3">
      <c r="A243" s="39">
        <v>23.2</v>
      </c>
      <c r="B243" s="3">
        <f t="shared" si="15"/>
        <v>3.1194795197249674E-8</v>
      </c>
      <c r="C243" s="3">
        <f t="shared" si="12"/>
        <v>7.2371924857619246E-7</v>
      </c>
      <c r="D243" s="6">
        <f t="shared" si="14"/>
        <v>1000</v>
      </c>
      <c r="E243" s="38">
        <f t="shared" si="13"/>
        <v>0.16066567318391475</v>
      </c>
    </row>
    <row r="244" spans="1:5" x14ac:dyDescent="0.3">
      <c r="A244" s="39">
        <v>23.3</v>
      </c>
      <c r="B244" s="3">
        <f t="shared" si="15"/>
        <v>3.1194795197249674E-8</v>
      </c>
      <c r="C244" s="3">
        <f t="shared" si="12"/>
        <v>7.2683872809591744E-7</v>
      </c>
      <c r="D244" s="6">
        <f t="shared" si="14"/>
        <v>1000</v>
      </c>
      <c r="E244" s="38">
        <f t="shared" si="13"/>
        <v>0.1613581976372937</v>
      </c>
    </row>
    <row r="245" spans="1:5" x14ac:dyDescent="0.3">
      <c r="A245" s="39">
        <v>23.4</v>
      </c>
      <c r="B245" s="3">
        <f t="shared" si="15"/>
        <v>3.1194795197249674E-8</v>
      </c>
      <c r="C245" s="3">
        <f t="shared" si="12"/>
        <v>7.299582076156423E-7</v>
      </c>
      <c r="D245" s="6">
        <f t="shared" si="14"/>
        <v>1000</v>
      </c>
      <c r="E245" s="38">
        <f t="shared" si="13"/>
        <v>0.16205072209067262</v>
      </c>
    </row>
    <row r="246" spans="1:5" x14ac:dyDescent="0.3">
      <c r="A246" s="39">
        <v>23.5</v>
      </c>
      <c r="B246" s="3">
        <f t="shared" si="15"/>
        <v>3.1194795197249674E-8</v>
      </c>
      <c r="C246" s="3">
        <f t="shared" si="12"/>
        <v>7.3307768713536738E-7</v>
      </c>
      <c r="D246" s="6">
        <f t="shared" si="14"/>
        <v>1000</v>
      </c>
      <c r="E246" s="38">
        <f t="shared" si="13"/>
        <v>0.16274324654405159</v>
      </c>
    </row>
    <row r="247" spans="1:5" x14ac:dyDescent="0.3">
      <c r="A247" s="39">
        <v>23.6</v>
      </c>
      <c r="B247" s="3">
        <f t="shared" si="15"/>
        <v>3.1194795197249674E-8</v>
      </c>
      <c r="C247" s="3">
        <f t="shared" si="12"/>
        <v>7.3619716665509235E-7</v>
      </c>
      <c r="D247" s="6">
        <f t="shared" si="14"/>
        <v>1000</v>
      </c>
      <c r="E247" s="38">
        <f t="shared" si="13"/>
        <v>0.16343577099743054</v>
      </c>
    </row>
    <row r="248" spans="1:5" x14ac:dyDescent="0.3">
      <c r="A248" s="39">
        <v>23.7</v>
      </c>
      <c r="B248" s="3">
        <f t="shared" si="15"/>
        <v>3.1194795197249674E-8</v>
      </c>
      <c r="C248" s="3">
        <f t="shared" si="12"/>
        <v>7.3931664617481721E-7</v>
      </c>
      <c r="D248" s="6">
        <f t="shared" si="14"/>
        <v>1000</v>
      </c>
      <c r="E248" s="38">
        <f t="shared" si="13"/>
        <v>0.16412829545080945</v>
      </c>
    </row>
    <row r="249" spans="1:5" x14ac:dyDescent="0.3">
      <c r="A249" s="39">
        <v>23.8</v>
      </c>
      <c r="B249" s="3">
        <f t="shared" si="15"/>
        <v>3.1194795197249674E-8</v>
      </c>
      <c r="C249" s="3">
        <f t="shared" si="12"/>
        <v>7.4243612569454229E-7</v>
      </c>
      <c r="D249" s="6">
        <f t="shared" si="14"/>
        <v>1000</v>
      </c>
      <c r="E249" s="38">
        <f t="shared" si="13"/>
        <v>0.1648208199041884</v>
      </c>
    </row>
    <row r="250" spans="1:5" x14ac:dyDescent="0.3">
      <c r="A250" s="39">
        <v>23.9</v>
      </c>
      <c r="B250" s="3">
        <f t="shared" si="15"/>
        <v>3.1194795197249674E-8</v>
      </c>
      <c r="C250" s="3">
        <f t="shared" si="12"/>
        <v>7.4555560521426715E-7</v>
      </c>
      <c r="D250" s="6">
        <f t="shared" si="14"/>
        <v>1000</v>
      </c>
      <c r="E250" s="38">
        <f t="shared" si="13"/>
        <v>0.16551334435756734</v>
      </c>
    </row>
    <row r="251" spans="1:5" x14ac:dyDescent="0.3">
      <c r="A251" s="39">
        <v>24</v>
      </c>
      <c r="B251" s="3">
        <f t="shared" si="15"/>
        <v>3.1194795197249674E-8</v>
      </c>
      <c r="C251" s="3">
        <f t="shared" si="12"/>
        <v>7.4867508473399212E-7</v>
      </c>
      <c r="D251" s="6">
        <f t="shared" si="14"/>
        <v>1000</v>
      </c>
      <c r="E251" s="38">
        <f t="shared" si="13"/>
        <v>0.16620586881094626</v>
      </c>
    </row>
    <row r="252" spans="1:5" x14ac:dyDescent="0.3">
      <c r="A252" s="39">
        <v>24.1</v>
      </c>
      <c r="B252" s="3">
        <f t="shared" si="15"/>
        <v>3.1194795197249674E-8</v>
      </c>
      <c r="C252" s="3">
        <f t="shared" si="12"/>
        <v>7.517945642537172E-7</v>
      </c>
      <c r="D252" s="6">
        <f t="shared" si="14"/>
        <v>1000</v>
      </c>
      <c r="E252" s="38">
        <f t="shared" si="13"/>
        <v>0.16689839326432523</v>
      </c>
    </row>
    <row r="253" spans="1:5" x14ac:dyDescent="0.3">
      <c r="A253" s="39">
        <v>24.2</v>
      </c>
      <c r="B253" s="3">
        <f t="shared" si="15"/>
        <v>3.1194795197249674E-8</v>
      </c>
      <c r="C253" s="3">
        <f t="shared" si="12"/>
        <v>7.5491404377344207E-7</v>
      </c>
      <c r="D253" s="6">
        <f t="shared" si="14"/>
        <v>1000</v>
      </c>
      <c r="E253" s="38">
        <f t="shared" si="13"/>
        <v>0.16759091771770415</v>
      </c>
    </row>
    <row r="254" spans="1:5" x14ac:dyDescent="0.3">
      <c r="A254" s="39">
        <v>24.3</v>
      </c>
      <c r="B254" s="3">
        <f t="shared" si="15"/>
        <v>3.1194795197249674E-8</v>
      </c>
      <c r="C254" s="3">
        <f t="shared" si="12"/>
        <v>7.5803352329316714E-7</v>
      </c>
      <c r="D254" s="6">
        <f t="shared" si="14"/>
        <v>1000</v>
      </c>
      <c r="E254" s="38">
        <f t="shared" si="13"/>
        <v>0.16828344217108313</v>
      </c>
    </row>
    <row r="255" spans="1:5" x14ac:dyDescent="0.3">
      <c r="A255" s="39">
        <v>24.4</v>
      </c>
      <c r="B255" s="3">
        <f t="shared" si="15"/>
        <v>3.1194795197249674E-8</v>
      </c>
      <c r="C255" s="3">
        <f t="shared" si="12"/>
        <v>7.6115300281289201E-7</v>
      </c>
      <c r="D255" s="6">
        <f t="shared" si="14"/>
        <v>1000</v>
      </c>
      <c r="E255" s="38">
        <f t="shared" si="13"/>
        <v>0.16897596662446204</v>
      </c>
    </row>
    <row r="256" spans="1:5" x14ac:dyDescent="0.3">
      <c r="A256" s="39">
        <v>24.5</v>
      </c>
      <c r="B256" s="3">
        <f t="shared" si="15"/>
        <v>3.1194795197249674E-8</v>
      </c>
      <c r="C256" s="3">
        <f t="shared" si="12"/>
        <v>7.6427248233261698E-7</v>
      </c>
      <c r="D256" s="6">
        <f t="shared" si="14"/>
        <v>1000</v>
      </c>
      <c r="E256" s="38">
        <f t="shared" si="13"/>
        <v>0.16966849107784099</v>
      </c>
    </row>
    <row r="257" spans="1:5" x14ac:dyDescent="0.3">
      <c r="A257" s="39">
        <v>24.6</v>
      </c>
      <c r="B257" s="3">
        <f t="shared" si="15"/>
        <v>3.1194795197249674E-8</v>
      </c>
      <c r="C257" s="3">
        <f t="shared" si="12"/>
        <v>7.6739196185234205E-7</v>
      </c>
      <c r="D257" s="6">
        <f t="shared" si="14"/>
        <v>1000</v>
      </c>
      <c r="E257" s="38">
        <f t="shared" si="13"/>
        <v>0.17036101553121996</v>
      </c>
    </row>
    <row r="258" spans="1:5" x14ac:dyDescent="0.3">
      <c r="A258" s="39">
        <v>24.7</v>
      </c>
      <c r="B258" s="3">
        <f t="shared" si="15"/>
        <v>3.1194795197249674E-8</v>
      </c>
      <c r="C258" s="3">
        <f t="shared" si="12"/>
        <v>7.7051144137206692E-7</v>
      </c>
      <c r="D258" s="6">
        <f t="shared" si="14"/>
        <v>1000</v>
      </c>
      <c r="E258" s="38">
        <f t="shared" si="13"/>
        <v>0.17105353998459888</v>
      </c>
    </row>
    <row r="259" spans="1:5" x14ac:dyDescent="0.3">
      <c r="A259" s="39">
        <v>24.8</v>
      </c>
      <c r="B259" s="3">
        <f t="shared" si="15"/>
        <v>3.1194795197249674E-8</v>
      </c>
      <c r="C259" s="3">
        <f t="shared" si="12"/>
        <v>7.7363092089179189E-7</v>
      </c>
      <c r="D259" s="6">
        <f t="shared" si="14"/>
        <v>1000</v>
      </c>
      <c r="E259" s="38">
        <f t="shared" si="13"/>
        <v>0.17174606443797782</v>
      </c>
    </row>
    <row r="260" spans="1:5" x14ac:dyDescent="0.3">
      <c r="A260" s="39">
        <v>24.9</v>
      </c>
      <c r="B260" s="3">
        <f t="shared" si="15"/>
        <v>3.1194795197249674E-8</v>
      </c>
      <c r="C260" s="3">
        <f t="shared" si="12"/>
        <v>7.7675040041151686E-7</v>
      </c>
      <c r="D260" s="6">
        <f t="shared" si="14"/>
        <v>1000</v>
      </c>
      <c r="E260" s="38">
        <f t="shared" si="13"/>
        <v>0.17243858889135677</v>
      </c>
    </row>
    <row r="261" spans="1:5" x14ac:dyDescent="0.3">
      <c r="A261" s="39">
        <v>25</v>
      </c>
      <c r="B261" s="3">
        <f t="shared" si="15"/>
        <v>3.1194795197249674E-8</v>
      </c>
      <c r="C261" s="3">
        <f t="shared" si="12"/>
        <v>7.7986987993124183E-7</v>
      </c>
      <c r="D261" s="6">
        <f t="shared" si="14"/>
        <v>1000</v>
      </c>
      <c r="E261" s="38">
        <f t="shared" si="13"/>
        <v>0.17313111334473572</v>
      </c>
    </row>
    <row r="262" spans="1:5" x14ac:dyDescent="0.3">
      <c r="A262" s="39">
        <v>25.1</v>
      </c>
      <c r="B262" s="3">
        <f t="shared" si="15"/>
        <v>3.1194795197249674E-8</v>
      </c>
      <c r="C262" s="3">
        <f t="shared" si="12"/>
        <v>7.8298935945096691E-7</v>
      </c>
      <c r="D262" s="6">
        <f t="shared" si="14"/>
        <v>1000</v>
      </c>
      <c r="E262" s="38">
        <f t="shared" si="13"/>
        <v>0.17382363779811469</v>
      </c>
    </row>
    <row r="263" spans="1:5" x14ac:dyDescent="0.3">
      <c r="A263" s="39">
        <v>25.2</v>
      </c>
      <c r="B263" s="3">
        <f t="shared" si="15"/>
        <v>3.1194795197249674E-8</v>
      </c>
      <c r="C263" s="3">
        <f t="shared" si="12"/>
        <v>7.8610883897069177E-7</v>
      </c>
      <c r="D263" s="6">
        <f t="shared" si="14"/>
        <v>1000</v>
      </c>
      <c r="E263" s="38">
        <f t="shared" si="13"/>
        <v>0.17451616225149361</v>
      </c>
    </row>
    <row r="264" spans="1:5" x14ac:dyDescent="0.3">
      <c r="A264" s="39">
        <v>25.3</v>
      </c>
      <c r="B264" s="3">
        <f t="shared" si="15"/>
        <v>3.1194795197249674E-8</v>
      </c>
      <c r="C264" s="3">
        <f t="shared" si="12"/>
        <v>7.8922831849041674E-7</v>
      </c>
      <c r="D264" s="6">
        <f t="shared" si="14"/>
        <v>1000</v>
      </c>
      <c r="E264" s="38">
        <f t="shared" si="13"/>
        <v>0.17520868670487255</v>
      </c>
    </row>
    <row r="265" spans="1:5" x14ac:dyDescent="0.3">
      <c r="A265" s="39">
        <v>25.4</v>
      </c>
      <c r="B265" s="3">
        <f t="shared" si="15"/>
        <v>3.1194795197249674E-8</v>
      </c>
      <c r="C265" s="3">
        <f t="shared" si="12"/>
        <v>7.9234779801014171E-7</v>
      </c>
      <c r="D265" s="6">
        <f t="shared" si="14"/>
        <v>1000</v>
      </c>
      <c r="E265" s="38">
        <f t="shared" si="13"/>
        <v>0.1759012111582515</v>
      </c>
    </row>
    <row r="266" spans="1:5" x14ac:dyDescent="0.3">
      <c r="A266" s="39">
        <v>25.5</v>
      </c>
      <c r="B266" s="3">
        <f t="shared" si="15"/>
        <v>3.1194795197249674E-8</v>
      </c>
      <c r="C266" s="3">
        <f t="shared" si="12"/>
        <v>7.9546727752986669E-7</v>
      </c>
      <c r="D266" s="6">
        <f t="shared" si="14"/>
        <v>1000</v>
      </c>
      <c r="E266" s="38">
        <f t="shared" si="13"/>
        <v>0.17659373561163041</v>
      </c>
    </row>
    <row r="267" spans="1:5" x14ac:dyDescent="0.3">
      <c r="A267" s="39">
        <v>25.6</v>
      </c>
      <c r="B267" s="3">
        <f t="shared" si="15"/>
        <v>3.1194795197249674E-8</v>
      </c>
      <c r="C267" s="3">
        <f t="shared" si="12"/>
        <v>7.9858675704959166E-7</v>
      </c>
      <c r="D267" s="6">
        <f t="shared" si="14"/>
        <v>1000</v>
      </c>
      <c r="E267" s="38">
        <f t="shared" si="13"/>
        <v>0.17728626006500936</v>
      </c>
    </row>
    <row r="268" spans="1:5" x14ac:dyDescent="0.3">
      <c r="A268" s="39">
        <v>25.7</v>
      </c>
      <c r="B268" s="3">
        <f t="shared" si="15"/>
        <v>3.1194795197249674E-8</v>
      </c>
      <c r="C268" s="3">
        <f t="shared" ref="C268:C331" si="16">B268*A268</f>
        <v>8.0170623656931663E-7</v>
      </c>
      <c r="D268" s="6">
        <f t="shared" si="14"/>
        <v>1000</v>
      </c>
      <c r="E268" s="38">
        <f t="shared" si="13"/>
        <v>0.17797878451838831</v>
      </c>
    </row>
    <row r="269" spans="1:5" x14ac:dyDescent="0.3">
      <c r="A269" s="39">
        <v>25.8</v>
      </c>
      <c r="B269" s="3">
        <f t="shared" si="15"/>
        <v>3.1194795197249674E-8</v>
      </c>
      <c r="C269" s="3">
        <f t="shared" si="16"/>
        <v>8.048257160890416E-7</v>
      </c>
      <c r="D269" s="6">
        <f t="shared" si="14"/>
        <v>1000</v>
      </c>
      <c r="E269" s="38">
        <f t="shared" ref="E269:E332" si="17">4.44*50*D269*C269</f>
        <v>0.17867130897176725</v>
      </c>
    </row>
    <row r="270" spans="1:5" x14ac:dyDescent="0.3">
      <c r="A270" s="39">
        <v>25.9</v>
      </c>
      <c r="B270" s="3">
        <f t="shared" si="15"/>
        <v>3.1194795197249674E-8</v>
      </c>
      <c r="C270" s="3">
        <f t="shared" si="16"/>
        <v>8.0794519560876646E-7</v>
      </c>
      <c r="D270" s="6">
        <f t="shared" ref="D270:D333" si="18">D269</f>
        <v>1000</v>
      </c>
      <c r="E270" s="38">
        <f t="shared" si="17"/>
        <v>0.17936383342514617</v>
      </c>
    </row>
    <row r="271" spans="1:5" x14ac:dyDescent="0.3">
      <c r="A271" s="39">
        <v>26</v>
      </c>
      <c r="B271" s="3">
        <f t="shared" ref="B271:B334" si="19">B270</f>
        <v>3.1194795197249674E-8</v>
      </c>
      <c r="C271" s="3">
        <f t="shared" si="16"/>
        <v>8.1106467512849154E-7</v>
      </c>
      <c r="D271" s="6">
        <f t="shared" si="18"/>
        <v>1000</v>
      </c>
      <c r="E271" s="38">
        <f t="shared" si="17"/>
        <v>0.18005635787852514</v>
      </c>
    </row>
    <row r="272" spans="1:5" x14ac:dyDescent="0.3">
      <c r="A272" s="39">
        <v>26.1</v>
      </c>
      <c r="B272" s="3">
        <f t="shared" si="19"/>
        <v>3.1194795197249674E-8</v>
      </c>
      <c r="C272" s="3">
        <f t="shared" si="16"/>
        <v>8.1418415464821651E-7</v>
      </c>
      <c r="D272" s="6">
        <f t="shared" si="18"/>
        <v>1000</v>
      </c>
      <c r="E272" s="38">
        <f t="shared" si="17"/>
        <v>0.18074888233190409</v>
      </c>
    </row>
    <row r="273" spans="1:5" x14ac:dyDescent="0.3">
      <c r="A273" s="39">
        <v>26.2</v>
      </c>
      <c r="B273" s="3">
        <f t="shared" si="19"/>
        <v>3.1194795197249674E-8</v>
      </c>
      <c r="C273" s="3">
        <f t="shared" si="16"/>
        <v>8.1730363416794148E-7</v>
      </c>
      <c r="D273" s="6">
        <f t="shared" si="18"/>
        <v>1000</v>
      </c>
      <c r="E273" s="38">
        <f t="shared" si="17"/>
        <v>0.18144140678528303</v>
      </c>
    </row>
    <row r="274" spans="1:5" x14ac:dyDescent="0.3">
      <c r="A274" s="39">
        <v>26.3</v>
      </c>
      <c r="B274" s="3">
        <f t="shared" si="19"/>
        <v>3.1194795197249674E-8</v>
      </c>
      <c r="C274" s="3">
        <f t="shared" si="16"/>
        <v>8.2042311368766645E-7</v>
      </c>
      <c r="D274" s="6">
        <f t="shared" si="18"/>
        <v>1000</v>
      </c>
      <c r="E274" s="38">
        <f t="shared" si="17"/>
        <v>0.18213393123866198</v>
      </c>
    </row>
    <row r="275" spans="1:5" x14ac:dyDescent="0.3">
      <c r="A275" s="39">
        <v>26.4</v>
      </c>
      <c r="B275" s="3">
        <f t="shared" si="19"/>
        <v>3.1194795197249674E-8</v>
      </c>
      <c r="C275" s="3">
        <f t="shared" si="16"/>
        <v>8.2354259320739132E-7</v>
      </c>
      <c r="D275" s="6">
        <f t="shared" si="18"/>
        <v>1000</v>
      </c>
      <c r="E275" s="38">
        <f t="shared" si="17"/>
        <v>0.1828264556920409</v>
      </c>
    </row>
    <row r="276" spans="1:5" x14ac:dyDescent="0.3">
      <c r="A276" s="39">
        <v>26.5</v>
      </c>
      <c r="B276" s="3">
        <f t="shared" si="19"/>
        <v>3.1194795197249674E-8</v>
      </c>
      <c r="C276" s="3">
        <f t="shared" si="16"/>
        <v>8.2666207272711639E-7</v>
      </c>
      <c r="D276" s="6">
        <f t="shared" si="18"/>
        <v>1000</v>
      </c>
      <c r="E276" s="38">
        <f t="shared" si="17"/>
        <v>0.18351898014541987</v>
      </c>
    </row>
    <row r="277" spans="1:5" x14ac:dyDescent="0.3">
      <c r="A277" s="39">
        <v>26.6</v>
      </c>
      <c r="B277" s="3">
        <f t="shared" si="19"/>
        <v>3.1194795197249674E-8</v>
      </c>
      <c r="C277" s="3">
        <f t="shared" si="16"/>
        <v>8.2978155224684136E-7</v>
      </c>
      <c r="D277" s="6">
        <f t="shared" si="18"/>
        <v>1000</v>
      </c>
      <c r="E277" s="38">
        <f t="shared" si="17"/>
        <v>0.18421150459879881</v>
      </c>
    </row>
    <row r="278" spans="1:5" x14ac:dyDescent="0.3">
      <c r="A278" s="39">
        <v>26.7</v>
      </c>
      <c r="B278" s="3">
        <f t="shared" si="19"/>
        <v>3.1194795197249674E-8</v>
      </c>
      <c r="C278" s="3">
        <f t="shared" si="16"/>
        <v>8.3290103176656623E-7</v>
      </c>
      <c r="D278" s="6">
        <f t="shared" si="18"/>
        <v>1000</v>
      </c>
      <c r="E278" s="38">
        <f t="shared" si="17"/>
        <v>0.18490402905217773</v>
      </c>
    </row>
    <row r="279" spans="1:5" x14ac:dyDescent="0.3">
      <c r="A279" s="39">
        <v>26.8</v>
      </c>
      <c r="B279" s="3">
        <f t="shared" si="19"/>
        <v>3.1194795197249674E-8</v>
      </c>
      <c r="C279" s="3">
        <f t="shared" si="16"/>
        <v>8.360205112862913E-7</v>
      </c>
      <c r="D279" s="6">
        <f t="shared" si="18"/>
        <v>1000</v>
      </c>
      <c r="E279" s="38">
        <f t="shared" si="17"/>
        <v>0.18559655350555671</v>
      </c>
    </row>
    <row r="280" spans="1:5" x14ac:dyDescent="0.3">
      <c r="A280" s="39">
        <v>26.9</v>
      </c>
      <c r="B280" s="3">
        <f t="shared" si="19"/>
        <v>3.1194795197249674E-8</v>
      </c>
      <c r="C280" s="3">
        <f t="shared" si="16"/>
        <v>8.3913999080601617E-7</v>
      </c>
      <c r="D280" s="6">
        <f t="shared" si="18"/>
        <v>1000</v>
      </c>
      <c r="E280" s="38">
        <f t="shared" si="17"/>
        <v>0.18628907795893562</v>
      </c>
    </row>
    <row r="281" spans="1:5" x14ac:dyDescent="0.3">
      <c r="A281" s="39">
        <v>27</v>
      </c>
      <c r="B281" s="3">
        <f t="shared" si="19"/>
        <v>3.1194795197249674E-8</v>
      </c>
      <c r="C281" s="3">
        <f t="shared" si="16"/>
        <v>8.4225947032574125E-7</v>
      </c>
      <c r="D281" s="6">
        <f t="shared" si="18"/>
        <v>1000</v>
      </c>
      <c r="E281" s="38">
        <f t="shared" si="17"/>
        <v>0.18698160241231457</v>
      </c>
    </row>
    <row r="282" spans="1:5" x14ac:dyDescent="0.3">
      <c r="A282" s="39">
        <v>27.1</v>
      </c>
      <c r="B282" s="3">
        <f t="shared" si="19"/>
        <v>3.1194795197249674E-8</v>
      </c>
      <c r="C282" s="3">
        <f t="shared" si="16"/>
        <v>8.4537894984546622E-7</v>
      </c>
      <c r="D282" s="6">
        <f t="shared" si="18"/>
        <v>1000</v>
      </c>
      <c r="E282" s="38">
        <f t="shared" si="17"/>
        <v>0.18767412686569351</v>
      </c>
    </row>
    <row r="283" spans="1:5" x14ac:dyDescent="0.3">
      <c r="A283" s="39">
        <v>27.2</v>
      </c>
      <c r="B283" s="3">
        <f t="shared" si="19"/>
        <v>3.1194795197249674E-8</v>
      </c>
      <c r="C283" s="3">
        <f t="shared" si="16"/>
        <v>8.4849842936519108E-7</v>
      </c>
      <c r="D283" s="6">
        <f t="shared" si="18"/>
        <v>1000</v>
      </c>
      <c r="E283" s="38">
        <f t="shared" si="17"/>
        <v>0.18836665131907243</v>
      </c>
    </row>
    <row r="284" spans="1:5" x14ac:dyDescent="0.3">
      <c r="A284" s="39">
        <v>27.3</v>
      </c>
      <c r="B284" s="3">
        <f t="shared" si="19"/>
        <v>3.1194795197249674E-8</v>
      </c>
      <c r="C284" s="3">
        <f t="shared" si="16"/>
        <v>8.5161790888491616E-7</v>
      </c>
      <c r="D284" s="6">
        <f t="shared" si="18"/>
        <v>1000</v>
      </c>
      <c r="E284" s="38">
        <f t="shared" si="17"/>
        <v>0.1890591757724514</v>
      </c>
    </row>
    <row r="285" spans="1:5" x14ac:dyDescent="0.3">
      <c r="A285" s="39">
        <v>27.4</v>
      </c>
      <c r="B285" s="3">
        <f t="shared" si="19"/>
        <v>3.1194795197249674E-8</v>
      </c>
      <c r="C285" s="3">
        <f t="shared" si="16"/>
        <v>8.5473738840464102E-7</v>
      </c>
      <c r="D285" s="6">
        <f t="shared" si="18"/>
        <v>1000</v>
      </c>
      <c r="E285" s="38">
        <f t="shared" si="17"/>
        <v>0.18975170022583032</v>
      </c>
    </row>
    <row r="286" spans="1:5" x14ac:dyDescent="0.3">
      <c r="A286" s="39">
        <v>27.5</v>
      </c>
      <c r="B286" s="3">
        <f t="shared" si="19"/>
        <v>3.1194795197249674E-8</v>
      </c>
      <c r="C286" s="3">
        <f t="shared" si="16"/>
        <v>8.5785686792436599E-7</v>
      </c>
      <c r="D286" s="6">
        <f t="shared" si="18"/>
        <v>1000</v>
      </c>
      <c r="E286" s="38">
        <f t="shared" si="17"/>
        <v>0.19044422467920927</v>
      </c>
    </row>
    <row r="287" spans="1:5" x14ac:dyDescent="0.3">
      <c r="A287" s="39">
        <v>27.6</v>
      </c>
      <c r="B287" s="3">
        <f t="shared" si="19"/>
        <v>3.1194795197249674E-8</v>
      </c>
      <c r="C287" s="3">
        <f t="shared" si="16"/>
        <v>8.6097634744409107E-7</v>
      </c>
      <c r="D287" s="6">
        <f t="shared" si="18"/>
        <v>1000</v>
      </c>
      <c r="E287" s="38">
        <f t="shared" si="17"/>
        <v>0.19113674913258824</v>
      </c>
    </row>
    <row r="288" spans="1:5" x14ac:dyDescent="0.3">
      <c r="A288" s="39">
        <v>27.7</v>
      </c>
      <c r="B288" s="3">
        <f t="shared" si="19"/>
        <v>3.1194795197249674E-8</v>
      </c>
      <c r="C288" s="3">
        <f t="shared" si="16"/>
        <v>8.6409582696381594E-7</v>
      </c>
      <c r="D288" s="6">
        <f t="shared" si="18"/>
        <v>1000</v>
      </c>
      <c r="E288" s="38">
        <f t="shared" si="17"/>
        <v>0.19182927358596716</v>
      </c>
    </row>
    <row r="289" spans="1:5" x14ac:dyDescent="0.3">
      <c r="A289" s="39">
        <v>27.8</v>
      </c>
      <c r="B289" s="3">
        <f t="shared" si="19"/>
        <v>3.1194795197249674E-8</v>
      </c>
      <c r="C289" s="3">
        <f t="shared" si="16"/>
        <v>8.6721530648354101E-7</v>
      </c>
      <c r="D289" s="6">
        <f t="shared" si="18"/>
        <v>1000</v>
      </c>
      <c r="E289" s="38">
        <f t="shared" si="17"/>
        <v>0.19252179803934613</v>
      </c>
    </row>
    <row r="290" spans="1:5" x14ac:dyDescent="0.3">
      <c r="A290" s="39">
        <v>27.9</v>
      </c>
      <c r="B290" s="3">
        <f t="shared" si="19"/>
        <v>3.1194795197249674E-8</v>
      </c>
      <c r="C290" s="3">
        <f t="shared" si="16"/>
        <v>8.7033478600326588E-7</v>
      </c>
      <c r="D290" s="6">
        <f t="shared" si="18"/>
        <v>1000</v>
      </c>
      <c r="E290" s="38">
        <f t="shared" si="17"/>
        <v>0.19321432249272505</v>
      </c>
    </row>
    <row r="291" spans="1:5" x14ac:dyDescent="0.3">
      <c r="A291" s="39">
        <v>28</v>
      </c>
      <c r="B291" s="3">
        <f t="shared" si="19"/>
        <v>3.1194795197249674E-8</v>
      </c>
      <c r="C291" s="3">
        <f t="shared" si="16"/>
        <v>8.7345426552299085E-7</v>
      </c>
      <c r="D291" s="6">
        <f t="shared" si="18"/>
        <v>1000</v>
      </c>
      <c r="E291" s="38">
        <f t="shared" si="17"/>
        <v>0.19390684694610399</v>
      </c>
    </row>
    <row r="292" spans="1:5" x14ac:dyDescent="0.3">
      <c r="A292" s="39">
        <v>28.1</v>
      </c>
      <c r="B292" s="3">
        <f t="shared" si="19"/>
        <v>3.1194795197249674E-8</v>
      </c>
      <c r="C292" s="3">
        <f t="shared" si="16"/>
        <v>8.7657374504271592E-7</v>
      </c>
      <c r="D292" s="6">
        <f t="shared" si="18"/>
        <v>1000</v>
      </c>
      <c r="E292" s="38">
        <f t="shared" si="17"/>
        <v>0.19459937139948297</v>
      </c>
    </row>
    <row r="293" spans="1:5" x14ac:dyDescent="0.3">
      <c r="A293" s="39">
        <v>28.2</v>
      </c>
      <c r="B293" s="3">
        <f t="shared" si="19"/>
        <v>3.1194795197249674E-8</v>
      </c>
      <c r="C293" s="3">
        <f t="shared" si="16"/>
        <v>8.7969322456244079E-7</v>
      </c>
      <c r="D293" s="6">
        <f t="shared" si="18"/>
        <v>1000</v>
      </c>
      <c r="E293" s="38">
        <f t="shared" si="17"/>
        <v>0.19529189585286189</v>
      </c>
    </row>
    <row r="294" spans="1:5" x14ac:dyDescent="0.3">
      <c r="A294" s="39">
        <v>28.3</v>
      </c>
      <c r="B294" s="3">
        <f t="shared" si="19"/>
        <v>3.1194795197249674E-8</v>
      </c>
      <c r="C294" s="3">
        <f t="shared" si="16"/>
        <v>8.8281270408216576E-7</v>
      </c>
      <c r="D294" s="6">
        <f t="shared" si="18"/>
        <v>1000</v>
      </c>
      <c r="E294" s="38">
        <f t="shared" si="17"/>
        <v>0.19598442030624083</v>
      </c>
    </row>
    <row r="295" spans="1:5" x14ac:dyDescent="0.3">
      <c r="A295" s="39">
        <v>28.4</v>
      </c>
      <c r="B295" s="3">
        <f t="shared" si="19"/>
        <v>3.1194795197249674E-8</v>
      </c>
      <c r="C295" s="3">
        <f t="shared" si="16"/>
        <v>8.8593218360189073E-7</v>
      </c>
      <c r="D295" s="6">
        <f t="shared" si="18"/>
        <v>1000</v>
      </c>
      <c r="E295" s="38">
        <f t="shared" si="17"/>
        <v>0.19667694475961978</v>
      </c>
    </row>
    <row r="296" spans="1:5" x14ac:dyDescent="0.3">
      <c r="A296" s="39">
        <v>28.5</v>
      </c>
      <c r="B296" s="3">
        <f t="shared" si="19"/>
        <v>3.1194795197249674E-8</v>
      </c>
      <c r="C296" s="3">
        <f t="shared" si="16"/>
        <v>8.890516631216157E-7</v>
      </c>
      <c r="D296" s="6">
        <f t="shared" si="18"/>
        <v>1000</v>
      </c>
      <c r="E296" s="38">
        <f t="shared" si="17"/>
        <v>0.19736946921299872</v>
      </c>
    </row>
    <row r="297" spans="1:5" x14ac:dyDescent="0.3">
      <c r="A297" s="39">
        <v>28.6</v>
      </c>
      <c r="B297" s="3">
        <f t="shared" si="19"/>
        <v>3.1194795197249674E-8</v>
      </c>
      <c r="C297" s="3">
        <f t="shared" si="16"/>
        <v>8.9217114264134067E-7</v>
      </c>
      <c r="D297" s="6">
        <f t="shared" si="18"/>
        <v>1000</v>
      </c>
      <c r="E297" s="38">
        <f t="shared" si="17"/>
        <v>0.19806199366637767</v>
      </c>
    </row>
    <row r="298" spans="1:5" x14ac:dyDescent="0.3">
      <c r="A298" s="39">
        <v>28.7</v>
      </c>
      <c r="B298" s="3">
        <f t="shared" si="19"/>
        <v>3.1194795197249674E-8</v>
      </c>
      <c r="C298" s="3">
        <f t="shared" si="16"/>
        <v>8.9529062216106564E-7</v>
      </c>
      <c r="D298" s="6">
        <f t="shared" si="18"/>
        <v>1000</v>
      </c>
      <c r="E298" s="38">
        <f t="shared" si="17"/>
        <v>0.19875451811975661</v>
      </c>
    </row>
    <row r="299" spans="1:5" x14ac:dyDescent="0.3">
      <c r="A299" s="39">
        <v>28.8</v>
      </c>
      <c r="B299" s="3">
        <f t="shared" si="19"/>
        <v>3.1194795197249674E-8</v>
      </c>
      <c r="C299" s="3">
        <f t="shared" si="16"/>
        <v>8.9841010168079061E-7</v>
      </c>
      <c r="D299" s="6">
        <f t="shared" si="18"/>
        <v>1000</v>
      </c>
      <c r="E299" s="38">
        <f t="shared" si="17"/>
        <v>0.19944704257313553</v>
      </c>
    </row>
    <row r="300" spans="1:5" x14ac:dyDescent="0.3">
      <c r="A300" s="39">
        <v>28.9</v>
      </c>
      <c r="B300" s="3">
        <f t="shared" si="19"/>
        <v>3.1194795197249674E-8</v>
      </c>
      <c r="C300" s="3">
        <f t="shared" si="16"/>
        <v>9.0152958120051558E-7</v>
      </c>
      <c r="D300" s="6">
        <f t="shared" si="18"/>
        <v>1000</v>
      </c>
      <c r="E300" s="38">
        <f t="shared" si="17"/>
        <v>0.20013956702651448</v>
      </c>
    </row>
    <row r="301" spans="1:5" x14ac:dyDescent="0.3">
      <c r="A301" s="39">
        <v>29</v>
      </c>
      <c r="B301" s="3">
        <f t="shared" si="19"/>
        <v>3.1194795197249674E-8</v>
      </c>
      <c r="C301" s="3">
        <f t="shared" si="16"/>
        <v>9.0464906072024055E-7</v>
      </c>
      <c r="D301" s="6">
        <f t="shared" si="18"/>
        <v>1000</v>
      </c>
      <c r="E301" s="38">
        <f t="shared" si="17"/>
        <v>0.20083209147989342</v>
      </c>
    </row>
    <row r="302" spans="1:5" x14ac:dyDescent="0.3">
      <c r="A302" s="39">
        <v>29.1</v>
      </c>
      <c r="B302" s="3">
        <f t="shared" si="19"/>
        <v>3.1194795197249674E-8</v>
      </c>
      <c r="C302" s="3">
        <f t="shared" si="16"/>
        <v>9.0776854023996553E-7</v>
      </c>
      <c r="D302" s="6">
        <f t="shared" si="18"/>
        <v>1000</v>
      </c>
      <c r="E302" s="38">
        <f t="shared" si="17"/>
        <v>0.20152461593327237</v>
      </c>
    </row>
    <row r="303" spans="1:5" x14ac:dyDescent="0.3">
      <c r="A303" s="39">
        <v>29.2</v>
      </c>
      <c r="B303" s="3">
        <f t="shared" si="19"/>
        <v>3.1194795197249674E-8</v>
      </c>
      <c r="C303" s="3">
        <f t="shared" si="16"/>
        <v>9.108880197596905E-7</v>
      </c>
      <c r="D303" s="6">
        <f t="shared" si="18"/>
        <v>1000</v>
      </c>
      <c r="E303" s="38">
        <f t="shared" si="17"/>
        <v>0.20221714038665131</v>
      </c>
    </row>
    <row r="304" spans="1:5" x14ac:dyDescent="0.3">
      <c r="A304" s="39">
        <v>29.3</v>
      </c>
      <c r="B304" s="3">
        <f t="shared" si="19"/>
        <v>3.1194795197249674E-8</v>
      </c>
      <c r="C304" s="3">
        <f t="shared" si="16"/>
        <v>9.1400749927941547E-7</v>
      </c>
      <c r="D304" s="6">
        <f t="shared" si="18"/>
        <v>1000</v>
      </c>
      <c r="E304" s="38">
        <f t="shared" si="17"/>
        <v>0.20290966484003026</v>
      </c>
    </row>
    <row r="305" spans="1:5" x14ac:dyDescent="0.3">
      <c r="A305" s="39">
        <v>29.4</v>
      </c>
      <c r="B305" s="3">
        <f t="shared" si="19"/>
        <v>3.1194795197249674E-8</v>
      </c>
      <c r="C305" s="3">
        <f t="shared" si="16"/>
        <v>9.1712697879914033E-7</v>
      </c>
      <c r="D305" s="6">
        <f t="shared" si="18"/>
        <v>1000</v>
      </c>
      <c r="E305" s="38">
        <f t="shared" si="17"/>
        <v>0.20360218929340917</v>
      </c>
    </row>
    <row r="306" spans="1:5" x14ac:dyDescent="0.3">
      <c r="A306" s="39">
        <v>29.5</v>
      </c>
      <c r="B306" s="3">
        <f t="shared" si="19"/>
        <v>3.1194795197249674E-8</v>
      </c>
      <c r="C306" s="3">
        <f t="shared" si="16"/>
        <v>9.2024645831886541E-7</v>
      </c>
      <c r="D306" s="6">
        <f t="shared" si="18"/>
        <v>1000</v>
      </c>
      <c r="E306" s="38">
        <f t="shared" si="17"/>
        <v>0.20429471374678815</v>
      </c>
    </row>
    <row r="307" spans="1:5" x14ac:dyDescent="0.3">
      <c r="A307" s="39">
        <v>29.6</v>
      </c>
      <c r="B307" s="3">
        <f t="shared" si="19"/>
        <v>3.1194795197249674E-8</v>
      </c>
      <c r="C307" s="3">
        <f t="shared" si="16"/>
        <v>9.2336593783859038E-7</v>
      </c>
      <c r="D307" s="6">
        <f t="shared" si="18"/>
        <v>1000</v>
      </c>
      <c r="E307" s="38">
        <f t="shared" si="17"/>
        <v>0.20498723820016709</v>
      </c>
    </row>
    <row r="308" spans="1:5" x14ac:dyDescent="0.3">
      <c r="A308" s="39">
        <v>29.7</v>
      </c>
      <c r="B308" s="3">
        <f t="shared" si="19"/>
        <v>3.1194795197249674E-8</v>
      </c>
      <c r="C308" s="3">
        <f t="shared" si="16"/>
        <v>9.2648541735831535E-7</v>
      </c>
      <c r="D308" s="6">
        <f t="shared" si="18"/>
        <v>1000</v>
      </c>
      <c r="E308" s="38">
        <f t="shared" si="17"/>
        <v>0.20567976265354604</v>
      </c>
    </row>
    <row r="309" spans="1:5" x14ac:dyDescent="0.3">
      <c r="A309" s="39">
        <v>29.8</v>
      </c>
      <c r="B309" s="3">
        <f t="shared" si="19"/>
        <v>3.1194795197249674E-8</v>
      </c>
      <c r="C309" s="3">
        <f t="shared" si="16"/>
        <v>9.2960489687804032E-7</v>
      </c>
      <c r="D309" s="6">
        <f t="shared" si="18"/>
        <v>1000</v>
      </c>
      <c r="E309" s="38">
        <f t="shared" si="17"/>
        <v>0.20637228710692498</v>
      </c>
    </row>
    <row r="310" spans="1:5" x14ac:dyDescent="0.3">
      <c r="A310" s="39">
        <v>29.9</v>
      </c>
      <c r="B310" s="3">
        <f t="shared" si="19"/>
        <v>3.1194795197249674E-8</v>
      </c>
      <c r="C310" s="3">
        <f t="shared" si="16"/>
        <v>9.3272437639776519E-7</v>
      </c>
      <c r="D310" s="6">
        <f t="shared" si="18"/>
        <v>1000</v>
      </c>
      <c r="E310" s="38">
        <f t="shared" si="17"/>
        <v>0.2070648115603039</v>
      </c>
    </row>
    <row r="311" spans="1:5" x14ac:dyDescent="0.3">
      <c r="A311" s="39">
        <v>30</v>
      </c>
      <c r="B311" s="3">
        <f t="shared" si="19"/>
        <v>3.1194795197249674E-8</v>
      </c>
      <c r="C311" s="3">
        <f t="shared" si="16"/>
        <v>9.3584385591749026E-7</v>
      </c>
      <c r="D311" s="6">
        <f t="shared" si="18"/>
        <v>1000</v>
      </c>
      <c r="E311" s="38">
        <f t="shared" si="17"/>
        <v>0.20775733601368288</v>
      </c>
    </row>
    <row r="312" spans="1:5" x14ac:dyDescent="0.3">
      <c r="A312" s="39">
        <v>30.1</v>
      </c>
      <c r="B312" s="3">
        <f t="shared" si="19"/>
        <v>3.1194795197249674E-8</v>
      </c>
      <c r="C312" s="3">
        <f t="shared" si="16"/>
        <v>9.3896333543721523E-7</v>
      </c>
      <c r="D312" s="6">
        <f t="shared" si="18"/>
        <v>1000</v>
      </c>
      <c r="E312" s="38">
        <f t="shared" si="17"/>
        <v>0.20844986046706182</v>
      </c>
    </row>
    <row r="313" spans="1:5" x14ac:dyDescent="0.3">
      <c r="A313" s="39">
        <v>30.2</v>
      </c>
      <c r="B313" s="3">
        <f t="shared" si="19"/>
        <v>3.1194795197249674E-8</v>
      </c>
      <c r="C313" s="3">
        <f t="shared" si="16"/>
        <v>9.420828149569401E-7</v>
      </c>
      <c r="D313" s="6">
        <f t="shared" si="18"/>
        <v>1000</v>
      </c>
      <c r="E313" s="38">
        <f t="shared" si="17"/>
        <v>0.20914238492044074</v>
      </c>
    </row>
    <row r="314" spans="1:5" x14ac:dyDescent="0.3">
      <c r="A314" s="39">
        <v>30.3</v>
      </c>
      <c r="B314" s="3">
        <f t="shared" si="19"/>
        <v>3.1194795197249674E-8</v>
      </c>
      <c r="C314" s="3">
        <f t="shared" si="16"/>
        <v>9.4520229447666517E-7</v>
      </c>
      <c r="D314" s="6">
        <f t="shared" si="18"/>
        <v>1000</v>
      </c>
      <c r="E314" s="38">
        <f t="shared" si="17"/>
        <v>0.20983490937381968</v>
      </c>
    </row>
    <row r="315" spans="1:5" x14ac:dyDescent="0.3">
      <c r="A315" s="39">
        <v>30.4</v>
      </c>
      <c r="B315" s="3">
        <f t="shared" si="19"/>
        <v>3.1194795197249674E-8</v>
      </c>
      <c r="C315" s="3">
        <f t="shared" si="16"/>
        <v>9.4832177399639004E-7</v>
      </c>
      <c r="D315" s="6">
        <f t="shared" si="18"/>
        <v>1000</v>
      </c>
      <c r="E315" s="38">
        <f t="shared" si="17"/>
        <v>0.21052743382719863</v>
      </c>
    </row>
    <row r="316" spans="1:5" x14ac:dyDescent="0.3">
      <c r="A316" s="39">
        <v>30.5</v>
      </c>
      <c r="B316" s="3">
        <f t="shared" si="19"/>
        <v>3.1194795197249674E-8</v>
      </c>
      <c r="C316" s="3">
        <f t="shared" si="16"/>
        <v>9.5144125351611501E-7</v>
      </c>
      <c r="D316" s="6">
        <f t="shared" si="18"/>
        <v>1000</v>
      </c>
      <c r="E316" s="38">
        <f t="shared" si="17"/>
        <v>0.21121995828057755</v>
      </c>
    </row>
    <row r="317" spans="1:5" x14ac:dyDescent="0.3">
      <c r="A317" s="39">
        <v>30.6</v>
      </c>
      <c r="B317" s="3">
        <f t="shared" si="19"/>
        <v>3.1194795197249674E-8</v>
      </c>
      <c r="C317" s="3">
        <f t="shared" si="16"/>
        <v>9.5456073303583998E-7</v>
      </c>
      <c r="D317" s="6">
        <f t="shared" si="18"/>
        <v>1000</v>
      </c>
      <c r="E317" s="38">
        <f t="shared" si="17"/>
        <v>0.21191248273395649</v>
      </c>
    </row>
    <row r="318" spans="1:5" x14ac:dyDescent="0.3">
      <c r="A318" s="39">
        <v>30.7</v>
      </c>
      <c r="B318" s="3">
        <f t="shared" si="19"/>
        <v>3.1194795197249674E-8</v>
      </c>
      <c r="C318" s="3">
        <f t="shared" si="16"/>
        <v>9.5768021255556506E-7</v>
      </c>
      <c r="D318" s="6">
        <f t="shared" si="18"/>
        <v>1000</v>
      </c>
      <c r="E318" s="38">
        <f t="shared" si="17"/>
        <v>0.21260500718733547</v>
      </c>
    </row>
    <row r="319" spans="1:5" x14ac:dyDescent="0.3">
      <c r="A319" s="39">
        <v>30.8</v>
      </c>
      <c r="B319" s="3">
        <f t="shared" si="19"/>
        <v>3.1194795197249674E-8</v>
      </c>
      <c r="C319" s="3">
        <f t="shared" si="16"/>
        <v>9.6079969207528992E-7</v>
      </c>
      <c r="D319" s="6">
        <f t="shared" si="18"/>
        <v>1000</v>
      </c>
      <c r="E319" s="38">
        <f t="shared" si="17"/>
        <v>0.21329753164071438</v>
      </c>
    </row>
    <row r="320" spans="1:5" x14ac:dyDescent="0.3">
      <c r="A320" s="39">
        <v>30.9</v>
      </c>
      <c r="B320" s="3">
        <f t="shared" si="19"/>
        <v>3.1194795197249674E-8</v>
      </c>
      <c r="C320" s="3">
        <f t="shared" si="16"/>
        <v>9.6391917159501479E-7</v>
      </c>
      <c r="D320" s="6">
        <f t="shared" si="18"/>
        <v>1000</v>
      </c>
      <c r="E320" s="38">
        <f t="shared" si="17"/>
        <v>0.2139900560940933</v>
      </c>
    </row>
    <row r="321" spans="1:5" x14ac:dyDescent="0.3">
      <c r="A321" s="39">
        <v>31</v>
      </c>
      <c r="B321" s="3">
        <f t="shared" si="19"/>
        <v>3.1194795197249674E-8</v>
      </c>
      <c r="C321" s="3">
        <f t="shared" si="16"/>
        <v>9.6703865111473986E-7</v>
      </c>
      <c r="D321" s="6">
        <f t="shared" si="18"/>
        <v>1000</v>
      </c>
      <c r="E321" s="38">
        <f t="shared" si="17"/>
        <v>0.21468258054747227</v>
      </c>
    </row>
    <row r="322" spans="1:5" x14ac:dyDescent="0.3">
      <c r="A322" s="39">
        <v>31.1</v>
      </c>
      <c r="B322" s="3">
        <f t="shared" si="19"/>
        <v>3.1194795197249674E-8</v>
      </c>
      <c r="C322" s="3">
        <f t="shared" si="16"/>
        <v>9.7015813063446494E-7</v>
      </c>
      <c r="D322" s="6">
        <f t="shared" si="18"/>
        <v>1000</v>
      </c>
      <c r="E322" s="38">
        <f t="shared" si="17"/>
        <v>0.21537510500085125</v>
      </c>
    </row>
    <row r="323" spans="1:5" x14ac:dyDescent="0.3">
      <c r="A323" s="39">
        <v>31.2</v>
      </c>
      <c r="B323" s="3">
        <f t="shared" si="19"/>
        <v>3.1194795197249674E-8</v>
      </c>
      <c r="C323" s="3">
        <f t="shared" si="16"/>
        <v>9.732776101541898E-7</v>
      </c>
      <c r="D323" s="6">
        <f t="shared" si="18"/>
        <v>1000</v>
      </c>
      <c r="E323" s="38">
        <f t="shared" si="17"/>
        <v>0.21606762945423016</v>
      </c>
    </row>
    <row r="324" spans="1:5" x14ac:dyDescent="0.3">
      <c r="A324" s="39">
        <v>31.3</v>
      </c>
      <c r="B324" s="3">
        <f t="shared" si="19"/>
        <v>3.1194795197249674E-8</v>
      </c>
      <c r="C324" s="3">
        <f t="shared" si="16"/>
        <v>9.7639708967391488E-7</v>
      </c>
      <c r="D324" s="6">
        <f t="shared" si="18"/>
        <v>1000</v>
      </c>
      <c r="E324" s="38">
        <f t="shared" si="17"/>
        <v>0.21676015390760914</v>
      </c>
    </row>
    <row r="325" spans="1:5" x14ac:dyDescent="0.3">
      <c r="A325" s="39">
        <v>31.4</v>
      </c>
      <c r="B325" s="3">
        <f t="shared" si="19"/>
        <v>3.1194795197249674E-8</v>
      </c>
      <c r="C325" s="3">
        <f t="shared" si="16"/>
        <v>9.7951656919363975E-7</v>
      </c>
      <c r="D325" s="6">
        <f t="shared" si="18"/>
        <v>1000</v>
      </c>
      <c r="E325" s="38">
        <f t="shared" si="17"/>
        <v>0.21745267836098806</v>
      </c>
    </row>
    <row r="326" spans="1:5" x14ac:dyDescent="0.3">
      <c r="A326" s="39">
        <v>31.5</v>
      </c>
      <c r="B326" s="3">
        <f t="shared" si="19"/>
        <v>3.1194795197249674E-8</v>
      </c>
      <c r="C326" s="3">
        <f t="shared" si="16"/>
        <v>9.8263604871336482E-7</v>
      </c>
      <c r="D326" s="6">
        <f t="shared" si="18"/>
        <v>1000</v>
      </c>
      <c r="E326" s="38">
        <f t="shared" si="17"/>
        <v>0.21814520281436703</v>
      </c>
    </row>
    <row r="327" spans="1:5" x14ac:dyDescent="0.3">
      <c r="A327" s="39">
        <v>31.6</v>
      </c>
      <c r="B327" s="3">
        <f t="shared" si="19"/>
        <v>3.1194795197249674E-8</v>
      </c>
      <c r="C327" s="3">
        <f t="shared" si="16"/>
        <v>9.8575552823308969E-7</v>
      </c>
      <c r="D327" s="6">
        <f t="shared" si="18"/>
        <v>1000</v>
      </c>
      <c r="E327" s="38">
        <f t="shared" si="17"/>
        <v>0.21883772726774595</v>
      </c>
    </row>
    <row r="328" spans="1:5" x14ac:dyDescent="0.3">
      <c r="A328" s="39">
        <v>31.7</v>
      </c>
      <c r="B328" s="3">
        <f t="shared" si="19"/>
        <v>3.1194795197249674E-8</v>
      </c>
      <c r="C328" s="3">
        <f t="shared" si="16"/>
        <v>9.8887500775281455E-7</v>
      </c>
      <c r="D328" s="6">
        <f t="shared" si="18"/>
        <v>1000</v>
      </c>
      <c r="E328" s="38">
        <f t="shared" si="17"/>
        <v>0.21953025172112486</v>
      </c>
    </row>
    <row r="329" spans="1:5" x14ac:dyDescent="0.3">
      <c r="A329" s="39">
        <v>31.8</v>
      </c>
      <c r="B329" s="3">
        <f t="shared" si="19"/>
        <v>3.1194795197249674E-8</v>
      </c>
      <c r="C329" s="3">
        <f t="shared" si="16"/>
        <v>9.9199448727253963E-7</v>
      </c>
      <c r="D329" s="6">
        <f t="shared" si="18"/>
        <v>1000</v>
      </c>
      <c r="E329" s="38">
        <f t="shared" si="17"/>
        <v>0.22022277617450384</v>
      </c>
    </row>
    <row r="330" spans="1:5" x14ac:dyDescent="0.3">
      <c r="A330" s="39">
        <v>31.9</v>
      </c>
      <c r="B330" s="3">
        <f t="shared" si="19"/>
        <v>3.1194795197249674E-8</v>
      </c>
      <c r="C330" s="3">
        <f t="shared" si="16"/>
        <v>9.9511396679226449E-7</v>
      </c>
      <c r="D330" s="6">
        <f t="shared" si="18"/>
        <v>1000</v>
      </c>
      <c r="E330" s="38">
        <f t="shared" si="17"/>
        <v>0.22091530062788275</v>
      </c>
    </row>
    <row r="331" spans="1:5" x14ac:dyDescent="0.3">
      <c r="A331" s="39">
        <v>32</v>
      </c>
      <c r="B331" s="3">
        <f t="shared" si="19"/>
        <v>3.1194795197249674E-8</v>
      </c>
      <c r="C331" s="3">
        <f t="shared" si="16"/>
        <v>9.9823344631198957E-7</v>
      </c>
      <c r="D331" s="6">
        <f t="shared" si="18"/>
        <v>1000</v>
      </c>
      <c r="E331" s="38">
        <f t="shared" si="17"/>
        <v>0.2216078250812617</v>
      </c>
    </row>
    <row r="332" spans="1:5" x14ac:dyDescent="0.3">
      <c r="A332" s="39">
        <v>32.1</v>
      </c>
      <c r="B332" s="3">
        <f t="shared" si="19"/>
        <v>3.1194795197249674E-8</v>
      </c>
      <c r="C332" s="3">
        <f t="shared" ref="C332:C395" si="20">B332*A332</f>
        <v>1.0013529258317146E-6</v>
      </c>
      <c r="D332" s="6">
        <f t="shared" si="18"/>
        <v>1000</v>
      </c>
      <c r="E332" s="38">
        <f t="shared" si="17"/>
        <v>0.22230034953464067</v>
      </c>
    </row>
    <row r="333" spans="1:5" x14ac:dyDescent="0.3">
      <c r="A333" s="39">
        <v>32.200000000000003</v>
      </c>
      <c r="B333" s="3">
        <f t="shared" si="19"/>
        <v>3.1194795197249674E-8</v>
      </c>
      <c r="C333" s="3">
        <f t="shared" si="20"/>
        <v>1.0044724053514395E-6</v>
      </c>
      <c r="D333" s="6">
        <f t="shared" si="18"/>
        <v>1000</v>
      </c>
      <c r="E333" s="38">
        <f t="shared" ref="E333:E396" si="21">4.44*50*D333*C333</f>
        <v>0.22299287398801959</v>
      </c>
    </row>
    <row r="334" spans="1:5" x14ac:dyDescent="0.3">
      <c r="A334" s="39">
        <v>32.299999999999997</v>
      </c>
      <c r="B334" s="3">
        <f t="shared" si="19"/>
        <v>3.1194795197249674E-8</v>
      </c>
      <c r="C334" s="3">
        <f t="shared" si="20"/>
        <v>1.0075918848711644E-6</v>
      </c>
      <c r="D334" s="6">
        <f t="shared" ref="D334:D397" si="22">D333</f>
        <v>1000</v>
      </c>
      <c r="E334" s="38">
        <f t="shared" si="21"/>
        <v>0.22368539844139851</v>
      </c>
    </row>
    <row r="335" spans="1:5" x14ac:dyDescent="0.3">
      <c r="A335" s="39">
        <v>32.4</v>
      </c>
      <c r="B335" s="3">
        <f t="shared" ref="B335:B398" si="23">B334</f>
        <v>3.1194795197249674E-8</v>
      </c>
      <c r="C335" s="3">
        <f t="shared" si="20"/>
        <v>1.0107113643908895E-6</v>
      </c>
      <c r="D335" s="6">
        <f t="shared" si="22"/>
        <v>1000</v>
      </c>
      <c r="E335" s="38">
        <f t="shared" si="21"/>
        <v>0.22437792289477748</v>
      </c>
    </row>
    <row r="336" spans="1:5" x14ac:dyDescent="0.3">
      <c r="A336" s="39">
        <v>32.5</v>
      </c>
      <c r="B336" s="3">
        <f t="shared" si="23"/>
        <v>3.1194795197249674E-8</v>
      </c>
      <c r="C336" s="3">
        <f t="shared" si="20"/>
        <v>1.0138308439106143E-6</v>
      </c>
      <c r="D336" s="6">
        <f t="shared" si="22"/>
        <v>1000</v>
      </c>
      <c r="E336" s="38">
        <f t="shared" si="21"/>
        <v>0.2250704473481564</v>
      </c>
    </row>
    <row r="337" spans="1:5" x14ac:dyDescent="0.3">
      <c r="A337" s="39">
        <v>32.6</v>
      </c>
      <c r="B337" s="3">
        <f t="shared" si="23"/>
        <v>3.1194795197249674E-8</v>
      </c>
      <c r="C337" s="3">
        <f t="shared" si="20"/>
        <v>1.0169503234303394E-6</v>
      </c>
      <c r="D337" s="6">
        <f t="shared" si="22"/>
        <v>1000</v>
      </c>
      <c r="E337" s="38">
        <f t="shared" si="21"/>
        <v>0.22576297180153537</v>
      </c>
    </row>
    <row r="338" spans="1:5" x14ac:dyDescent="0.3">
      <c r="A338" s="39">
        <v>32.700000000000003</v>
      </c>
      <c r="B338" s="3">
        <f t="shared" si="23"/>
        <v>3.1194795197249674E-8</v>
      </c>
      <c r="C338" s="3">
        <f t="shared" si="20"/>
        <v>1.0200698029500645E-6</v>
      </c>
      <c r="D338" s="6">
        <f t="shared" si="22"/>
        <v>1000</v>
      </c>
      <c r="E338" s="38">
        <f t="shared" si="21"/>
        <v>0.22645549625491435</v>
      </c>
    </row>
    <row r="339" spans="1:5" x14ac:dyDescent="0.3">
      <c r="A339" s="39">
        <v>32.799999999999997</v>
      </c>
      <c r="B339" s="3">
        <f t="shared" si="23"/>
        <v>3.1194795197249674E-8</v>
      </c>
      <c r="C339" s="3">
        <f t="shared" si="20"/>
        <v>1.0231892824697891E-6</v>
      </c>
      <c r="D339" s="6">
        <f t="shared" si="22"/>
        <v>1000</v>
      </c>
      <c r="E339" s="38">
        <f t="shared" si="21"/>
        <v>0.22714802070829321</v>
      </c>
    </row>
    <row r="340" spans="1:5" x14ac:dyDescent="0.3">
      <c r="A340" s="39">
        <v>32.9</v>
      </c>
      <c r="B340" s="3">
        <f t="shared" si="23"/>
        <v>3.1194795197249674E-8</v>
      </c>
      <c r="C340" s="3">
        <f t="shared" si="20"/>
        <v>1.0263087619895142E-6</v>
      </c>
      <c r="D340" s="6">
        <f t="shared" si="22"/>
        <v>1000</v>
      </c>
      <c r="E340" s="38">
        <f t="shared" si="21"/>
        <v>0.22784054516167218</v>
      </c>
    </row>
    <row r="341" spans="1:5" x14ac:dyDescent="0.3">
      <c r="A341" s="39">
        <v>33</v>
      </c>
      <c r="B341" s="3">
        <f t="shared" si="23"/>
        <v>3.1194795197249674E-8</v>
      </c>
      <c r="C341" s="3">
        <f t="shared" si="20"/>
        <v>1.0294282415092393E-6</v>
      </c>
      <c r="D341" s="6">
        <f t="shared" si="22"/>
        <v>1000</v>
      </c>
      <c r="E341" s="38">
        <f t="shared" si="21"/>
        <v>0.22853306961505115</v>
      </c>
    </row>
    <row r="342" spans="1:5" x14ac:dyDescent="0.3">
      <c r="A342" s="39">
        <v>33.1</v>
      </c>
      <c r="B342" s="3">
        <f t="shared" si="23"/>
        <v>3.1194795197249674E-8</v>
      </c>
      <c r="C342" s="3">
        <f t="shared" si="20"/>
        <v>1.0325477210289644E-6</v>
      </c>
      <c r="D342" s="6">
        <f t="shared" si="22"/>
        <v>1000</v>
      </c>
      <c r="E342" s="38">
        <f t="shared" si="21"/>
        <v>0.22922559406843013</v>
      </c>
    </row>
    <row r="343" spans="1:5" x14ac:dyDescent="0.3">
      <c r="A343" s="39">
        <v>33.200000000000003</v>
      </c>
      <c r="B343" s="3">
        <f t="shared" si="23"/>
        <v>3.1194795197249674E-8</v>
      </c>
      <c r="C343" s="3">
        <f t="shared" si="20"/>
        <v>1.0356672005486892E-6</v>
      </c>
      <c r="D343" s="6">
        <f t="shared" si="22"/>
        <v>1000</v>
      </c>
      <c r="E343" s="38">
        <f t="shared" si="21"/>
        <v>0.22991811852180905</v>
      </c>
    </row>
    <row r="344" spans="1:5" x14ac:dyDescent="0.3">
      <c r="A344" s="39">
        <v>33.299999999999997</v>
      </c>
      <c r="B344" s="3">
        <f t="shared" si="23"/>
        <v>3.1194795197249674E-8</v>
      </c>
      <c r="C344" s="3">
        <f t="shared" si="20"/>
        <v>1.0387866800684141E-6</v>
      </c>
      <c r="D344" s="6">
        <f t="shared" si="22"/>
        <v>1000</v>
      </c>
      <c r="E344" s="38">
        <f t="shared" si="21"/>
        <v>0.23061064297518796</v>
      </c>
    </row>
    <row r="345" spans="1:5" x14ac:dyDescent="0.3">
      <c r="A345" s="39">
        <v>33.4</v>
      </c>
      <c r="B345" s="3">
        <f t="shared" si="23"/>
        <v>3.1194795197249674E-8</v>
      </c>
      <c r="C345" s="3">
        <f t="shared" si="20"/>
        <v>1.0419061595881392E-6</v>
      </c>
      <c r="D345" s="6">
        <f t="shared" si="22"/>
        <v>1000</v>
      </c>
      <c r="E345" s="38">
        <f t="shared" si="21"/>
        <v>0.23130316742856694</v>
      </c>
    </row>
    <row r="346" spans="1:5" x14ac:dyDescent="0.3">
      <c r="A346" s="39">
        <v>33.5</v>
      </c>
      <c r="B346" s="3">
        <f t="shared" si="23"/>
        <v>3.1194795197249674E-8</v>
      </c>
      <c r="C346" s="3">
        <f t="shared" si="20"/>
        <v>1.045025639107864E-6</v>
      </c>
      <c r="D346" s="6">
        <f t="shared" si="22"/>
        <v>1000</v>
      </c>
      <c r="E346" s="38">
        <f t="shared" si="21"/>
        <v>0.23199569188194585</v>
      </c>
    </row>
    <row r="347" spans="1:5" x14ac:dyDescent="0.3">
      <c r="A347" s="39">
        <v>33.6</v>
      </c>
      <c r="B347" s="3">
        <f t="shared" si="23"/>
        <v>3.1194795197249674E-8</v>
      </c>
      <c r="C347" s="3">
        <f t="shared" si="20"/>
        <v>1.0481451186275891E-6</v>
      </c>
      <c r="D347" s="6">
        <f t="shared" si="22"/>
        <v>1000</v>
      </c>
      <c r="E347" s="38">
        <f t="shared" si="21"/>
        <v>0.2326882163353248</v>
      </c>
    </row>
    <row r="348" spans="1:5" x14ac:dyDescent="0.3">
      <c r="A348" s="39">
        <v>33.700000000000003</v>
      </c>
      <c r="B348" s="3">
        <f t="shared" si="23"/>
        <v>3.1194795197249674E-8</v>
      </c>
      <c r="C348" s="3">
        <f t="shared" si="20"/>
        <v>1.0512645981473142E-6</v>
      </c>
      <c r="D348" s="6">
        <f t="shared" si="22"/>
        <v>1000</v>
      </c>
      <c r="E348" s="38">
        <f t="shared" si="21"/>
        <v>0.23338074078870377</v>
      </c>
    </row>
    <row r="349" spans="1:5" x14ac:dyDescent="0.3">
      <c r="A349" s="39">
        <v>33.799999999999997</v>
      </c>
      <c r="B349" s="3">
        <f t="shared" si="23"/>
        <v>3.1194795197249674E-8</v>
      </c>
      <c r="C349" s="3">
        <f t="shared" si="20"/>
        <v>1.0543840776670388E-6</v>
      </c>
      <c r="D349" s="6">
        <f t="shared" si="22"/>
        <v>1000</v>
      </c>
      <c r="E349" s="38">
        <f t="shared" si="21"/>
        <v>0.23407326524208266</v>
      </c>
    </row>
    <row r="350" spans="1:5" x14ac:dyDescent="0.3">
      <c r="A350" s="39">
        <v>33.9</v>
      </c>
      <c r="B350" s="3">
        <f t="shared" si="23"/>
        <v>3.1194795197249674E-8</v>
      </c>
      <c r="C350" s="3">
        <f t="shared" si="20"/>
        <v>1.0575035571867639E-6</v>
      </c>
      <c r="D350" s="6">
        <f t="shared" si="22"/>
        <v>1000</v>
      </c>
      <c r="E350" s="38">
        <f t="shared" si="21"/>
        <v>0.23476578969546161</v>
      </c>
    </row>
    <row r="351" spans="1:5" x14ac:dyDescent="0.3">
      <c r="A351" s="39">
        <v>34</v>
      </c>
      <c r="B351" s="3">
        <f t="shared" si="23"/>
        <v>3.1194795197249674E-8</v>
      </c>
      <c r="C351" s="3">
        <f t="shared" si="20"/>
        <v>1.060623036706489E-6</v>
      </c>
      <c r="D351" s="6">
        <f t="shared" si="22"/>
        <v>1000</v>
      </c>
      <c r="E351" s="38">
        <f t="shared" si="21"/>
        <v>0.23545831414884058</v>
      </c>
    </row>
    <row r="352" spans="1:5" x14ac:dyDescent="0.3">
      <c r="A352" s="39">
        <v>34.1</v>
      </c>
      <c r="B352" s="3">
        <f t="shared" si="23"/>
        <v>3.1194795197249674E-8</v>
      </c>
      <c r="C352" s="3">
        <f t="shared" si="20"/>
        <v>1.0637425162262138E-6</v>
      </c>
      <c r="D352" s="6">
        <f t="shared" si="22"/>
        <v>1000</v>
      </c>
      <c r="E352" s="38">
        <f t="shared" si="21"/>
        <v>0.2361508386022195</v>
      </c>
    </row>
    <row r="353" spans="1:5" x14ac:dyDescent="0.3">
      <c r="A353" s="39">
        <v>34.200000000000003</v>
      </c>
      <c r="B353" s="3">
        <f t="shared" si="23"/>
        <v>3.1194795197249674E-8</v>
      </c>
      <c r="C353" s="3">
        <f t="shared" si="20"/>
        <v>1.0668619957459389E-6</v>
      </c>
      <c r="D353" s="6">
        <f t="shared" si="22"/>
        <v>1000</v>
      </c>
      <c r="E353" s="38">
        <f t="shared" si="21"/>
        <v>0.23684336305559847</v>
      </c>
    </row>
    <row r="354" spans="1:5" x14ac:dyDescent="0.3">
      <c r="A354" s="39">
        <v>34.299999999999997</v>
      </c>
      <c r="B354" s="3">
        <f t="shared" si="23"/>
        <v>3.1194795197249674E-8</v>
      </c>
      <c r="C354" s="3">
        <f t="shared" si="20"/>
        <v>1.0699814752656638E-6</v>
      </c>
      <c r="D354" s="6">
        <f t="shared" si="22"/>
        <v>1000</v>
      </c>
      <c r="E354" s="38">
        <f t="shared" si="21"/>
        <v>0.23753588750897739</v>
      </c>
    </row>
    <row r="355" spans="1:5" x14ac:dyDescent="0.3">
      <c r="A355" s="39">
        <v>34.4</v>
      </c>
      <c r="B355" s="3">
        <f t="shared" si="23"/>
        <v>3.1194795197249674E-8</v>
      </c>
      <c r="C355" s="3">
        <f t="shared" si="20"/>
        <v>1.0731009547853887E-6</v>
      </c>
      <c r="D355" s="6">
        <f t="shared" si="22"/>
        <v>1000</v>
      </c>
      <c r="E355" s="38">
        <f t="shared" si="21"/>
        <v>0.23822841196235631</v>
      </c>
    </row>
    <row r="356" spans="1:5" x14ac:dyDescent="0.3">
      <c r="A356" s="39">
        <v>34.5</v>
      </c>
      <c r="B356" s="3">
        <f t="shared" si="23"/>
        <v>3.1194795197249674E-8</v>
      </c>
      <c r="C356" s="3">
        <f t="shared" si="20"/>
        <v>1.0762204343051137E-6</v>
      </c>
      <c r="D356" s="6">
        <f t="shared" si="22"/>
        <v>1000</v>
      </c>
      <c r="E356" s="38">
        <f t="shared" si="21"/>
        <v>0.23892093641573528</v>
      </c>
    </row>
    <row r="357" spans="1:5" x14ac:dyDescent="0.3">
      <c r="A357" s="39">
        <v>34.6</v>
      </c>
      <c r="B357" s="3">
        <f t="shared" si="23"/>
        <v>3.1194795197249674E-8</v>
      </c>
      <c r="C357" s="3">
        <f t="shared" si="20"/>
        <v>1.0793399138248388E-6</v>
      </c>
      <c r="D357" s="6">
        <f t="shared" si="22"/>
        <v>1000</v>
      </c>
      <c r="E357" s="38">
        <f t="shared" si="21"/>
        <v>0.23961346086911425</v>
      </c>
    </row>
    <row r="358" spans="1:5" x14ac:dyDescent="0.3">
      <c r="A358" s="39">
        <v>34.700000000000003</v>
      </c>
      <c r="B358" s="3">
        <f t="shared" si="23"/>
        <v>3.1194795197249674E-8</v>
      </c>
      <c r="C358" s="3">
        <f t="shared" si="20"/>
        <v>1.0824593933445637E-6</v>
      </c>
      <c r="D358" s="6">
        <f t="shared" si="22"/>
        <v>1000</v>
      </c>
      <c r="E358" s="38">
        <f t="shared" si="21"/>
        <v>0.24030598532249317</v>
      </c>
    </row>
    <row r="359" spans="1:5" x14ac:dyDescent="0.3">
      <c r="A359" s="39">
        <v>34.799999999999997</v>
      </c>
      <c r="B359" s="3">
        <f t="shared" si="23"/>
        <v>3.1194795197249674E-8</v>
      </c>
      <c r="C359" s="3">
        <f t="shared" si="20"/>
        <v>1.0855788728642885E-6</v>
      </c>
      <c r="D359" s="6">
        <f t="shared" si="22"/>
        <v>1000</v>
      </c>
      <c r="E359" s="38">
        <f t="shared" si="21"/>
        <v>0.24099850977587209</v>
      </c>
    </row>
    <row r="360" spans="1:5" x14ac:dyDescent="0.3">
      <c r="A360" s="39">
        <v>34.9</v>
      </c>
      <c r="B360" s="3">
        <f t="shared" si="23"/>
        <v>3.1194795197249674E-8</v>
      </c>
      <c r="C360" s="3">
        <f t="shared" si="20"/>
        <v>1.0886983523840136E-6</v>
      </c>
      <c r="D360" s="6">
        <f t="shared" si="22"/>
        <v>1000</v>
      </c>
      <c r="E360" s="38">
        <f t="shared" si="21"/>
        <v>0.24169103422925106</v>
      </c>
    </row>
    <row r="361" spans="1:5" x14ac:dyDescent="0.3">
      <c r="A361" s="39">
        <v>35</v>
      </c>
      <c r="B361" s="3">
        <f t="shared" si="23"/>
        <v>3.1194795197249674E-8</v>
      </c>
      <c r="C361" s="3">
        <f t="shared" si="20"/>
        <v>1.0918178319037387E-6</v>
      </c>
      <c r="D361" s="6">
        <f t="shared" si="22"/>
        <v>1000</v>
      </c>
      <c r="E361" s="38">
        <f t="shared" si="21"/>
        <v>0.24238355868263003</v>
      </c>
    </row>
    <row r="362" spans="1:5" x14ac:dyDescent="0.3">
      <c r="A362" s="39">
        <v>35.1</v>
      </c>
      <c r="B362" s="3">
        <f t="shared" si="23"/>
        <v>3.1194795197249674E-8</v>
      </c>
      <c r="C362" s="3">
        <f t="shared" si="20"/>
        <v>1.0949373114234636E-6</v>
      </c>
      <c r="D362" s="6">
        <f t="shared" si="22"/>
        <v>1000</v>
      </c>
      <c r="E362" s="38">
        <f t="shared" si="21"/>
        <v>0.24307608313600895</v>
      </c>
    </row>
    <row r="363" spans="1:5" x14ac:dyDescent="0.3">
      <c r="A363" s="39">
        <v>35.200000000000003</v>
      </c>
      <c r="B363" s="3">
        <f t="shared" si="23"/>
        <v>3.1194795197249674E-8</v>
      </c>
      <c r="C363" s="3">
        <f t="shared" si="20"/>
        <v>1.0980567909431886E-6</v>
      </c>
      <c r="D363" s="6">
        <f t="shared" si="22"/>
        <v>1000</v>
      </c>
      <c r="E363" s="38">
        <f t="shared" si="21"/>
        <v>0.2437686075893879</v>
      </c>
    </row>
    <row r="364" spans="1:5" x14ac:dyDescent="0.3">
      <c r="A364" s="39">
        <v>35.299999999999997</v>
      </c>
      <c r="B364" s="3">
        <f t="shared" si="23"/>
        <v>3.1194795197249674E-8</v>
      </c>
      <c r="C364" s="3">
        <f t="shared" si="20"/>
        <v>1.1011762704629135E-6</v>
      </c>
      <c r="D364" s="6">
        <f t="shared" si="22"/>
        <v>1000</v>
      </c>
      <c r="E364" s="38">
        <f t="shared" si="21"/>
        <v>0.24446113204276682</v>
      </c>
    </row>
    <row r="365" spans="1:5" x14ac:dyDescent="0.3">
      <c r="A365" s="39">
        <v>35.4</v>
      </c>
      <c r="B365" s="3">
        <f t="shared" si="23"/>
        <v>3.1194795197249674E-8</v>
      </c>
      <c r="C365" s="3">
        <f t="shared" si="20"/>
        <v>1.1042957499826384E-6</v>
      </c>
      <c r="D365" s="6">
        <f t="shared" si="22"/>
        <v>1000</v>
      </c>
      <c r="E365" s="38">
        <f t="shared" si="21"/>
        <v>0.24515365649614576</v>
      </c>
    </row>
    <row r="366" spans="1:5" x14ac:dyDescent="0.3">
      <c r="A366" s="39">
        <v>35.5</v>
      </c>
      <c r="B366" s="3">
        <f t="shared" si="23"/>
        <v>3.1194795197249674E-8</v>
      </c>
      <c r="C366" s="3">
        <f t="shared" si="20"/>
        <v>1.1074152295023634E-6</v>
      </c>
      <c r="D366" s="6">
        <f t="shared" si="22"/>
        <v>1000</v>
      </c>
      <c r="E366" s="38">
        <f t="shared" si="21"/>
        <v>0.24584618094952471</v>
      </c>
    </row>
    <row r="367" spans="1:5" x14ac:dyDescent="0.3">
      <c r="A367" s="39">
        <v>35.6</v>
      </c>
      <c r="B367" s="3">
        <f t="shared" si="23"/>
        <v>3.1194795197249674E-8</v>
      </c>
      <c r="C367" s="3">
        <f t="shared" si="20"/>
        <v>1.1105347090220885E-6</v>
      </c>
      <c r="D367" s="6">
        <f t="shared" si="22"/>
        <v>1000</v>
      </c>
      <c r="E367" s="38">
        <f t="shared" si="21"/>
        <v>0.24653870540290368</v>
      </c>
    </row>
    <row r="368" spans="1:5" x14ac:dyDescent="0.3">
      <c r="A368" s="39">
        <v>35.700000000000003</v>
      </c>
      <c r="B368" s="3">
        <f t="shared" si="23"/>
        <v>3.1194795197249674E-8</v>
      </c>
      <c r="C368" s="3">
        <f t="shared" si="20"/>
        <v>1.1136541885418134E-6</v>
      </c>
      <c r="D368" s="6">
        <f t="shared" si="22"/>
        <v>1000</v>
      </c>
      <c r="E368" s="38">
        <f t="shared" si="21"/>
        <v>0.2472312298562826</v>
      </c>
    </row>
    <row r="369" spans="1:5" x14ac:dyDescent="0.3">
      <c r="A369" s="39">
        <v>35.799999999999997</v>
      </c>
      <c r="B369" s="3">
        <f t="shared" si="23"/>
        <v>3.1194795197249674E-8</v>
      </c>
      <c r="C369" s="3">
        <f t="shared" si="20"/>
        <v>1.1167736680615382E-6</v>
      </c>
      <c r="D369" s="6">
        <f t="shared" si="22"/>
        <v>1000</v>
      </c>
      <c r="E369" s="38">
        <f t="shared" si="21"/>
        <v>0.24792375430966151</v>
      </c>
    </row>
    <row r="370" spans="1:5" x14ac:dyDescent="0.3">
      <c r="A370" s="39">
        <v>35.9</v>
      </c>
      <c r="B370" s="3">
        <f t="shared" si="23"/>
        <v>3.1194795197249674E-8</v>
      </c>
      <c r="C370" s="3">
        <f t="shared" si="20"/>
        <v>1.1198931475812633E-6</v>
      </c>
      <c r="D370" s="6">
        <f t="shared" si="22"/>
        <v>1000</v>
      </c>
      <c r="E370" s="38">
        <f t="shared" si="21"/>
        <v>0.24861627876304049</v>
      </c>
    </row>
    <row r="371" spans="1:5" x14ac:dyDescent="0.3">
      <c r="A371" s="39">
        <v>36</v>
      </c>
      <c r="B371" s="3">
        <f t="shared" si="23"/>
        <v>3.1194795197249674E-8</v>
      </c>
      <c r="C371" s="3">
        <f t="shared" si="20"/>
        <v>1.1230126271009882E-6</v>
      </c>
      <c r="D371" s="6">
        <f t="shared" si="22"/>
        <v>1000</v>
      </c>
      <c r="E371" s="38">
        <f t="shared" si="21"/>
        <v>0.24930880321641941</v>
      </c>
    </row>
    <row r="372" spans="1:5" x14ac:dyDescent="0.3">
      <c r="A372" s="39">
        <v>36.1</v>
      </c>
      <c r="B372" s="3">
        <f t="shared" si="23"/>
        <v>3.1194795197249674E-8</v>
      </c>
      <c r="C372" s="3">
        <f t="shared" si="20"/>
        <v>1.1261321066207133E-6</v>
      </c>
      <c r="D372" s="6">
        <f t="shared" si="22"/>
        <v>1000</v>
      </c>
      <c r="E372" s="38">
        <f t="shared" si="21"/>
        <v>0.25000132766979838</v>
      </c>
    </row>
    <row r="373" spans="1:5" x14ac:dyDescent="0.3">
      <c r="A373" s="39">
        <v>36.200000000000003</v>
      </c>
      <c r="B373" s="3">
        <f t="shared" si="23"/>
        <v>3.1194795197249674E-8</v>
      </c>
      <c r="C373" s="3">
        <f t="shared" si="20"/>
        <v>1.1292515861404383E-6</v>
      </c>
      <c r="D373" s="6">
        <f t="shared" si="22"/>
        <v>1000</v>
      </c>
      <c r="E373" s="38">
        <f t="shared" si="21"/>
        <v>0.25069385212317735</v>
      </c>
    </row>
    <row r="374" spans="1:5" x14ac:dyDescent="0.3">
      <c r="A374" s="39">
        <v>36.299999999999997</v>
      </c>
      <c r="B374" s="3">
        <f t="shared" si="23"/>
        <v>3.1194795197249674E-8</v>
      </c>
      <c r="C374" s="3">
        <f t="shared" si="20"/>
        <v>1.132371065660163E-6</v>
      </c>
      <c r="D374" s="6">
        <f t="shared" si="22"/>
        <v>1000</v>
      </c>
      <c r="E374" s="38">
        <f t="shared" si="21"/>
        <v>0.25138637657655621</v>
      </c>
    </row>
    <row r="375" spans="1:5" x14ac:dyDescent="0.3">
      <c r="A375" s="39">
        <v>36.4</v>
      </c>
      <c r="B375" s="3">
        <f t="shared" si="23"/>
        <v>3.1194795197249674E-8</v>
      </c>
      <c r="C375" s="3">
        <f t="shared" si="20"/>
        <v>1.1354905451798881E-6</v>
      </c>
      <c r="D375" s="6">
        <f t="shared" si="22"/>
        <v>1000</v>
      </c>
      <c r="E375" s="38">
        <f t="shared" si="21"/>
        <v>0.25207890102993519</v>
      </c>
    </row>
    <row r="376" spans="1:5" x14ac:dyDescent="0.3">
      <c r="A376" s="39">
        <v>36.5</v>
      </c>
      <c r="B376" s="3">
        <f t="shared" si="23"/>
        <v>3.1194795197249674E-8</v>
      </c>
      <c r="C376" s="3">
        <f t="shared" si="20"/>
        <v>1.1386100246996131E-6</v>
      </c>
      <c r="D376" s="6">
        <f t="shared" si="22"/>
        <v>1000</v>
      </c>
      <c r="E376" s="38">
        <f t="shared" si="21"/>
        <v>0.25277142548331416</v>
      </c>
    </row>
    <row r="377" spans="1:5" x14ac:dyDescent="0.3">
      <c r="A377" s="39">
        <v>36.6</v>
      </c>
      <c r="B377" s="3">
        <f t="shared" si="23"/>
        <v>3.1194795197249674E-8</v>
      </c>
      <c r="C377" s="3">
        <f t="shared" si="20"/>
        <v>1.141729504219338E-6</v>
      </c>
      <c r="D377" s="6">
        <f t="shared" si="22"/>
        <v>1000</v>
      </c>
      <c r="E377" s="38">
        <f t="shared" si="21"/>
        <v>0.25346394993669308</v>
      </c>
    </row>
    <row r="378" spans="1:5" x14ac:dyDescent="0.3">
      <c r="A378" s="39">
        <v>36.700000000000003</v>
      </c>
      <c r="B378" s="3">
        <f t="shared" si="23"/>
        <v>3.1194795197249674E-8</v>
      </c>
      <c r="C378" s="3">
        <f t="shared" si="20"/>
        <v>1.1448489837390631E-6</v>
      </c>
      <c r="D378" s="6">
        <f t="shared" si="22"/>
        <v>1000</v>
      </c>
      <c r="E378" s="38">
        <f t="shared" si="21"/>
        <v>0.25415647439007205</v>
      </c>
    </row>
    <row r="379" spans="1:5" x14ac:dyDescent="0.3">
      <c r="A379" s="39">
        <v>36.799999999999997</v>
      </c>
      <c r="B379" s="3">
        <f t="shared" si="23"/>
        <v>3.1194795197249674E-8</v>
      </c>
      <c r="C379" s="3">
        <f t="shared" si="20"/>
        <v>1.147968463258788E-6</v>
      </c>
      <c r="D379" s="6">
        <f t="shared" si="22"/>
        <v>1000</v>
      </c>
      <c r="E379" s="38">
        <f t="shared" si="21"/>
        <v>0.25484899884345097</v>
      </c>
    </row>
    <row r="380" spans="1:5" x14ac:dyDescent="0.3">
      <c r="A380" s="39">
        <v>36.9</v>
      </c>
      <c r="B380" s="3">
        <f t="shared" si="23"/>
        <v>3.1194795197249674E-8</v>
      </c>
      <c r="C380" s="3">
        <f t="shared" si="20"/>
        <v>1.151087942778513E-6</v>
      </c>
      <c r="D380" s="6">
        <f t="shared" si="22"/>
        <v>1000</v>
      </c>
      <c r="E380" s="38">
        <f t="shared" si="21"/>
        <v>0.25554152329682994</v>
      </c>
    </row>
    <row r="381" spans="1:5" x14ac:dyDescent="0.3">
      <c r="A381" s="39">
        <v>37</v>
      </c>
      <c r="B381" s="3">
        <f t="shared" si="23"/>
        <v>3.1194795197249674E-8</v>
      </c>
      <c r="C381" s="3">
        <f t="shared" si="20"/>
        <v>1.1542074222982379E-6</v>
      </c>
      <c r="D381" s="6">
        <f t="shared" si="22"/>
        <v>1000</v>
      </c>
      <c r="E381" s="38">
        <f t="shared" si="21"/>
        <v>0.25623404775020886</v>
      </c>
    </row>
    <row r="382" spans="1:5" x14ac:dyDescent="0.3">
      <c r="A382" s="39">
        <v>37.1</v>
      </c>
      <c r="B382" s="3">
        <f t="shared" si="23"/>
        <v>3.1194795197249674E-8</v>
      </c>
      <c r="C382" s="3">
        <f t="shared" si="20"/>
        <v>1.157326901817963E-6</v>
      </c>
      <c r="D382" s="6">
        <f t="shared" si="22"/>
        <v>1000</v>
      </c>
      <c r="E382" s="38">
        <f t="shared" si="21"/>
        <v>0.25692657220358783</v>
      </c>
    </row>
    <row r="383" spans="1:5" x14ac:dyDescent="0.3">
      <c r="A383" s="39">
        <v>37.200000000000003</v>
      </c>
      <c r="B383" s="3">
        <f t="shared" si="23"/>
        <v>3.1194795197249674E-8</v>
      </c>
      <c r="C383" s="3">
        <f t="shared" si="20"/>
        <v>1.160446381337688E-6</v>
      </c>
      <c r="D383" s="6">
        <f t="shared" si="22"/>
        <v>1000</v>
      </c>
      <c r="E383" s="38">
        <f t="shared" si="21"/>
        <v>0.25761909665696681</v>
      </c>
    </row>
    <row r="384" spans="1:5" x14ac:dyDescent="0.3">
      <c r="A384" s="39">
        <v>37.299999999999997</v>
      </c>
      <c r="B384" s="3">
        <f t="shared" si="23"/>
        <v>3.1194795197249674E-8</v>
      </c>
      <c r="C384" s="3">
        <f t="shared" si="20"/>
        <v>1.1635658608574127E-6</v>
      </c>
      <c r="D384" s="6">
        <f t="shared" si="22"/>
        <v>1000</v>
      </c>
      <c r="E384" s="38">
        <f t="shared" si="21"/>
        <v>0.25831162111034567</v>
      </c>
    </row>
    <row r="385" spans="1:5" x14ac:dyDescent="0.3">
      <c r="A385" s="39">
        <v>37.4</v>
      </c>
      <c r="B385" s="3">
        <f t="shared" si="23"/>
        <v>3.1194795197249674E-8</v>
      </c>
      <c r="C385" s="3">
        <f t="shared" si="20"/>
        <v>1.1666853403771378E-6</v>
      </c>
      <c r="D385" s="6">
        <f t="shared" si="22"/>
        <v>1000</v>
      </c>
      <c r="E385" s="38">
        <f t="shared" si="21"/>
        <v>0.25900414556372464</v>
      </c>
    </row>
    <row r="386" spans="1:5" x14ac:dyDescent="0.3">
      <c r="A386" s="39">
        <v>37.5</v>
      </c>
      <c r="B386" s="3">
        <f t="shared" si="23"/>
        <v>3.1194795197249674E-8</v>
      </c>
      <c r="C386" s="3">
        <f t="shared" si="20"/>
        <v>1.1698048198968629E-6</v>
      </c>
      <c r="D386" s="6">
        <f t="shared" si="22"/>
        <v>1000</v>
      </c>
      <c r="E386" s="38">
        <f t="shared" si="21"/>
        <v>0.25969667001710361</v>
      </c>
    </row>
    <row r="387" spans="1:5" x14ac:dyDescent="0.3">
      <c r="A387" s="39">
        <v>37.6</v>
      </c>
      <c r="B387" s="3">
        <f t="shared" si="23"/>
        <v>3.1194795197249674E-8</v>
      </c>
      <c r="C387" s="3">
        <f t="shared" si="20"/>
        <v>1.1729242994165877E-6</v>
      </c>
      <c r="D387" s="6">
        <f t="shared" si="22"/>
        <v>1000</v>
      </c>
      <c r="E387" s="38">
        <f t="shared" si="21"/>
        <v>0.26038919447048253</v>
      </c>
    </row>
    <row r="388" spans="1:5" x14ac:dyDescent="0.3">
      <c r="A388" s="39">
        <v>37.700000000000003</v>
      </c>
      <c r="B388" s="3">
        <f t="shared" si="23"/>
        <v>3.1194795197249674E-8</v>
      </c>
      <c r="C388" s="3">
        <f t="shared" si="20"/>
        <v>1.1760437789363128E-6</v>
      </c>
      <c r="D388" s="6">
        <f t="shared" si="22"/>
        <v>1000</v>
      </c>
      <c r="E388" s="38">
        <f t="shared" si="21"/>
        <v>0.26108171892386145</v>
      </c>
    </row>
    <row r="389" spans="1:5" x14ac:dyDescent="0.3">
      <c r="A389" s="39">
        <v>37.799999999999997</v>
      </c>
      <c r="B389" s="3">
        <f t="shared" si="23"/>
        <v>3.1194795197249674E-8</v>
      </c>
      <c r="C389" s="3">
        <f t="shared" si="20"/>
        <v>1.1791632584560377E-6</v>
      </c>
      <c r="D389" s="6">
        <f t="shared" si="22"/>
        <v>1000</v>
      </c>
      <c r="E389" s="38">
        <f t="shared" si="21"/>
        <v>0.26177424337724037</v>
      </c>
    </row>
    <row r="390" spans="1:5" x14ac:dyDescent="0.3">
      <c r="A390" s="39">
        <v>37.9</v>
      </c>
      <c r="B390" s="3">
        <f t="shared" si="23"/>
        <v>3.1194795197249674E-8</v>
      </c>
      <c r="C390" s="3">
        <f t="shared" si="20"/>
        <v>1.1822827379757625E-6</v>
      </c>
      <c r="D390" s="6">
        <f t="shared" si="22"/>
        <v>1000</v>
      </c>
      <c r="E390" s="38">
        <f t="shared" si="21"/>
        <v>0.26246676783061934</v>
      </c>
    </row>
    <row r="391" spans="1:5" x14ac:dyDescent="0.3">
      <c r="A391" s="39">
        <v>38</v>
      </c>
      <c r="B391" s="3">
        <f t="shared" si="23"/>
        <v>3.1194795197249674E-8</v>
      </c>
      <c r="C391" s="3">
        <f t="shared" si="20"/>
        <v>1.1854022174954876E-6</v>
      </c>
      <c r="D391" s="6">
        <f t="shared" si="22"/>
        <v>1000</v>
      </c>
      <c r="E391" s="38">
        <f t="shared" si="21"/>
        <v>0.26315929228399826</v>
      </c>
    </row>
    <row r="392" spans="1:5" x14ac:dyDescent="0.3">
      <c r="A392" s="39">
        <v>38.1</v>
      </c>
      <c r="B392" s="3">
        <f t="shared" si="23"/>
        <v>3.1194795197249674E-8</v>
      </c>
      <c r="C392" s="3">
        <f t="shared" si="20"/>
        <v>1.1885216970152127E-6</v>
      </c>
      <c r="D392" s="6">
        <f t="shared" si="22"/>
        <v>1000</v>
      </c>
      <c r="E392" s="38">
        <f t="shared" si="21"/>
        <v>0.26385181673737723</v>
      </c>
    </row>
    <row r="393" spans="1:5" x14ac:dyDescent="0.3">
      <c r="A393" s="39">
        <v>38.200000000000003</v>
      </c>
      <c r="B393" s="3">
        <f t="shared" si="23"/>
        <v>3.1194795197249674E-8</v>
      </c>
      <c r="C393" s="3">
        <f t="shared" si="20"/>
        <v>1.1916411765349375E-6</v>
      </c>
      <c r="D393" s="6">
        <f t="shared" si="22"/>
        <v>1000</v>
      </c>
      <c r="E393" s="38">
        <f t="shared" si="21"/>
        <v>0.26454434119075615</v>
      </c>
    </row>
    <row r="394" spans="1:5" x14ac:dyDescent="0.3">
      <c r="A394" s="39">
        <v>38.299999999999997</v>
      </c>
      <c r="B394" s="3">
        <f t="shared" si="23"/>
        <v>3.1194795197249674E-8</v>
      </c>
      <c r="C394" s="3">
        <f t="shared" si="20"/>
        <v>1.1947606560546624E-6</v>
      </c>
      <c r="D394" s="6">
        <f t="shared" si="22"/>
        <v>1000</v>
      </c>
      <c r="E394" s="38">
        <f t="shared" si="21"/>
        <v>0.26523686564413507</v>
      </c>
    </row>
    <row r="395" spans="1:5" x14ac:dyDescent="0.3">
      <c r="A395" s="39">
        <v>38.4</v>
      </c>
      <c r="B395" s="3">
        <f t="shared" si="23"/>
        <v>3.1194795197249674E-8</v>
      </c>
      <c r="C395" s="3">
        <f t="shared" si="20"/>
        <v>1.1978801355743875E-6</v>
      </c>
      <c r="D395" s="6">
        <f t="shared" si="22"/>
        <v>1000</v>
      </c>
      <c r="E395" s="38">
        <f t="shared" si="21"/>
        <v>0.26592939009751404</v>
      </c>
    </row>
    <row r="396" spans="1:5" x14ac:dyDescent="0.3">
      <c r="A396" s="39">
        <v>38.5</v>
      </c>
      <c r="B396" s="3">
        <f t="shared" si="23"/>
        <v>3.1194795197249674E-8</v>
      </c>
      <c r="C396" s="3">
        <f t="shared" ref="C396:C459" si="24">B396*A396</f>
        <v>1.2009996150941123E-6</v>
      </c>
      <c r="D396" s="6">
        <f t="shared" si="22"/>
        <v>1000</v>
      </c>
      <c r="E396" s="38">
        <f t="shared" si="21"/>
        <v>0.26662191455089296</v>
      </c>
    </row>
    <row r="397" spans="1:5" x14ac:dyDescent="0.3">
      <c r="A397" s="39">
        <v>38.6</v>
      </c>
      <c r="B397" s="3">
        <f t="shared" si="23"/>
        <v>3.1194795197249674E-8</v>
      </c>
      <c r="C397" s="3">
        <f t="shared" si="24"/>
        <v>1.2041190946138374E-6</v>
      </c>
      <c r="D397" s="6">
        <f t="shared" si="22"/>
        <v>1000</v>
      </c>
      <c r="E397" s="38">
        <f t="shared" ref="E397:E460" si="25">4.44*50*D397*C397</f>
        <v>0.26731443900427193</v>
      </c>
    </row>
    <row r="398" spans="1:5" x14ac:dyDescent="0.3">
      <c r="A398" s="39">
        <v>38.700000000000003</v>
      </c>
      <c r="B398" s="3">
        <f t="shared" si="23"/>
        <v>3.1194795197249674E-8</v>
      </c>
      <c r="C398" s="3">
        <f t="shared" si="24"/>
        <v>1.2072385741335625E-6</v>
      </c>
      <c r="D398" s="6">
        <f t="shared" ref="D398:D461" si="26">D397</f>
        <v>1000</v>
      </c>
      <c r="E398" s="38">
        <f t="shared" si="25"/>
        <v>0.2680069634576509</v>
      </c>
    </row>
    <row r="399" spans="1:5" x14ac:dyDescent="0.3">
      <c r="A399" s="39">
        <v>38.799999999999997</v>
      </c>
      <c r="B399" s="3">
        <f t="shared" ref="B399:B462" si="27">B398</f>
        <v>3.1194795197249674E-8</v>
      </c>
      <c r="C399" s="3">
        <f t="shared" si="24"/>
        <v>1.2103580536532874E-6</v>
      </c>
      <c r="D399" s="6">
        <f t="shared" si="26"/>
        <v>1000</v>
      </c>
      <c r="E399" s="38">
        <f t="shared" si="25"/>
        <v>0.26869948791102982</v>
      </c>
    </row>
    <row r="400" spans="1:5" x14ac:dyDescent="0.3">
      <c r="A400" s="39">
        <v>38.9</v>
      </c>
      <c r="B400" s="3">
        <f t="shared" si="27"/>
        <v>3.1194795197249674E-8</v>
      </c>
      <c r="C400" s="3">
        <f t="shared" si="24"/>
        <v>1.2134775331730122E-6</v>
      </c>
      <c r="D400" s="6">
        <f t="shared" si="26"/>
        <v>1000</v>
      </c>
      <c r="E400" s="38">
        <f t="shared" si="25"/>
        <v>0.26939201236440874</v>
      </c>
    </row>
    <row r="401" spans="1:5" x14ac:dyDescent="0.3">
      <c r="A401" s="39">
        <v>39</v>
      </c>
      <c r="B401" s="3">
        <f t="shared" si="27"/>
        <v>3.1194795197249674E-8</v>
      </c>
      <c r="C401" s="3">
        <f t="shared" si="24"/>
        <v>1.2165970126927373E-6</v>
      </c>
      <c r="D401" s="6">
        <f t="shared" si="26"/>
        <v>1000</v>
      </c>
      <c r="E401" s="38">
        <f t="shared" si="25"/>
        <v>0.27008453681778771</v>
      </c>
    </row>
    <row r="402" spans="1:5" x14ac:dyDescent="0.3">
      <c r="A402" s="39">
        <v>39.1</v>
      </c>
      <c r="B402" s="3">
        <f t="shared" si="27"/>
        <v>3.1194795197249674E-8</v>
      </c>
      <c r="C402" s="3">
        <f t="shared" si="24"/>
        <v>1.2197164922124624E-6</v>
      </c>
      <c r="D402" s="6">
        <f t="shared" si="26"/>
        <v>1000</v>
      </c>
      <c r="E402" s="38">
        <f t="shared" si="25"/>
        <v>0.27077706127116669</v>
      </c>
    </row>
    <row r="403" spans="1:5" x14ac:dyDescent="0.3">
      <c r="A403" s="39">
        <v>39.200000000000003</v>
      </c>
      <c r="B403" s="3">
        <f t="shared" si="27"/>
        <v>3.1194795197249674E-8</v>
      </c>
      <c r="C403" s="3">
        <f t="shared" si="24"/>
        <v>1.2228359717321873E-6</v>
      </c>
      <c r="D403" s="6">
        <f t="shared" si="26"/>
        <v>1000</v>
      </c>
      <c r="E403" s="38">
        <f t="shared" si="25"/>
        <v>0.2714695857245456</v>
      </c>
    </row>
    <row r="404" spans="1:5" x14ac:dyDescent="0.3">
      <c r="A404" s="39">
        <v>39.299999999999997</v>
      </c>
      <c r="B404" s="3">
        <f t="shared" si="27"/>
        <v>3.1194795197249674E-8</v>
      </c>
      <c r="C404" s="3">
        <f t="shared" si="24"/>
        <v>1.2259554512519121E-6</v>
      </c>
      <c r="D404" s="6">
        <f t="shared" si="26"/>
        <v>1000</v>
      </c>
      <c r="E404" s="38">
        <f t="shared" si="25"/>
        <v>0.27216211017792452</v>
      </c>
    </row>
    <row r="405" spans="1:5" x14ac:dyDescent="0.3">
      <c r="A405" s="39">
        <v>39.4</v>
      </c>
      <c r="B405" s="3">
        <f t="shared" si="27"/>
        <v>3.1194795197249674E-8</v>
      </c>
      <c r="C405" s="3">
        <f t="shared" si="24"/>
        <v>1.2290749307716372E-6</v>
      </c>
      <c r="D405" s="6">
        <f t="shared" si="26"/>
        <v>1000</v>
      </c>
      <c r="E405" s="38">
        <f t="shared" si="25"/>
        <v>0.27285463463130349</v>
      </c>
    </row>
    <row r="406" spans="1:5" x14ac:dyDescent="0.3">
      <c r="A406" s="39">
        <v>39.5</v>
      </c>
      <c r="B406" s="3">
        <f t="shared" si="27"/>
        <v>3.1194795197249674E-8</v>
      </c>
      <c r="C406" s="3">
        <f t="shared" si="24"/>
        <v>1.2321944102913621E-6</v>
      </c>
      <c r="D406" s="6">
        <f t="shared" si="26"/>
        <v>1000</v>
      </c>
      <c r="E406" s="38">
        <f t="shared" si="25"/>
        <v>0.27354715908468241</v>
      </c>
    </row>
    <row r="407" spans="1:5" x14ac:dyDescent="0.3">
      <c r="A407" s="39">
        <v>39.6</v>
      </c>
      <c r="B407" s="3">
        <f t="shared" si="27"/>
        <v>3.1194795197249674E-8</v>
      </c>
      <c r="C407" s="3">
        <f t="shared" si="24"/>
        <v>1.2353138898110871E-6</v>
      </c>
      <c r="D407" s="6">
        <f t="shared" si="26"/>
        <v>1000</v>
      </c>
      <c r="E407" s="38">
        <f t="shared" si="25"/>
        <v>0.27423968353806139</v>
      </c>
    </row>
    <row r="408" spans="1:5" x14ac:dyDescent="0.3">
      <c r="A408" s="39">
        <v>39.700000000000003</v>
      </c>
      <c r="B408" s="3">
        <f t="shared" si="27"/>
        <v>3.1194795197249674E-8</v>
      </c>
      <c r="C408" s="3">
        <f t="shared" si="24"/>
        <v>1.2384333693308122E-6</v>
      </c>
      <c r="D408" s="6">
        <f t="shared" si="26"/>
        <v>1000</v>
      </c>
      <c r="E408" s="38">
        <f t="shared" si="25"/>
        <v>0.27493220799144036</v>
      </c>
    </row>
    <row r="409" spans="1:5" x14ac:dyDescent="0.3">
      <c r="A409" s="39">
        <v>39.799999999999997</v>
      </c>
      <c r="B409" s="3">
        <f t="shared" si="27"/>
        <v>3.1194795197249674E-8</v>
      </c>
      <c r="C409" s="3">
        <f t="shared" si="24"/>
        <v>1.2415528488505369E-6</v>
      </c>
      <c r="D409" s="6">
        <f t="shared" si="26"/>
        <v>1000</v>
      </c>
      <c r="E409" s="38">
        <f t="shared" si="25"/>
        <v>0.27562473244481922</v>
      </c>
    </row>
    <row r="410" spans="1:5" x14ac:dyDescent="0.3">
      <c r="A410" s="39">
        <v>39.9</v>
      </c>
      <c r="B410" s="3">
        <f t="shared" si="27"/>
        <v>3.1194795197249674E-8</v>
      </c>
      <c r="C410" s="3">
        <f t="shared" si="24"/>
        <v>1.2446723283702619E-6</v>
      </c>
      <c r="D410" s="6">
        <f t="shared" si="26"/>
        <v>1000</v>
      </c>
      <c r="E410" s="38">
        <f t="shared" si="25"/>
        <v>0.27631725689819819</v>
      </c>
    </row>
    <row r="411" spans="1:5" x14ac:dyDescent="0.3">
      <c r="A411" s="39">
        <v>40</v>
      </c>
      <c r="B411" s="3">
        <f t="shared" si="27"/>
        <v>3.1194795197249674E-8</v>
      </c>
      <c r="C411" s="3">
        <f t="shared" si="24"/>
        <v>1.247791807889987E-6</v>
      </c>
      <c r="D411" s="6">
        <f t="shared" si="26"/>
        <v>1000</v>
      </c>
      <c r="E411" s="38">
        <f t="shared" si="25"/>
        <v>0.27700978135157717</v>
      </c>
    </row>
    <row r="412" spans="1:5" x14ac:dyDescent="0.3">
      <c r="A412" s="39">
        <v>40.1</v>
      </c>
      <c r="B412" s="3">
        <f t="shared" si="27"/>
        <v>3.1194795197249674E-8</v>
      </c>
      <c r="C412" s="3">
        <f t="shared" si="24"/>
        <v>1.2509112874097119E-6</v>
      </c>
      <c r="D412" s="6">
        <f t="shared" si="26"/>
        <v>1000</v>
      </c>
      <c r="E412" s="38">
        <f t="shared" si="25"/>
        <v>0.27770230580495608</v>
      </c>
    </row>
    <row r="413" spans="1:5" x14ac:dyDescent="0.3">
      <c r="A413" s="39">
        <v>40.200000000000003</v>
      </c>
      <c r="B413" s="3">
        <f t="shared" si="27"/>
        <v>3.1194795197249674E-8</v>
      </c>
      <c r="C413" s="3">
        <f t="shared" si="24"/>
        <v>1.254030766929437E-6</v>
      </c>
      <c r="D413" s="6">
        <f t="shared" si="26"/>
        <v>1000</v>
      </c>
      <c r="E413" s="38">
        <f t="shared" si="25"/>
        <v>0.27839483025833506</v>
      </c>
    </row>
    <row r="414" spans="1:5" x14ac:dyDescent="0.3">
      <c r="A414" s="39">
        <v>40.299999999999997</v>
      </c>
      <c r="B414" s="3">
        <f t="shared" si="27"/>
        <v>3.1194795197249674E-8</v>
      </c>
      <c r="C414" s="3">
        <f t="shared" si="24"/>
        <v>1.2571502464491618E-6</v>
      </c>
      <c r="D414" s="6">
        <f t="shared" si="26"/>
        <v>1000</v>
      </c>
      <c r="E414" s="38">
        <f t="shared" si="25"/>
        <v>0.27908735471171398</v>
      </c>
    </row>
    <row r="415" spans="1:5" x14ac:dyDescent="0.3">
      <c r="A415" s="39">
        <v>40.4</v>
      </c>
      <c r="B415" s="3">
        <f t="shared" si="27"/>
        <v>3.1194795197249674E-8</v>
      </c>
      <c r="C415" s="3">
        <f t="shared" si="24"/>
        <v>1.2602697259688867E-6</v>
      </c>
      <c r="D415" s="6">
        <f t="shared" si="26"/>
        <v>1000</v>
      </c>
      <c r="E415" s="38">
        <f t="shared" si="25"/>
        <v>0.27977987916509289</v>
      </c>
    </row>
    <row r="416" spans="1:5" x14ac:dyDescent="0.3">
      <c r="A416" s="39">
        <v>40.5</v>
      </c>
      <c r="B416" s="3">
        <f t="shared" si="27"/>
        <v>3.1194795197249674E-8</v>
      </c>
      <c r="C416" s="3">
        <f t="shared" si="24"/>
        <v>1.2633892054886118E-6</v>
      </c>
      <c r="D416" s="6">
        <f t="shared" si="26"/>
        <v>1000</v>
      </c>
      <c r="E416" s="38">
        <f t="shared" si="25"/>
        <v>0.28047240361847187</v>
      </c>
    </row>
    <row r="417" spans="1:5" x14ac:dyDescent="0.3">
      <c r="A417" s="39">
        <v>40.6</v>
      </c>
      <c r="B417" s="3">
        <f t="shared" si="27"/>
        <v>3.1194795197249674E-8</v>
      </c>
      <c r="C417" s="3">
        <f t="shared" si="24"/>
        <v>1.2665086850083368E-6</v>
      </c>
      <c r="D417" s="6">
        <f t="shared" si="26"/>
        <v>1000</v>
      </c>
      <c r="E417" s="38">
        <f t="shared" si="25"/>
        <v>0.28116492807185084</v>
      </c>
    </row>
    <row r="418" spans="1:5" x14ac:dyDescent="0.3">
      <c r="A418" s="39">
        <v>40.700000000000003</v>
      </c>
      <c r="B418" s="3">
        <f t="shared" si="27"/>
        <v>3.1194795197249674E-8</v>
      </c>
      <c r="C418" s="3">
        <f t="shared" si="24"/>
        <v>1.2696281645280619E-6</v>
      </c>
      <c r="D418" s="6">
        <f t="shared" si="26"/>
        <v>1000</v>
      </c>
      <c r="E418" s="38">
        <f t="shared" si="25"/>
        <v>0.28185745252522976</v>
      </c>
    </row>
    <row r="419" spans="1:5" x14ac:dyDescent="0.3">
      <c r="A419" s="39">
        <v>40.799999999999997</v>
      </c>
      <c r="B419" s="3">
        <f t="shared" si="27"/>
        <v>3.1194795197249674E-8</v>
      </c>
      <c r="C419" s="3">
        <f t="shared" si="24"/>
        <v>1.2727476440477866E-6</v>
      </c>
      <c r="D419" s="6">
        <f t="shared" si="26"/>
        <v>1000</v>
      </c>
      <c r="E419" s="38">
        <f t="shared" si="25"/>
        <v>0.28254997697860867</v>
      </c>
    </row>
    <row r="420" spans="1:5" x14ac:dyDescent="0.3">
      <c r="A420" s="39">
        <v>40.9</v>
      </c>
      <c r="B420" s="3">
        <f t="shared" si="27"/>
        <v>3.1194795197249674E-8</v>
      </c>
      <c r="C420" s="3">
        <f t="shared" si="24"/>
        <v>1.2758671235675116E-6</v>
      </c>
      <c r="D420" s="6">
        <f t="shared" si="26"/>
        <v>1000</v>
      </c>
      <c r="E420" s="38">
        <f t="shared" si="25"/>
        <v>0.28324250143198765</v>
      </c>
    </row>
    <row r="421" spans="1:5" x14ac:dyDescent="0.3">
      <c r="A421" s="39">
        <v>41</v>
      </c>
      <c r="B421" s="3">
        <f t="shared" si="27"/>
        <v>3.1194795197249674E-8</v>
      </c>
      <c r="C421" s="3">
        <f t="shared" si="24"/>
        <v>1.2789866030872367E-6</v>
      </c>
      <c r="D421" s="6">
        <f t="shared" si="26"/>
        <v>1000</v>
      </c>
      <c r="E421" s="38">
        <f t="shared" si="25"/>
        <v>0.28393502588536657</v>
      </c>
    </row>
    <row r="422" spans="1:5" x14ac:dyDescent="0.3">
      <c r="A422" s="39">
        <v>41.1</v>
      </c>
      <c r="B422" s="3">
        <f t="shared" si="27"/>
        <v>3.1194795197249674E-8</v>
      </c>
      <c r="C422" s="3">
        <f t="shared" si="24"/>
        <v>1.2821060826069616E-6</v>
      </c>
      <c r="D422" s="6">
        <f t="shared" si="26"/>
        <v>1000</v>
      </c>
      <c r="E422" s="38">
        <f t="shared" si="25"/>
        <v>0.28462755033874548</v>
      </c>
    </row>
    <row r="423" spans="1:5" x14ac:dyDescent="0.3">
      <c r="A423" s="39">
        <v>41.2</v>
      </c>
      <c r="B423" s="3">
        <f t="shared" si="27"/>
        <v>3.1194795197249674E-8</v>
      </c>
      <c r="C423" s="3">
        <f t="shared" si="24"/>
        <v>1.2852255621266867E-6</v>
      </c>
      <c r="D423" s="6">
        <f t="shared" si="26"/>
        <v>1000</v>
      </c>
      <c r="E423" s="38">
        <f t="shared" si="25"/>
        <v>0.28532007479212446</v>
      </c>
    </row>
    <row r="424" spans="1:5" x14ac:dyDescent="0.3">
      <c r="A424" s="39">
        <v>41.3</v>
      </c>
      <c r="B424" s="3">
        <f t="shared" si="27"/>
        <v>3.1194795197249674E-8</v>
      </c>
      <c r="C424" s="3">
        <f t="shared" si="24"/>
        <v>1.2883450416464115E-6</v>
      </c>
      <c r="D424" s="6">
        <f t="shared" si="26"/>
        <v>1000</v>
      </c>
      <c r="E424" s="38">
        <f t="shared" si="25"/>
        <v>0.28601259924550337</v>
      </c>
    </row>
    <row r="425" spans="1:5" x14ac:dyDescent="0.3">
      <c r="A425" s="39">
        <v>41.4</v>
      </c>
      <c r="B425" s="3">
        <f t="shared" si="27"/>
        <v>3.1194795197249674E-8</v>
      </c>
      <c r="C425" s="3">
        <f t="shared" si="24"/>
        <v>1.2914645211661364E-6</v>
      </c>
      <c r="D425" s="6">
        <f t="shared" si="26"/>
        <v>1000</v>
      </c>
      <c r="E425" s="38">
        <f t="shared" si="25"/>
        <v>0.28670512369888229</v>
      </c>
    </row>
    <row r="426" spans="1:5" x14ac:dyDescent="0.3">
      <c r="A426" s="39">
        <v>41.5</v>
      </c>
      <c r="B426" s="3">
        <f t="shared" si="27"/>
        <v>3.1194795197249674E-8</v>
      </c>
      <c r="C426" s="3">
        <f t="shared" si="24"/>
        <v>1.2945840006858615E-6</v>
      </c>
      <c r="D426" s="6">
        <f t="shared" si="26"/>
        <v>1000</v>
      </c>
      <c r="E426" s="38">
        <f t="shared" si="25"/>
        <v>0.28739764815226126</v>
      </c>
    </row>
    <row r="427" spans="1:5" x14ac:dyDescent="0.3">
      <c r="A427" s="39">
        <v>41.6</v>
      </c>
      <c r="B427" s="3">
        <f t="shared" si="27"/>
        <v>3.1194795197249674E-8</v>
      </c>
      <c r="C427" s="3">
        <f t="shared" si="24"/>
        <v>1.2977034802055865E-6</v>
      </c>
      <c r="D427" s="6">
        <f t="shared" si="26"/>
        <v>1000</v>
      </c>
      <c r="E427" s="38">
        <f t="shared" si="25"/>
        <v>0.28809017260564024</v>
      </c>
    </row>
    <row r="428" spans="1:5" x14ac:dyDescent="0.3">
      <c r="A428" s="39">
        <v>41.7</v>
      </c>
      <c r="B428" s="3">
        <f t="shared" si="27"/>
        <v>3.1194795197249674E-8</v>
      </c>
      <c r="C428" s="3">
        <f t="shared" si="24"/>
        <v>1.3008229597253114E-6</v>
      </c>
      <c r="D428" s="6">
        <f t="shared" si="26"/>
        <v>1000</v>
      </c>
      <c r="E428" s="38">
        <f t="shared" si="25"/>
        <v>0.28878269705901916</v>
      </c>
    </row>
    <row r="429" spans="1:5" x14ac:dyDescent="0.3">
      <c r="A429" s="39">
        <v>41.8</v>
      </c>
      <c r="B429" s="3">
        <f t="shared" si="27"/>
        <v>3.1194795197249674E-8</v>
      </c>
      <c r="C429" s="3">
        <f t="shared" si="24"/>
        <v>1.3039424392450363E-6</v>
      </c>
      <c r="D429" s="6">
        <f t="shared" si="26"/>
        <v>1000</v>
      </c>
      <c r="E429" s="38">
        <f t="shared" si="25"/>
        <v>0.28947522151239807</v>
      </c>
    </row>
    <row r="430" spans="1:5" x14ac:dyDescent="0.3">
      <c r="A430" s="39">
        <v>41.9</v>
      </c>
      <c r="B430" s="3">
        <f t="shared" si="27"/>
        <v>3.1194795197249674E-8</v>
      </c>
      <c r="C430" s="3">
        <f t="shared" si="24"/>
        <v>1.3070619187647614E-6</v>
      </c>
      <c r="D430" s="6">
        <f t="shared" si="26"/>
        <v>1000</v>
      </c>
      <c r="E430" s="38">
        <f t="shared" si="25"/>
        <v>0.29016774596577705</v>
      </c>
    </row>
    <row r="431" spans="1:5" x14ac:dyDescent="0.3">
      <c r="A431" s="39">
        <v>42</v>
      </c>
      <c r="B431" s="3">
        <f t="shared" si="27"/>
        <v>3.1194795197249674E-8</v>
      </c>
      <c r="C431" s="3">
        <f t="shared" si="24"/>
        <v>1.3101813982844862E-6</v>
      </c>
      <c r="D431" s="6">
        <f t="shared" si="26"/>
        <v>1000</v>
      </c>
      <c r="E431" s="38">
        <f t="shared" si="25"/>
        <v>0.29086027041915596</v>
      </c>
    </row>
    <row r="432" spans="1:5" x14ac:dyDescent="0.3">
      <c r="A432" s="39">
        <v>42.1</v>
      </c>
      <c r="B432" s="3">
        <f t="shared" si="27"/>
        <v>3.1194795197249674E-8</v>
      </c>
      <c r="C432" s="3">
        <f t="shared" si="24"/>
        <v>1.3133008778042113E-6</v>
      </c>
      <c r="D432" s="6">
        <f t="shared" si="26"/>
        <v>1000</v>
      </c>
      <c r="E432" s="38">
        <f t="shared" si="25"/>
        <v>0.29155279487253494</v>
      </c>
    </row>
    <row r="433" spans="1:5" x14ac:dyDescent="0.3">
      <c r="A433" s="39">
        <v>42.2</v>
      </c>
      <c r="B433" s="3">
        <f t="shared" si="27"/>
        <v>3.1194795197249674E-8</v>
      </c>
      <c r="C433" s="3">
        <f t="shared" si="24"/>
        <v>1.3164203573239364E-6</v>
      </c>
      <c r="D433" s="6">
        <f t="shared" si="26"/>
        <v>1000</v>
      </c>
      <c r="E433" s="38">
        <f t="shared" si="25"/>
        <v>0.29224531932591391</v>
      </c>
    </row>
    <row r="434" spans="1:5" x14ac:dyDescent="0.3">
      <c r="A434" s="39">
        <v>42.3</v>
      </c>
      <c r="B434" s="3">
        <f t="shared" si="27"/>
        <v>3.1194795197249674E-8</v>
      </c>
      <c r="C434" s="3">
        <f t="shared" si="24"/>
        <v>1.319539836843661E-6</v>
      </c>
      <c r="D434" s="6">
        <f t="shared" si="26"/>
        <v>1000</v>
      </c>
      <c r="E434" s="38">
        <f t="shared" si="25"/>
        <v>0.29293784377929277</v>
      </c>
    </row>
    <row r="435" spans="1:5" x14ac:dyDescent="0.3">
      <c r="A435" s="39">
        <v>42.4</v>
      </c>
      <c r="B435" s="3">
        <f t="shared" si="27"/>
        <v>3.1194795197249674E-8</v>
      </c>
      <c r="C435" s="3">
        <f t="shared" si="24"/>
        <v>1.3226593163633861E-6</v>
      </c>
      <c r="D435" s="6">
        <f t="shared" si="26"/>
        <v>1000</v>
      </c>
      <c r="E435" s="38">
        <f t="shared" si="25"/>
        <v>0.29363036823267175</v>
      </c>
    </row>
    <row r="436" spans="1:5" x14ac:dyDescent="0.3">
      <c r="A436" s="39">
        <v>42.5</v>
      </c>
      <c r="B436" s="3">
        <f t="shared" si="27"/>
        <v>3.1194795197249674E-8</v>
      </c>
      <c r="C436" s="3">
        <f t="shared" si="24"/>
        <v>1.3257787958831112E-6</v>
      </c>
      <c r="D436" s="6">
        <f t="shared" si="26"/>
        <v>1000</v>
      </c>
      <c r="E436" s="38">
        <f t="shared" si="25"/>
        <v>0.29432289268605072</v>
      </c>
    </row>
    <row r="437" spans="1:5" x14ac:dyDescent="0.3">
      <c r="A437" s="39">
        <v>42.6</v>
      </c>
      <c r="B437" s="3">
        <f t="shared" si="27"/>
        <v>3.1194795197249674E-8</v>
      </c>
      <c r="C437" s="3">
        <f t="shared" si="24"/>
        <v>1.3288982754028363E-6</v>
      </c>
      <c r="D437" s="6">
        <f t="shared" si="26"/>
        <v>1000</v>
      </c>
      <c r="E437" s="38">
        <f t="shared" si="25"/>
        <v>0.29501541713942969</v>
      </c>
    </row>
    <row r="438" spans="1:5" x14ac:dyDescent="0.3">
      <c r="A438" s="39">
        <v>42.7</v>
      </c>
      <c r="B438" s="3">
        <f t="shared" si="27"/>
        <v>3.1194795197249674E-8</v>
      </c>
      <c r="C438" s="3">
        <f t="shared" si="24"/>
        <v>1.3320177549225611E-6</v>
      </c>
      <c r="D438" s="6">
        <f t="shared" si="26"/>
        <v>1000</v>
      </c>
      <c r="E438" s="38">
        <f t="shared" si="25"/>
        <v>0.29570794159280861</v>
      </c>
    </row>
    <row r="439" spans="1:5" x14ac:dyDescent="0.3">
      <c r="A439" s="39">
        <v>42.8</v>
      </c>
      <c r="B439" s="3">
        <f t="shared" si="27"/>
        <v>3.1194795197249674E-8</v>
      </c>
      <c r="C439" s="3">
        <f t="shared" si="24"/>
        <v>1.335137234442286E-6</v>
      </c>
      <c r="D439" s="6">
        <f t="shared" si="26"/>
        <v>1000</v>
      </c>
      <c r="E439" s="38">
        <f t="shared" si="25"/>
        <v>0.29640046604618753</v>
      </c>
    </row>
    <row r="440" spans="1:5" x14ac:dyDescent="0.3">
      <c r="A440" s="39">
        <v>42.9</v>
      </c>
      <c r="B440" s="3">
        <f t="shared" si="27"/>
        <v>3.1194795197249674E-8</v>
      </c>
      <c r="C440" s="3">
        <f t="shared" si="24"/>
        <v>1.3382567139620111E-6</v>
      </c>
      <c r="D440" s="6">
        <f t="shared" si="26"/>
        <v>1000</v>
      </c>
      <c r="E440" s="38">
        <f t="shared" si="25"/>
        <v>0.2970929904995665</v>
      </c>
    </row>
    <row r="441" spans="1:5" x14ac:dyDescent="0.3">
      <c r="A441" s="39">
        <v>43</v>
      </c>
      <c r="B441" s="3">
        <f t="shared" si="27"/>
        <v>3.1194795197249674E-8</v>
      </c>
      <c r="C441" s="3">
        <f t="shared" si="24"/>
        <v>1.3413761934817359E-6</v>
      </c>
      <c r="D441" s="6">
        <f t="shared" si="26"/>
        <v>1000</v>
      </c>
      <c r="E441" s="38">
        <f t="shared" si="25"/>
        <v>0.29778551495294542</v>
      </c>
    </row>
    <row r="442" spans="1:5" x14ac:dyDescent="0.3">
      <c r="A442" s="39">
        <v>43.1</v>
      </c>
      <c r="B442" s="3">
        <f t="shared" si="27"/>
        <v>3.1194795197249674E-8</v>
      </c>
      <c r="C442" s="3">
        <f t="shared" si="24"/>
        <v>1.344495673001461E-6</v>
      </c>
      <c r="D442" s="6">
        <f t="shared" si="26"/>
        <v>1000</v>
      </c>
      <c r="E442" s="38">
        <f t="shared" si="25"/>
        <v>0.29847803940632439</v>
      </c>
    </row>
    <row r="443" spans="1:5" x14ac:dyDescent="0.3">
      <c r="A443" s="39">
        <v>43.2</v>
      </c>
      <c r="B443" s="3">
        <f t="shared" si="27"/>
        <v>3.1194795197249674E-8</v>
      </c>
      <c r="C443" s="3">
        <f t="shared" si="24"/>
        <v>1.3476151525211861E-6</v>
      </c>
      <c r="D443" s="6">
        <f t="shared" si="26"/>
        <v>1000</v>
      </c>
      <c r="E443" s="38">
        <f t="shared" si="25"/>
        <v>0.29917056385970336</v>
      </c>
    </row>
    <row r="444" spans="1:5" x14ac:dyDescent="0.3">
      <c r="A444" s="39">
        <v>43.3</v>
      </c>
      <c r="B444" s="3">
        <f t="shared" si="27"/>
        <v>3.1194795197249674E-8</v>
      </c>
      <c r="C444" s="3">
        <f t="shared" si="24"/>
        <v>1.3507346320409107E-6</v>
      </c>
      <c r="D444" s="6">
        <f t="shared" si="26"/>
        <v>1000</v>
      </c>
      <c r="E444" s="38">
        <f t="shared" si="25"/>
        <v>0.29986308831308223</v>
      </c>
    </row>
    <row r="445" spans="1:5" x14ac:dyDescent="0.3">
      <c r="A445" s="39">
        <v>43.4</v>
      </c>
      <c r="B445" s="3">
        <f t="shared" si="27"/>
        <v>3.1194795197249674E-8</v>
      </c>
      <c r="C445" s="3">
        <f t="shared" si="24"/>
        <v>1.3538541115606358E-6</v>
      </c>
      <c r="D445" s="6">
        <f t="shared" si="26"/>
        <v>1000</v>
      </c>
      <c r="E445" s="38">
        <f t="shared" si="25"/>
        <v>0.3005556127664612</v>
      </c>
    </row>
    <row r="446" spans="1:5" x14ac:dyDescent="0.3">
      <c r="A446" s="39">
        <v>43.5</v>
      </c>
      <c r="B446" s="3">
        <f t="shared" si="27"/>
        <v>3.1194795197249674E-8</v>
      </c>
      <c r="C446" s="3">
        <f t="shared" si="24"/>
        <v>1.3569735910803609E-6</v>
      </c>
      <c r="D446" s="6">
        <f t="shared" si="26"/>
        <v>1000</v>
      </c>
      <c r="E446" s="38">
        <f t="shared" si="25"/>
        <v>0.30124813721984017</v>
      </c>
    </row>
    <row r="447" spans="1:5" x14ac:dyDescent="0.3">
      <c r="A447" s="39">
        <v>43.6</v>
      </c>
      <c r="B447" s="3">
        <f t="shared" si="27"/>
        <v>3.1194795197249674E-8</v>
      </c>
      <c r="C447" s="3">
        <f t="shared" si="24"/>
        <v>1.3600930706000857E-6</v>
      </c>
      <c r="D447" s="6">
        <f t="shared" si="26"/>
        <v>1000</v>
      </c>
      <c r="E447" s="38">
        <f t="shared" si="25"/>
        <v>0.30194066167321909</v>
      </c>
    </row>
    <row r="448" spans="1:5" x14ac:dyDescent="0.3">
      <c r="A448" s="39">
        <v>43.7</v>
      </c>
      <c r="B448" s="3">
        <f t="shared" si="27"/>
        <v>3.1194795197249674E-8</v>
      </c>
      <c r="C448" s="3">
        <f t="shared" si="24"/>
        <v>1.3632125501198108E-6</v>
      </c>
      <c r="D448" s="6">
        <f t="shared" si="26"/>
        <v>1000</v>
      </c>
      <c r="E448" s="38">
        <f t="shared" si="25"/>
        <v>0.30263318612659806</v>
      </c>
    </row>
    <row r="449" spans="1:5" x14ac:dyDescent="0.3">
      <c r="A449" s="39">
        <v>43.8</v>
      </c>
      <c r="B449" s="3">
        <f t="shared" si="27"/>
        <v>3.1194795197249674E-8</v>
      </c>
      <c r="C449" s="3">
        <f t="shared" si="24"/>
        <v>1.3663320296395357E-6</v>
      </c>
      <c r="D449" s="6">
        <f t="shared" si="26"/>
        <v>1000</v>
      </c>
      <c r="E449" s="38">
        <f t="shared" si="25"/>
        <v>0.30332571057997698</v>
      </c>
    </row>
    <row r="450" spans="1:5" x14ac:dyDescent="0.3">
      <c r="A450" s="39">
        <v>43.9</v>
      </c>
      <c r="B450" s="3">
        <f t="shared" si="27"/>
        <v>3.1194795197249674E-8</v>
      </c>
      <c r="C450" s="3">
        <f t="shared" si="24"/>
        <v>1.3694515091592606E-6</v>
      </c>
      <c r="D450" s="6">
        <f t="shared" si="26"/>
        <v>1000</v>
      </c>
      <c r="E450" s="38">
        <f t="shared" si="25"/>
        <v>0.3040182350333559</v>
      </c>
    </row>
    <row r="451" spans="1:5" x14ac:dyDescent="0.3">
      <c r="A451" s="39">
        <v>44</v>
      </c>
      <c r="B451" s="3">
        <f t="shared" si="27"/>
        <v>3.1194795197249674E-8</v>
      </c>
      <c r="C451" s="3">
        <f t="shared" si="24"/>
        <v>1.3725709886789856E-6</v>
      </c>
      <c r="D451" s="6">
        <f t="shared" si="26"/>
        <v>1000</v>
      </c>
      <c r="E451" s="38">
        <f t="shared" si="25"/>
        <v>0.30471075948673487</v>
      </c>
    </row>
    <row r="452" spans="1:5" x14ac:dyDescent="0.3">
      <c r="A452" s="39">
        <v>44.1</v>
      </c>
      <c r="B452" s="3">
        <f t="shared" si="27"/>
        <v>3.1194795197249674E-8</v>
      </c>
      <c r="C452" s="3">
        <f t="shared" si="24"/>
        <v>1.3756904681987107E-6</v>
      </c>
      <c r="D452" s="6">
        <f t="shared" si="26"/>
        <v>1000</v>
      </c>
      <c r="E452" s="38">
        <f t="shared" si="25"/>
        <v>0.30540328394011379</v>
      </c>
    </row>
    <row r="453" spans="1:5" x14ac:dyDescent="0.3">
      <c r="A453" s="39">
        <v>44.2</v>
      </c>
      <c r="B453" s="3">
        <f t="shared" si="27"/>
        <v>3.1194795197249674E-8</v>
      </c>
      <c r="C453" s="3">
        <f t="shared" si="24"/>
        <v>1.3788099477184358E-6</v>
      </c>
      <c r="D453" s="6">
        <f t="shared" si="26"/>
        <v>1000</v>
      </c>
      <c r="E453" s="38">
        <f t="shared" si="25"/>
        <v>0.30609580839349276</v>
      </c>
    </row>
    <row r="454" spans="1:5" x14ac:dyDescent="0.3">
      <c r="A454" s="39">
        <v>44.3</v>
      </c>
      <c r="B454" s="3">
        <f t="shared" si="27"/>
        <v>3.1194795197249674E-8</v>
      </c>
      <c r="C454" s="3">
        <f t="shared" si="24"/>
        <v>1.3819294272381604E-6</v>
      </c>
      <c r="D454" s="6">
        <f t="shared" si="26"/>
        <v>1000</v>
      </c>
      <c r="E454" s="38">
        <f t="shared" si="25"/>
        <v>0.30678833284687168</v>
      </c>
    </row>
    <row r="455" spans="1:5" x14ac:dyDescent="0.3">
      <c r="A455" s="39">
        <v>44.4</v>
      </c>
      <c r="B455" s="3">
        <f t="shared" si="27"/>
        <v>3.1194795197249674E-8</v>
      </c>
      <c r="C455" s="3">
        <f t="shared" si="24"/>
        <v>1.3850489067578855E-6</v>
      </c>
      <c r="D455" s="6">
        <f t="shared" si="26"/>
        <v>1000</v>
      </c>
      <c r="E455" s="38">
        <f t="shared" si="25"/>
        <v>0.3074808573002506</v>
      </c>
    </row>
    <row r="456" spans="1:5" x14ac:dyDescent="0.3">
      <c r="A456" s="39">
        <v>44.5</v>
      </c>
      <c r="B456" s="3">
        <f t="shared" si="27"/>
        <v>3.1194795197249674E-8</v>
      </c>
      <c r="C456" s="3">
        <f t="shared" si="24"/>
        <v>1.3881683862776106E-6</v>
      </c>
      <c r="D456" s="6">
        <f t="shared" si="26"/>
        <v>1000</v>
      </c>
      <c r="E456" s="38">
        <f t="shared" si="25"/>
        <v>0.30817338175362957</v>
      </c>
    </row>
    <row r="457" spans="1:5" x14ac:dyDescent="0.3">
      <c r="A457" s="39">
        <v>44.6</v>
      </c>
      <c r="B457" s="3">
        <f t="shared" si="27"/>
        <v>3.1194795197249674E-8</v>
      </c>
      <c r="C457" s="3">
        <f t="shared" si="24"/>
        <v>1.3912878657973355E-6</v>
      </c>
      <c r="D457" s="6">
        <f t="shared" si="26"/>
        <v>1000</v>
      </c>
      <c r="E457" s="38">
        <f t="shared" si="25"/>
        <v>0.30886590620700849</v>
      </c>
    </row>
    <row r="458" spans="1:5" x14ac:dyDescent="0.3">
      <c r="A458" s="39">
        <v>44.7</v>
      </c>
      <c r="B458" s="3">
        <f t="shared" si="27"/>
        <v>3.1194795197249674E-8</v>
      </c>
      <c r="C458" s="3">
        <f t="shared" si="24"/>
        <v>1.3944073453170605E-6</v>
      </c>
      <c r="D458" s="6">
        <f t="shared" si="26"/>
        <v>1000</v>
      </c>
      <c r="E458" s="38">
        <f t="shared" si="25"/>
        <v>0.30955843066038746</v>
      </c>
    </row>
    <row r="459" spans="1:5" x14ac:dyDescent="0.3">
      <c r="A459" s="39">
        <v>44.8</v>
      </c>
      <c r="B459" s="3">
        <f t="shared" si="27"/>
        <v>3.1194795197249674E-8</v>
      </c>
      <c r="C459" s="3">
        <f t="shared" si="24"/>
        <v>1.3975268248367854E-6</v>
      </c>
      <c r="D459" s="6">
        <f t="shared" si="26"/>
        <v>1000</v>
      </c>
      <c r="E459" s="38">
        <f t="shared" si="25"/>
        <v>0.31025095511376638</v>
      </c>
    </row>
    <row r="460" spans="1:5" x14ac:dyDescent="0.3">
      <c r="A460" s="39">
        <v>44.9</v>
      </c>
      <c r="B460" s="3">
        <f t="shared" si="27"/>
        <v>3.1194795197249674E-8</v>
      </c>
      <c r="C460" s="3">
        <f t="shared" ref="C460:C523" si="28">B460*A460</f>
        <v>1.4006463043565103E-6</v>
      </c>
      <c r="D460" s="6">
        <f t="shared" si="26"/>
        <v>1000</v>
      </c>
      <c r="E460" s="38">
        <f t="shared" si="25"/>
        <v>0.3109434795671453</v>
      </c>
    </row>
    <row r="461" spans="1:5" x14ac:dyDescent="0.3">
      <c r="A461" s="39">
        <v>45</v>
      </c>
      <c r="B461" s="3">
        <f t="shared" si="27"/>
        <v>3.1194795197249674E-8</v>
      </c>
      <c r="C461" s="3">
        <f t="shared" si="28"/>
        <v>1.4037657838762353E-6</v>
      </c>
      <c r="D461" s="6">
        <f t="shared" si="26"/>
        <v>1000</v>
      </c>
      <c r="E461" s="38">
        <f t="shared" ref="E461:E524" si="29">4.44*50*D461*C461</f>
        <v>0.31163600402052427</v>
      </c>
    </row>
    <row r="462" spans="1:5" x14ac:dyDescent="0.3">
      <c r="A462" s="39">
        <v>45.1</v>
      </c>
      <c r="B462" s="3">
        <f t="shared" si="27"/>
        <v>3.1194795197249674E-8</v>
      </c>
      <c r="C462" s="3">
        <f t="shared" si="28"/>
        <v>1.4068852633959604E-6</v>
      </c>
      <c r="D462" s="6">
        <f t="shared" ref="D462:D525" si="30">D461</f>
        <v>1000</v>
      </c>
      <c r="E462" s="38">
        <f t="shared" si="29"/>
        <v>0.31232852847390324</v>
      </c>
    </row>
    <row r="463" spans="1:5" x14ac:dyDescent="0.3">
      <c r="A463" s="39">
        <v>45.2</v>
      </c>
      <c r="B463" s="3">
        <f t="shared" ref="B463:B526" si="31">B462</f>
        <v>3.1194795197249674E-8</v>
      </c>
      <c r="C463" s="3">
        <f t="shared" si="28"/>
        <v>1.4100047429156853E-6</v>
      </c>
      <c r="D463" s="6">
        <f t="shared" si="30"/>
        <v>1000</v>
      </c>
      <c r="E463" s="38">
        <f t="shared" si="29"/>
        <v>0.31302105292728216</v>
      </c>
    </row>
    <row r="464" spans="1:5" x14ac:dyDescent="0.3">
      <c r="A464" s="39">
        <v>45.3</v>
      </c>
      <c r="B464" s="3">
        <f t="shared" si="31"/>
        <v>3.1194795197249674E-8</v>
      </c>
      <c r="C464" s="3">
        <f t="shared" si="28"/>
        <v>1.4131242224354101E-6</v>
      </c>
      <c r="D464" s="6">
        <f t="shared" si="30"/>
        <v>1000</v>
      </c>
      <c r="E464" s="38">
        <f t="shared" si="29"/>
        <v>0.31371357738066108</v>
      </c>
    </row>
    <row r="465" spans="1:5" x14ac:dyDescent="0.3">
      <c r="A465" s="39">
        <v>45.4</v>
      </c>
      <c r="B465" s="3">
        <f t="shared" si="31"/>
        <v>3.1194795197249674E-8</v>
      </c>
      <c r="C465" s="3">
        <f t="shared" si="28"/>
        <v>1.4162437019551352E-6</v>
      </c>
      <c r="D465" s="6">
        <f t="shared" si="30"/>
        <v>1000</v>
      </c>
      <c r="E465" s="38">
        <f t="shared" si="29"/>
        <v>0.31440610183404005</v>
      </c>
    </row>
    <row r="466" spans="1:5" x14ac:dyDescent="0.3">
      <c r="A466" s="39">
        <v>45.5</v>
      </c>
      <c r="B466" s="3">
        <f t="shared" si="31"/>
        <v>3.1194795197249674E-8</v>
      </c>
      <c r="C466" s="3">
        <f t="shared" si="28"/>
        <v>1.4193631814748601E-6</v>
      </c>
      <c r="D466" s="6">
        <f t="shared" si="30"/>
        <v>1000</v>
      </c>
      <c r="E466" s="38">
        <f t="shared" si="29"/>
        <v>0.31509862628741897</v>
      </c>
    </row>
    <row r="467" spans="1:5" x14ac:dyDescent="0.3">
      <c r="A467" s="39">
        <v>45.6</v>
      </c>
      <c r="B467" s="3">
        <f t="shared" si="31"/>
        <v>3.1194795197249674E-8</v>
      </c>
      <c r="C467" s="3">
        <f t="shared" si="28"/>
        <v>1.4224826609945852E-6</v>
      </c>
      <c r="D467" s="6">
        <f t="shared" si="30"/>
        <v>1000</v>
      </c>
      <c r="E467" s="38">
        <f t="shared" si="29"/>
        <v>0.31579115074079794</v>
      </c>
    </row>
    <row r="468" spans="1:5" x14ac:dyDescent="0.3">
      <c r="A468" s="39">
        <v>45.7</v>
      </c>
      <c r="B468" s="3">
        <f t="shared" si="31"/>
        <v>3.1194795197249674E-8</v>
      </c>
      <c r="C468" s="3">
        <f t="shared" si="28"/>
        <v>1.4256021405143102E-6</v>
      </c>
      <c r="D468" s="6">
        <f t="shared" si="30"/>
        <v>1000</v>
      </c>
      <c r="E468" s="38">
        <f t="shared" si="29"/>
        <v>0.31648367519417692</v>
      </c>
    </row>
    <row r="469" spans="1:5" x14ac:dyDescent="0.3">
      <c r="A469" s="39">
        <v>45.8</v>
      </c>
      <c r="B469" s="3">
        <f t="shared" si="31"/>
        <v>3.1194795197249674E-8</v>
      </c>
      <c r="C469" s="3">
        <f t="shared" si="28"/>
        <v>1.4287216200340349E-6</v>
      </c>
      <c r="D469" s="6">
        <f t="shared" si="30"/>
        <v>1000</v>
      </c>
      <c r="E469" s="38">
        <f t="shared" si="29"/>
        <v>0.31717619964755578</v>
      </c>
    </row>
    <row r="470" spans="1:5" x14ac:dyDescent="0.3">
      <c r="A470" s="39">
        <v>45.9</v>
      </c>
      <c r="B470" s="3">
        <f t="shared" si="31"/>
        <v>3.1194795197249674E-8</v>
      </c>
      <c r="C470" s="3">
        <f t="shared" si="28"/>
        <v>1.43184109955376E-6</v>
      </c>
      <c r="D470" s="6">
        <f t="shared" si="30"/>
        <v>1000</v>
      </c>
      <c r="E470" s="38">
        <f t="shared" si="29"/>
        <v>0.31786872410093475</v>
      </c>
    </row>
    <row r="471" spans="1:5" x14ac:dyDescent="0.3">
      <c r="A471" s="39">
        <v>46</v>
      </c>
      <c r="B471" s="3">
        <f t="shared" si="31"/>
        <v>3.1194795197249674E-8</v>
      </c>
      <c r="C471" s="3">
        <f t="shared" si="28"/>
        <v>1.434960579073485E-6</v>
      </c>
      <c r="D471" s="6">
        <f t="shared" si="30"/>
        <v>1000</v>
      </c>
      <c r="E471" s="38">
        <f t="shared" si="29"/>
        <v>0.31856124855431373</v>
      </c>
    </row>
    <row r="472" spans="1:5" x14ac:dyDescent="0.3">
      <c r="A472" s="39">
        <v>46.1</v>
      </c>
      <c r="B472" s="3">
        <f t="shared" si="31"/>
        <v>3.1194795197249674E-8</v>
      </c>
      <c r="C472" s="3">
        <f t="shared" si="28"/>
        <v>1.4380800585932101E-6</v>
      </c>
      <c r="D472" s="6">
        <f t="shared" si="30"/>
        <v>1000</v>
      </c>
      <c r="E472" s="38">
        <f t="shared" si="29"/>
        <v>0.3192537730076927</v>
      </c>
    </row>
    <row r="473" spans="1:5" x14ac:dyDescent="0.3">
      <c r="A473" s="39">
        <v>46.2</v>
      </c>
      <c r="B473" s="3">
        <f t="shared" si="31"/>
        <v>3.1194795197249674E-8</v>
      </c>
      <c r="C473" s="3">
        <f t="shared" si="28"/>
        <v>1.441199538112935E-6</v>
      </c>
      <c r="D473" s="6">
        <f t="shared" si="30"/>
        <v>1000</v>
      </c>
      <c r="E473" s="38">
        <f t="shared" si="29"/>
        <v>0.31994629746107162</v>
      </c>
    </row>
    <row r="474" spans="1:5" x14ac:dyDescent="0.3">
      <c r="A474" s="39">
        <v>46.3</v>
      </c>
      <c r="B474" s="3">
        <f t="shared" si="31"/>
        <v>3.1194795197249674E-8</v>
      </c>
      <c r="C474" s="3">
        <f t="shared" si="28"/>
        <v>1.4443190176326599E-6</v>
      </c>
      <c r="D474" s="6">
        <f t="shared" si="30"/>
        <v>1000</v>
      </c>
      <c r="E474" s="38">
        <f t="shared" si="29"/>
        <v>0.32063882191445053</v>
      </c>
    </row>
    <row r="475" spans="1:5" x14ac:dyDescent="0.3">
      <c r="A475" s="39">
        <v>46.4</v>
      </c>
      <c r="B475" s="3">
        <f t="shared" si="31"/>
        <v>3.1194795197249674E-8</v>
      </c>
      <c r="C475" s="3">
        <f t="shared" si="28"/>
        <v>1.4474384971523849E-6</v>
      </c>
      <c r="D475" s="6">
        <f t="shared" si="30"/>
        <v>1000</v>
      </c>
      <c r="E475" s="38">
        <f t="shared" si="29"/>
        <v>0.32133134636782951</v>
      </c>
    </row>
    <row r="476" spans="1:5" x14ac:dyDescent="0.3">
      <c r="A476" s="39">
        <v>46.5</v>
      </c>
      <c r="B476" s="3">
        <f t="shared" si="31"/>
        <v>3.1194795197249674E-8</v>
      </c>
      <c r="C476" s="3">
        <f t="shared" si="28"/>
        <v>1.4505579766721098E-6</v>
      </c>
      <c r="D476" s="6">
        <f t="shared" si="30"/>
        <v>1000</v>
      </c>
      <c r="E476" s="38">
        <f t="shared" si="29"/>
        <v>0.32202387082120842</v>
      </c>
    </row>
    <row r="477" spans="1:5" x14ac:dyDescent="0.3">
      <c r="A477" s="39">
        <v>46.6</v>
      </c>
      <c r="B477" s="3">
        <f t="shared" si="31"/>
        <v>3.1194795197249674E-8</v>
      </c>
      <c r="C477" s="3">
        <f t="shared" si="28"/>
        <v>1.4536774561918349E-6</v>
      </c>
      <c r="D477" s="6">
        <f t="shared" si="30"/>
        <v>1000</v>
      </c>
      <c r="E477" s="38">
        <f t="shared" si="29"/>
        <v>0.3227163952745874</v>
      </c>
    </row>
    <row r="478" spans="1:5" x14ac:dyDescent="0.3">
      <c r="A478" s="39">
        <v>46.7</v>
      </c>
      <c r="B478" s="3">
        <f t="shared" si="31"/>
        <v>3.1194795197249674E-8</v>
      </c>
      <c r="C478" s="3">
        <f t="shared" si="28"/>
        <v>1.4567969357115599E-6</v>
      </c>
      <c r="D478" s="6">
        <f t="shared" si="30"/>
        <v>1000</v>
      </c>
      <c r="E478" s="38">
        <f t="shared" si="29"/>
        <v>0.32340891972796637</v>
      </c>
    </row>
    <row r="479" spans="1:5" x14ac:dyDescent="0.3">
      <c r="A479" s="39">
        <v>46.8</v>
      </c>
      <c r="B479" s="3">
        <f t="shared" si="31"/>
        <v>3.1194795197249674E-8</v>
      </c>
      <c r="C479" s="3">
        <f t="shared" si="28"/>
        <v>1.4599164152312846E-6</v>
      </c>
      <c r="D479" s="6">
        <f t="shared" si="30"/>
        <v>1000</v>
      </c>
      <c r="E479" s="38">
        <f t="shared" si="29"/>
        <v>0.32410144418134523</v>
      </c>
    </row>
    <row r="480" spans="1:5" x14ac:dyDescent="0.3">
      <c r="A480" s="39">
        <v>46.9</v>
      </c>
      <c r="B480" s="3">
        <f t="shared" si="31"/>
        <v>3.1194795197249674E-8</v>
      </c>
      <c r="C480" s="3">
        <f t="shared" si="28"/>
        <v>1.4630358947510097E-6</v>
      </c>
      <c r="D480" s="6">
        <f t="shared" si="30"/>
        <v>1000</v>
      </c>
      <c r="E480" s="38">
        <f t="shared" si="29"/>
        <v>0.32479396863472421</v>
      </c>
    </row>
    <row r="481" spans="1:5" x14ac:dyDescent="0.3">
      <c r="A481" s="39">
        <v>47</v>
      </c>
      <c r="B481" s="3">
        <f t="shared" si="31"/>
        <v>3.1194795197249674E-8</v>
      </c>
      <c r="C481" s="3">
        <f t="shared" si="28"/>
        <v>1.4661553742707348E-6</v>
      </c>
      <c r="D481" s="6">
        <f t="shared" si="30"/>
        <v>1000</v>
      </c>
      <c r="E481" s="38">
        <f t="shared" si="29"/>
        <v>0.32548649308810318</v>
      </c>
    </row>
    <row r="482" spans="1:5" x14ac:dyDescent="0.3">
      <c r="A482" s="39">
        <v>47.1</v>
      </c>
      <c r="B482" s="3">
        <f t="shared" si="31"/>
        <v>3.1194795197249674E-8</v>
      </c>
      <c r="C482" s="3">
        <f t="shared" si="28"/>
        <v>1.4692748537904596E-6</v>
      </c>
      <c r="D482" s="6">
        <f t="shared" si="30"/>
        <v>1000</v>
      </c>
      <c r="E482" s="38">
        <f t="shared" si="29"/>
        <v>0.3261790175414821</v>
      </c>
    </row>
    <row r="483" spans="1:5" x14ac:dyDescent="0.3">
      <c r="A483" s="39">
        <v>47.2</v>
      </c>
      <c r="B483" s="3">
        <f t="shared" si="31"/>
        <v>3.1194795197249674E-8</v>
      </c>
      <c r="C483" s="3">
        <f t="shared" si="28"/>
        <v>1.4723943333101847E-6</v>
      </c>
      <c r="D483" s="6">
        <f t="shared" si="30"/>
        <v>1000</v>
      </c>
      <c r="E483" s="38">
        <f t="shared" si="29"/>
        <v>0.32687154199486107</v>
      </c>
    </row>
    <row r="484" spans="1:5" x14ac:dyDescent="0.3">
      <c r="A484" s="39">
        <v>47.3</v>
      </c>
      <c r="B484" s="3">
        <f t="shared" si="31"/>
        <v>3.1194795197249674E-8</v>
      </c>
      <c r="C484" s="3">
        <f t="shared" si="28"/>
        <v>1.4755138128299096E-6</v>
      </c>
      <c r="D484" s="6">
        <f t="shared" si="30"/>
        <v>1000</v>
      </c>
      <c r="E484" s="38">
        <f t="shared" si="29"/>
        <v>0.32756406644823999</v>
      </c>
    </row>
    <row r="485" spans="1:5" x14ac:dyDescent="0.3">
      <c r="A485" s="39">
        <v>47.4</v>
      </c>
      <c r="B485" s="3">
        <f t="shared" si="31"/>
        <v>3.1194795197249674E-8</v>
      </c>
      <c r="C485" s="3">
        <f t="shared" si="28"/>
        <v>1.4786332923496344E-6</v>
      </c>
      <c r="D485" s="6">
        <f t="shared" si="30"/>
        <v>1000</v>
      </c>
      <c r="E485" s="38">
        <f t="shared" si="29"/>
        <v>0.32825659090161891</v>
      </c>
    </row>
    <row r="486" spans="1:5" x14ac:dyDescent="0.3">
      <c r="A486" s="39">
        <v>47.5</v>
      </c>
      <c r="B486" s="3">
        <f t="shared" si="31"/>
        <v>3.1194795197249674E-8</v>
      </c>
      <c r="C486" s="3">
        <f t="shared" si="28"/>
        <v>1.4817527718693595E-6</v>
      </c>
      <c r="D486" s="6">
        <f t="shared" si="30"/>
        <v>1000</v>
      </c>
      <c r="E486" s="38">
        <f t="shared" si="29"/>
        <v>0.32894911535499788</v>
      </c>
    </row>
    <row r="487" spans="1:5" x14ac:dyDescent="0.3">
      <c r="A487" s="39">
        <v>47.6</v>
      </c>
      <c r="B487" s="3">
        <f t="shared" si="31"/>
        <v>3.1194795197249674E-8</v>
      </c>
      <c r="C487" s="3">
        <f t="shared" si="28"/>
        <v>1.4848722513890846E-6</v>
      </c>
      <c r="D487" s="6">
        <f t="shared" si="30"/>
        <v>1000</v>
      </c>
      <c r="E487" s="38">
        <f t="shared" si="29"/>
        <v>0.3296416398083768</v>
      </c>
    </row>
    <row r="488" spans="1:5" x14ac:dyDescent="0.3">
      <c r="A488" s="39">
        <v>47.7</v>
      </c>
      <c r="B488" s="3">
        <f t="shared" si="31"/>
        <v>3.1194795197249674E-8</v>
      </c>
      <c r="C488" s="3">
        <f t="shared" si="28"/>
        <v>1.4879917309088094E-6</v>
      </c>
      <c r="D488" s="6">
        <f t="shared" si="30"/>
        <v>1000</v>
      </c>
      <c r="E488" s="38">
        <f t="shared" si="29"/>
        <v>0.33033416426175571</v>
      </c>
    </row>
    <row r="489" spans="1:5" x14ac:dyDescent="0.3">
      <c r="A489" s="39">
        <v>47.8</v>
      </c>
      <c r="B489" s="3">
        <f t="shared" si="31"/>
        <v>3.1194795197249674E-8</v>
      </c>
      <c r="C489" s="3">
        <f t="shared" si="28"/>
        <v>1.4911112104285343E-6</v>
      </c>
      <c r="D489" s="6">
        <f t="shared" si="30"/>
        <v>1000</v>
      </c>
      <c r="E489" s="38">
        <f t="shared" si="29"/>
        <v>0.33102668871513469</v>
      </c>
    </row>
    <row r="490" spans="1:5" x14ac:dyDescent="0.3">
      <c r="A490" s="39">
        <v>47.9</v>
      </c>
      <c r="B490" s="3">
        <f t="shared" si="31"/>
        <v>3.1194795197249674E-8</v>
      </c>
      <c r="C490" s="3">
        <f t="shared" si="28"/>
        <v>1.4942306899482594E-6</v>
      </c>
      <c r="D490" s="6">
        <f t="shared" si="30"/>
        <v>1000</v>
      </c>
      <c r="E490" s="38">
        <f t="shared" si="29"/>
        <v>0.3317192131685136</v>
      </c>
    </row>
    <row r="491" spans="1:5" x14ac:dyDescent="0.3">
      <c r="A491" s="39">
        <v>48</v>
      </c>
      <c r="B491" s="3">
        <f t="shared" si="31"/>
        <v>3.1194795197249674E-8</v>
      </c>
      <c r="C491" s="3">
        <f t="shared" si="28"/>
        <v>1.4973501694679842E-6</v>
      </c>
      <c r="D491" s="6">
        <f t="shared" si="30"/>
        <v>1000</v>
      </c>
      <c r="E491" s="38">
        <f t="shared" si="29"/>
        <v>0.33241173762189252</v>
      </c>
    </row>
    <row r="492" spans="1:5" x14ac:dyDescent="0.3">
      <c r="A492" s="39">
        <v>48.1</v>
      </c>
      <c r="B492" s="3">
        <f t="shared" si="31"/>
        <v>3.1194795197249674E-8</v>
      </c>
      <c r="C492" s="3">
        <f t="shared" si="28"/>
        <v>1.5004696489877093E-6</v>
      </c>
      <c r="D492" s="6">
        <f t="shared" si="30"/>
        <v>1000</v>
      </c>
      <c r="E492" s="38">
        <f t="shared" si="29"/>
        <v>0.3331042620752715</v>
      </c>
    </row>
    <row r="493" spans="1:5" x14ac:dyDescent="0.3">
      <c r="A493" s="39">
        <v>48.2</v>
      </c>
      <c r="B493" s="3">
        <f t="shared" si="31"/>
        <v>3.1194795197249674E-8</v>
      </c>
      <c r="C493" s="3">
        <f t="shared" si="28"/>
        <v>1.5035891285074344E-6</v>
      </c>
      <c r="D493" s="6">
        <f t="shared" si="30"/>
        <v>1000</v>
      </c>
      <c r="E493" s="38">
        <f t="shared" si="29"/>
        <v>0.33379678652865047</v>
      </c>
    </row>
    <row r="494" spans="1:5" x14ac:dyDescent="0.3">
      <c r="A494" s="39">
        <v>48.3</v>
      </c>
      <c r="B494" s="3">
        <f t="shared" si="31"/>
        <v>3.1194795197249674E-8</v>
      </c>
      <c r="C494" s="3">
        <f t="shared" si="28"/>
        <v>1.5067086080271593E-6</v>
      </c>
      <c r="D494" s="6">
        <f t="shared" si="30"/>
        <v>1000</v>
      </c>
      <c r="E494" s="38">
        <f t="shared" si="29"/>
        <v>0.33448931098202939</v>
      </c>
    </row>
    <row r="495" spans="1:5" x14ac:dyDescent="0.3">
      <c r="A495" s="39">
        <v>48.4</v>
      </c>
      <c r="B495" s="3">
        <f t="shared" si="31"/>
        <v>3.1194795197249674E-8</v>
      </c>
      <c r="C495" s="3">
        <f t="shared" si="28"/>
        <v>1.5098280875468841E-6</v>
      </c>
      <c r="D495" s="6">
        <f t="shared" si="30"/>
        <v>1000</v>
      </c>
      <c r="E495" s="38">
        <f t="shared" si="29"/>
        <v>0.3351818354354083</v>
      </c>
    </row>
    <row r="496" spans="1:5" x14ac:dyDescent="0.3">
      <c r="A496" s="39">
        <v>48.5</v>
      </c>
      <c r="B496" s="3">
        <f t="shared" si="31"/>
        <v>3.1194795197249674E-8</v>
      </c>
      <c r="C496" s="3">
        <f t="shared" si="28"/>
        <v>1.5129475670666092E-6</v>
      </c>
      <c r="D496" s="6">
        <f t="shared" si="30"/>
        <v>1000</v>
      </c>
      <c r="E496" s="38">
        <f t="shared" si="29"/>
        <v>0.33587435988878728</v>
      </c>
    </row>
    <row r="497" spans="1:5" x14ac:dyDescent="0.3">
      <c r="A497" s="39">
        <v>48.6</v>
      </c>
      <c r="B497" s="3">
        <f t="shared" si="31"/>
        <v>3.1194795197249674E-8</v>
      </c>
      <c r="C497" s="3">
        <f t="shared" si="28"/>
        <v>1.5160670465863343E-6</v>
      </c>
      <c r="D497" s="6">
        <f t="shared" si="30"/>
        <v>1000</v>
      </c>
      <c r="E497" s="38">
        <f t="shared" si="29"/>
        <v>0.33656688434216625</v>
      </c>
    </row>
    <row r="498" spans="1:5" x14ac:dyDescent="0.3">
      <c r="A498" s="39">
        <v>48.7</v>
      </c>
      <c r="B498" s="3">
        <f t="shared" si="31"/>
        <v>3.1194795197249674E-8</v>
      </c>
      <c r="C498" s="3">
        <f t="shared" si="28"/>
        <v>1.5191865261060592E-6</v>
      </c>
      <c r="D498" s="6">
        <f t="shared" si="30"/>
        <v>1000</v>
      </c>
      <c r="E498" s="38">
        <f t="shared" si="29"/>
        <v>0.33725940879554517</v>
      </c>
    </row>
    <row r="499" spans="1:5" x14ac:dyDescent="0.3">
      <c r="A499" s="39">
        <v>48.8</v>
      </c>
      <c r="B499" s="3">
        <f t="shared" si="31"/>
        <v>3.1194795197249674E-8</v>
      </c>
      <c r="C499" s="3">
        <f t="shared" si="28"/>
        <v>1.522306005625784E-6</v>
      </c>
      <c r="D499" s="6">
        <f t="shared" si="30"/>
        <v>1000</v>
      </c>
      <c r="E499" s="38">
        <f t="shared" si="29"/>
        <v>0.33795193324892409</v>
      </c>
    </row>
    <row r="500" spans="1:5" x14ac:dyDescent="0.3">
      <c r="A500" s="39">
        <v>48.9</v>
      </c>
      <c r="B500" s="3">
        <f t="shared" si="31"/>
        <v>3.1194795197249674E-8</v>
      </c>
      <c r="C500" s="3">
        <f t="shared" si="28"/>
        <v>1.5254254851455091E-6</v>
      </c>
      <c r="D500" s="6">
        <f t="shared" si="30"/>
        <v>1000</v>
      </c>
      <c r="E500" s="38">
        <f t="shared" si="29"/>
        <v>0.33864445770230306</v>
      </c>
    </row>
    <row r="501" spans="1:5" x14ac:dyDescent="0.3">
      <c r="A501" s="39">
        <v>49</v>
      </c>
      <c r="B501" s="3">
        <f t="shared" si="31"/>
        <v>3.1194795197249674E-8</v>
      </c>
      <c r="C501" s="3">
        <f t="shared" si="28"/>
        <v>1.528544964665234E-6</v>
      </c>
      <c r="D501" s="6">
        <f t="shared" si="30"/>
        <v>1000</v>
      </c>
      <c r="E501" s="38">
        <f t="shared" si="29"/>
        <v>0.33933698215568198</v>
      </c>
    </row>
    <row r="502" spans="1:5" x14ac:dyDescent="0.3">
      <c r="A502" s="39">
        <v>49.1</v>
      </c>
      <c r="B502" s="3">
        <f t="shared" si="31"/>
        <v>3.1194795197249674E-8</v>
      </c>
      <c r="C502" s="3">
        <f t="shared" si="28"/>
        <v>1.531664444184959E-6</v>
      </c>
      <c r="D502" s="6">
        <f t="shared" si="30"/>
        <v>1000</v>
      </c>
      <c r="E502" s="38">
        <f t="shared" si="29"/>
        <v>0.34002950660906095</v>
      </c>
    </row>
    <row r="503" spans="1:5" x14ac:dyDescent="0.3">
      <c r="A503" s="39">
        <v>49.2</v>
      </c>
      <c r="B503" s="3">
        <f t="shared" si="31"/>
        <v>3.1194795197249674E-8</v>
      </c>
      <c r="C503" s="3">
        <f t="shared" si="28"/>
        <v>1.5347839237046841E-6</v>
      </c>
      <c r="D503" s="6">
        <f t="shared" si="30"/>
        <v>1000</v>
      </c>
      <c r="E503" s="38">
        <f t="shared" si="29"/>
        <v>0.34072203106243992</v>
      </c>
    </row>
    <row r="504" spans="1:5" x14ac:dyDescent="0.3">
      <c r="A504" s="39">
        <v>49.3</v>
      </c>
      <c r="B504" s="3">
        <f t="shared" si="31"/>
        <v>3.1194795197249674E-8</v>
      </c>
      <c r="C504" s="3">
        <f t="shared" si="28"/>
        <v>1.5379034032244088E-6</v>
      </c>
      <c r="D504" s="6">
        <f t="shared" si="30"/>
        <v>1000</v>
      </c>
      <c r="E504" s="38">
        <f t="shared" si="29"/>
        <v>0.34141455551581879</v>
      </c>
    </row>
    <row r="505" spans="1:5" x14ac:dyDescent="0.3">
      <c r="A505" s="39">
        <v>49.4</v>
      </c>
      <c r="B505" s="3">
        <f t="shared" si="31"/>
        <v>3.1194795197249674E-8</v>
      </c>
      <c r="C505" s="3">
        <f t="shared" si="28"/>
        <v>1.5410228827441338E-6</v>
      </c>
      <c r="D505" s="6">
        <f t="shared" si="30"/>
        <v>1000</v>
      </c>
      <c r="E505" s="38">
        <f t="shared" si="29"/>
        <v>0.34210707996919776</v>
      </c>
    </row>
    <row r="506" spans="1:5" x14ac:dyDescent="0.3">
      <c r="A506" s="39">
        <v>49.5</v>
      </c>
      <c r="B506" s="3">
        <f t="shared" si="31"/>
        <v>3.1194795197249674E-8</v>
      </c>
      <c r="C506" s="3">
        <f t="shared" si="28"/>
        <v>1.5441423622638589E-6</v>
      </c>
      <c r="D506" s="6">
        <f t="shared" si="30"/>
        <v>1000</v>
      </c>
      <c r="E506" s="38">
        <f t="shared" si="29"/>
        <v>0.34279960442257673</v>
      </c>
    </row>
    <row r="507" spans="1:5" x14ac:dyDescent="0.3">
      <c r="A507" s="39">
        <v>49.6</v>
      </c>
      <c r="B507" s="3">
        <f t="shared" si="31"/>
        <v>3.1194795197249674E-8</v>
      </c>
      <c r="C507" s="3">
        <f t="shared" si="28"/>
        <v>1.5472618417835838E-6</v>
      </c>
      <c r="D507" s="6">
        <f t="shared" si="30"/>
        <v>1000</v>
      </c>
      <c r="E507" s="38">
        <f t="shared" si="29"/>
        <v>0.34349212887595565</v>
      </c>
    </row>
    <row r="508" spans="1:5" x14ac:dyDescent="0.3">
      <c r="A508" s="39">
        <v>49.7</v>
      </c>
      <c r="B508" s="3">
        <f t="shared" si="31"/>
        <v>3.1194795197249674E-8</v>
      </c>
      <c r="C508" s="3">
        <f t="shared" si="28"/>
        <v>1.5503813213033089E-6</v>
      </c>
      <c r="D508" s="6">
        <f t="shared" si="30"/>
        <v>1000</v>
      </c>
      <c r="E508" s="38">
        <f t="shared" si="29"/>
        <v>0.34418465332933462</v>
      </c>
    </row>
    <row r="509" spans="1:5" x14ac:dyDescent="0.3">
      <c r="A509" s="39">
        <v>49.8</v>
      </c>
      <c r="B509" s="3">
        <f t="shared" si="31"/>
        <v>3.1194795197249674E-8</v>
      </c>
      <c r="C509" s="3">
        <f t="shared" si="28"/>
        <v>1.5535008008230337E-6</v>
      </c>
      <c r="D509" s="6">
        <f t="shared" si="30"/>
        <v>1000</v>
      </c>
      <c r="E509" s="38">
        <f t="shared" si="29"/>
        <v>0.34487717778271354</v>
      </c>
    </row>
    <row r="510" spans="1:5" x14ac:dyDescent="0.3">
      <c r="A510" s="39">
        <v>49.9</v>
      </c>
      <c r="B510" s="3">
        <f t="shared" si="31"/>
        <v>3.1194795197249674E-8</v>
      </c>
      <c r="C510" s="3">
        <f t="shared" si="28"/>
        <v>1.5566202803427586E-6</v>
      </c>
      <c r="D510" s="6">
        <f t="shared" si="30"/>
        <v>1000</v>
      </c>
      <c r="E510" s="38">
        <f t="shared" si="29"/>
        <v>0.34556970223609246</v>
      </c>
    </row>
    <row r="511" spans="1:5" x14ac:dyDescent="0.3">
      <c r="A511" s="39">
        <v>50</v>
      </c>
      <c r="B511" s="3">
        <f t="shared" si="31"/>
        <v>3.1194795197249674E-8</v>
      </c>
      <c r="C511" s="3">
        <f t="shared" si="28"/>
        <v>1.5597397598624837E-6</v>
      </c>
      <c r="D511" s="6">
        <f t="shared" si="30"/>
        <v>1000</v>
      </c>
      <c r="E511" s="38">
        <f t="shared" si="29"/>
        <v>0.34626222668947143</v>
      </c>
    </row>
    <row r="512" spans="1:5" x14ac:dyDescent="0.3">
      <c r="A512" s="39">
        <v>50.1</v>
      </c>
      <c r="B512" s="3">
        <f t="shared" si="31"/>
        <v>3.1194795197249674E-8</v>
      </c>
      <c r="C512" s="3">
        <f t="shared" si="28"/>
        <v>1.5628592393822087E-6</v>
      </c>
      <c r="D512" s="6">
        <f t="shared" si="30"/>
        <v>1000</v>
      </c>
      <c r="E512" s="38">
        <f t="shared" si="29"/>
        <v>0.3469547511428504</v>
      </c>
    </row>
    <row r="513" spans="1:5" x14ac:dyDescent="0.3">
      <c r="A513" s="39">
        <v>50.2</v>
      </c>
      <c r="B513" s="3">
        <f t="shared" si="31"/>
        <v>3.1194795197249674E-8</v>
      </c>
      <c r="C513" s="3">
        <f t="shared" si="28"/>
        <v>1.5659787189019338E-6</v>
      </c>
      <c r="D513" s="6">
        <f t="shared" si="30"/>
        <v>1000</v>
      </c>
      <c r="E513" s="38">
        <f t="shared" si="29"/>
        <v>0.34764727559622938</v>
      </c>
    </row>
    <row r="514" spans="1:5" x14ac:dyDescent="0.3">
      <c r="A514" s="39">
        <v>50.3</v>
      </c>
      <c r="B514" s="3">
        <f t="shared" si="31"/>
        <v>3.1194795197249674E-8</v>
      </c>
      <c r="C514" s="3">
        <f t="shared" si="28"/>
        <v>1.5690981984216585E-6</v>
      </c>
      <c r="D514" s="6">
        <f t="shared" si="30"/>
        <v>1000</v>
      </c>
      <c r="E514" s="38">
        <f t="shared" si="29"/>
        <v>0.34833980004960824</v>
      </c>
    </row>
    <row r="515" spans="1:5" x14ac:dyDescent="0.3">
      <c r="A515" s="39">
        <v>50.4</v>
      </c>
      <c r="B515" s="3">
        <f t="shared" si="31"/>
        <v>3.1194795197249674E-8</v>
      </c>
      <c r="C515" s="3">
        <f t="shared" si="28"/>
        <v>1.5722176779413835E-6</v>
      </c>
      <c r="D515" s="6">
        <f t="shared" si="30"/>
        <v>1000</v>
      </c>
      <c r="E515" s="38">
        <f t="shared" si="29"/>
        <v>0.34903232450298721</v>
      </c>
    </row>
    <row r="516" spans="1:5" x14ac:dyDescent="0.3">
      <c r="A516" s="39">
        <v>50.5</v>
      </c>
      <c r="B516" s="3">
        <f t="shared" si="31"/>
        <v>3.1194795197249674E-8</v>
      </c>
      <c r="C516" s="3">
        <f t="shared" si="28"/>
        <v>1.5753371574611086E-6</v>
      </c>
      <c r="D516" s="6">
        <f t="shared" si="30"/>
        <v>1000</v>
      </c>
      <c r="E516" s="38">
        <f t="shared" si="29"/>
        <v>0.34972484895636619</v>
      </c>
    </row>
    <row r="517" spans="1:5" x14ac:dyDescent="0.3">
      <c r="A517" s="39">
        <v>50.6</v>
      </c>
      <c r="B517" s="3">
        <f t="shared" si="31"/>
        <v>3.1194795197249674E-8</v>
      </c>
      <c r="C517" s="3">
        <f t="shared" si="28"/>
        <v>1.5784566369808335E-6</v>
      </c>
      <c r="D517" s="6">
        <f t="shared" si="30"/>
        <v>1000</v>
      </c>
      <c r="E517" s="38">
        <f t="shared" si="29"/>
        <v>0.3504173734097451</v>
      </c>
    </row>
    <row r="518" spans="1:5" x14ac:dyDescent="0.3">
      <c r="A518" s="39">
        <v>50.7</v>
      </c>
      <c r="B518" s="3">
        <f t="shared" si="31"/>
        <v>3.1194795197249674E-8</v>
      </c>
      <c r="C518" s="3">
        <f t="shared" si="28"/>
        <v>1.5815761165005586E-6</v>
      </c>
      <c r="D518" s="6">
        <f t="shared" si="30"/>
        <v>1000</v>
      </c>
      <c r="E518" s="38">
        <f t="shared" si="29"/>
        <v>0.35110989786312402</v>
      </c>
    </row>
    <row r="519" spans="1:5" x14ac:dyDescent="0.3">
      <c r="A519" s="39">
        <v>50.8</v>
      </c>
      <c r="B519" s="3">
        <f t="shared" si="31"/>
        <v>3.1194795197249674E-8</v>
      </c>
      <c r="C519" s="3">
        <f t="shared" si="28"/>
        <v>1.5846955960202834E-6</v>
      </c>
      <c r="D519" s="6">
        <f t="shared" si="30"/>
        <v>1000</v>
      </c>
      <c r="E519" s="38">
        <f t="shared" si="29"/>
        <v>0.35180242231650299</v>
      </c>
    </row>
    <row r="520" spans="1:5" x14ac:dyDescent="0.3">
      <c r="A520" s="39">
        <v>50.9</v>
      </c>
      <c r="B520" s="3">
        <f t="shared" si="31"/>
        <v>3.1194795197249674E-8</v>
      </c>
      <c r="C520" s="3">
        <f t="shared" si="28"/>
        <v>1.5878150755400083E-6</v>
      </c>
      <c r="D520" s="6">
        <f t="shared" si="30"/>
        <v>1000</v>
      </c>
      <c r="E520" s="38">
        <f t="shared" si="29"/>
        <v>0.35249494676988191</v>
      </c>
    </row>
    <row r="521" spans="1:5" x14ac:dyDescent="0.3">
      <c r="A521" s="39">
        <v>51</v>
      </c>
      <c r="B521" s="3">
        <f t="shared" si="31"/>
        <v>3.1194795197249674E-8</v>
      </c>
      <c r="C521" s="3">
        <f t="shared" si="28"/>
        <v>1.5909345550597334E-6</v>
      </c>
      <c r="D521" s="6">
        <f t="shared" si="30"/>
        <v>1000</v>
      </c>
      <c r="E521" s="38">
        <f t="shared" si="29"/>
        <v>0.35318747122326083</v>
      </c>
    </row>
    <row r="522" spans="1:5" x14ac:dyDescent="0.3">
      <c r="A522" s="39">
        <v>51.1</v>
      </c>
      <c r="B522" s="3">
        <f t="shared" si="31"/>
        <v>3.1194795197249674E-8</v>
      </c>
      <c r="C522" s="3">
        <f t="shared" si="28"/>
        <v>1.5940540345794584E-6</v>
      </c>
      <c r="D522" s="6">
        <f t="shared" si="30"/>
        <v>1000</v>
      </c>
      <c r="E522" s="38">
        <f t="shared" si="29"/>
        <v>0.3538799956766398</v>
      </c>
    </row>
    <row r="523" spans="1:5" x14ac:dyDescent="0.3">
      <c r="A523" s="39">
        <v>51.2</v>
      </c>
      <c r="B523" s="3">
        <f t="shared" si="31"/>
        <v>3.1194795197249674E-8</v>
      </c>
      <c r="C523" s="3">
        <f t="shared" si="28"/>
        <v>1.5971735140991833E-6</v>
      </c>
      <c r="D523" s="6">
        <f t="shared" si="30"/>
        <v>1000</v>
      </c>
      <c r="E523" s="38">
        <f t="shared" si="29"/>
        <v>0.35457252013001872</v>
      </c>
    </row>
    <row r="524" spans="1:5" x14ac:dyDescent="0.3">
      <c r="A524" s="39">
        <v>51.3</v>
      </c>
      <c r="B524" s="3">
        <f t="shared" si="31"/>
        <v>3.1194795197249674E-8</v>
      </c>
      <c r="C524" s="3">
        <f t="shared" ref="C524:C587" si="32">B524*A524</f>
        <v>1.6002929936189082E-6</v>
      </c>
      <c r="D524" s="6">
        <f t="shared" si="30"/>
        <v>1000</v>
      </c>
      <c r="E524" s="38">
        <f t="shared" si="29"/>
        <v>0.35526504458339764</v>
      </c>
    </row>
    <row r="525" spans="1:5" x14ac:dyDescent="0.3">
      <c r="A525" s="39">
        <v>51.4</v>
      </c>
      <c r="B525" s="3">
        <f t="shared" si="31"/>
        <v>3.1194795197249674E-8</v>
      </c>
      <c r="C525" s="3">
        <f t="shared" si="32"/>
        <v>1.6034124731386333E-6</v>
      </c>
      <c r="D525" s="6">
        <f t="shared" si="30"/>
        <v>1000</v>
      </c>
      <c r="E525" s="38">
        <f t="shared" ref="E525:E588" si="33">4.44*50*D525*C525</f>
        <v>0.35595756903677661</v>
      </c>
    </row>
    <row r="526" spans="1:5" x14ac:dyDescent="0.3">
      <c r="A526" s="39">
        <v>51.5</v>
      </c>
      <c r="B526" s="3">
        <f t="shared" si="31"/>
        <v>3.1194795197249674E-8</v>
      </c>
      <c r="C526" s="3">
        <f t="shared" si="32"/>
        <v>1.6065319526583581E-6</v>
      </c>
      <c r="D526" s="6">
        <f t="shared" ref="D526:D589" si="34">D525</f>
        <v>1000</v>
      </c>
      <c r="E526" s="38">
        <f t="shared" si="33"/>
        <v>0.35665009349015553</v>
      </c>
    </row>
    <row r="527" spans="1:5" x14ac:dyDescent="0.3">
      <c r="A527" s="39">
        <v>51.6</v>
      </c>
      <c r="B527" s="3">
        <f t="shared" ref="B527:B590" si="35">B526</f>
        <v>3.1194795197249674E-8</v>
      </c>
      <c r="C527" s="3">
        <f t="shared" si="32"/>
        <v>1.6096514321780832E-6</v>
      </c>
      <c r="D527" s="6">
        <f t="shared" si="34"/>
        <v>1000</v>
      </c>
      <c r="E527" s="38">
        <f t="shared" si="33"/>
        <v>0.3573426179435345</v>
      </c>
    </row>
    <row r="528" spans="1:5" x14ac:dyDescent="0.3">
      <c r="A528" s="39">
        <v>51.7</v>
      </c>
      <c r="B528" s="3">
        <f t="shared" si="35"/>
        <v>3.1194795197249674E-8</v>
      </c>
      <c r="C528" s="3">
        <f t="shared" si="32"/>
        <v>1.6127709116978083E-6</v>
      </c>
      <c r="D528" s="6">
        <f t="shared" si="34"/>
        <v>1000</v>
      </c>
      <c r="E528" s="38">
        <f t="shared" si="33"/>
        <v>0.35803514239691347</v>
      </c>
    </row>
    <row r="529" spans="1:5" x14ac:dyDescent="0.3">
      <c r="A529" s="39">
        <v>51.8</v>
      </c>
      <c r="B529" s="3">
        <f t="shared" si="35"/>
        <v>3.1194795197249674E-8</v>
      </c>
      <c r="C529" s="3">
        <f t="shared" si="32"/>
        <v>1.6158903912175329E-6</v>
      </c>
      <c r="D529" s="6">
        <f t="shared" si="34"/>
        <v>1000</v>
      </c>
      <c r="E529" s="38">
        <f t="shared" si="33"/>
        <v>0.35872766685029234</v>
      </c>
    </row>
    <row r="530" spans="1:5" x14ac:dyDescent="0.3">
      <c r="A530" s="39">
        <v>51.9</v>
      </c>
      <c r="B530" s="3">
        <f t="shared" si="35"/>
        <v>3.1194795197249674E-8</v>
      </c>
      <c r="C530" s="3">
        <f t="shared" si="32"/>
        <v>1.619009870737258E-6</v>
      </c>
      <c r="D530" s="6">
        <f t="shared" si="34"/>
        <v>1000</v>
      </c>
      <c r="E530" s="38">
        <f t="shared" si="33"/>
        <v>0.35942019130367131</v>
      </c>
    </row>
    <row r="531" spans="1:5" x14ac:dyDescent="0.3">
      <c r="A531" s="39">
        <v>52</v>
      </c>
      <c r="B531" s="3">
        <f t="shared" si="35"/>
        <v>3.1194795197249674E-8</v>
      </c>
      <c r="C531" s="3">
        <f t="shared" si="32"/>
        <v>1.6221293502569831E-6</v>
      </c>
      <c r="D531" s="6">
        <f t="shared" si="34"/>
        <v>1000</v>
      </c>
      <c r="E531" s="38">
        <f t="shared" si="33"/>
        <v>0.36011271575705028</v>
      </c>
    </row>
    <row r="532" spans="1:5" x14ac:dyDescent="0.3">
      <c r="A532" s="39">
        <v>52.1</v>
      </c>
      <c r="B532" s="3">
        <f t="shared" si="35"/>
        <v>3.1194795197249674E-8</v>
      </c>
      <c r="C532" s="3">
        <f t="shared" si="32"/>
        <v>1.6252488297767082E-6</v>
      </c>
      <c r="D532" s="6">
        <f t="shared" si="34"/>
        <v>1000</v>
      </c>
      <c r="E532" s="38">
        <f t="shared" si="33"/>
        <v>0.36080524021042926</v>
      </c>
    </row>
    <row r="533" spans="1:5" x14ac:dyDescent="0.3">
      <c r="A533" s="39">
        <v>52.2</v>
      </c>
      <c r="B533" s="3">
        <f t="shared" si="35"/>
        <v>3.1194795197249674E-8</v>
      </c>
      <c r="C533" s="3">
        <f t="shared" si="32"/>
        <v>1.628368309296433E-6</v>
      </c>
      <c r="D533" s="6">
        <f t="shared" si="34"/>
        <v>1000</v>
      </c>
      <c r="E533" s="38">
        <f t="shared" si="33"/>
        <v>0.36149776466380817</v>
      </c>
    </row>
    <row r="534" spans="1:5" x14ac:dyDescent="0.3">
      <c r="A534" s="39">
        <v>52.3</v>
      </c>
      <c r="B534" s="3">
        <f t="shared" si="35"/>
        <v>3.1194795197249674E-8</v>
      </c>
      <c r="C534" s="3">
        <f t="shared" si="32"/>
        <v>1.6314877888161579E-6</v>
      </c>
      <c r="D534" s="6">
        <f t="shared" si="34"/>
        <v>1000</v>
      </c>
      <c r="E534" s="38">
        <f t="shared" si="33"/>
        <v>0.36219028911718709</v>
      </c>
    </row>
    <row r="535" spans="1:5" x14ac:dyDescent="0.3">
      <c r="A535" s="39">
        <v>52.4</v>
      </c>
      <c r="B535" s="3">
        <f t="shared" si="35"/>
        <v>3.1194795197249674E-8</v>
      </c>
      <c r="C535" s="3">
        <f t="shared" si="32"/>
        <v>1.634607268335883E-6</v>
      </c>
      <c r="D535" s="6">
        <f t="shared" si="34"/>
        <v>1000</v>
      </c>
      <c r="E535" s="38">
        <f t="shared" si="33"/>
        <v>0.36288281357056607</v>
      </c>
    </row>
    <row r="536" spans="1:5" x14ac:dyDescent="0.3">
      <c r="A536" s="39">
        <v>52.5</v>
      </c>
      <c r="B536" s="3">
        <f t="shared" si="35"/>
        <v>3.1194795197249674E-8</v>
      </c>
      <c r="C536" s="3">
        <f t="shared" si="32"/>
        <v>1.6377267478556078E-6</v>
      </c>
      <c r="D536" s="6">
        <f t="shared" si="34"/>
        <v>1000</v>
      </c>
      <c r="E536" s="38">
        <f t="shared" si="33"/>
        <v>0.36357533802394498</v>
      </c>
    </row>
    <row r="537" spans="1:5" x14ac:dyDescent="0.3">
      <c r="A537" s="39">
        <v>52.6</v>
      </c>
      <c r="B537" s="3">
        <f t="shared" si="35"/>
        <v>3.1194795197249674E-8</v>
      </c>
      <c r="C537" s="3">
        <f t="shared" si="32"/>
        <v>1.6408462273753329E-6</v>
      </c>
      <c r="D537" s="6">
        <f t="shared" si="34"/>
        <v>1000</v>
      </c>
      <c r="E537" s="38">
        <f t="shared" si="33"/>
        <v>0.36426786247732396</v>
      </c>
    </row>
    <row r="538" spans="1:5" x14ac:dyDescent="0.3">
      <c r="A538" s="39">
        <v>52.7</v>
      </c>
      <c r="B538" s="3">
        <f t="shared" si="35"/>
        <v>3.1194795197249674E-8</v>
      </c>
      <c r="C538" s="3">
        <f t="shared" si="32"/>
        <v>1.643965706895058E-6</v>
      </c>
      <c r="D538" s="6">
        <f t="shared" si="34"/>
        <v>1000</v>
      </c>
      <c r="E538" s="38">
        <f t="shared" si="33"/>
        <v>0.36496038693070293</v>
      </c>
    </row>
    <row r="539" spans="1:5" x14ac:dyDescent="0.3">
      <c r="A539" s="39">
        <v>52.8</v>
      </c>
      <c r="B539" s="3">
        <f t="shared" si="35"/>
        <v>3.1194795197249674E-8</v>
      </c>
      <c r="C539" s="3">
        <f t="shared" si="32"/>
        <v>1.6470851864147826E-6</v>
      </c>
      <c r="D539" s="6">
        <f t="shared" si="34"/>
        <v>1000</v>
      </c>
      <c r="E539" s="38">
        <f t="shared" si="33"/>
        <v>0.36565291138408179</v>
      </c>
    </row>
    <row r="540" spans="1:5" x14ac:dyDescent="0.3">
      <c r="A540" s="39">
        <v>52.9</v>
      </c>
      <c r="B540" s="3">
        <f t="shared" si="35"/>
        <v>3.1194795197249674E-8</v>
      </c>
      <c r="C540" s="3">
        <f t="shared" si="32"/>
        <v>1.6502046659345077E-6</v>
      </c>
      <c r="D540" s="6">
        <f t="shared" si="34"/>
        <v>1000</v>
      </c>
      <c r="E540" s="38">
        <f t="shared" si="33"/>
        <v>0.36634543583746076</v>
      </c>
    </row>
    <row r="541" spans="1:5" x14ac:dyDescent="0.3">
      <c r="A541" s="39">
        <v>53</v>
      </c>
      <c r="B541" s="3">
        <f t="shared" si="35"/>
        <v>3.1194795197249674E-8</v>
      </c>
      <c r="C541" s="3">
        <f t="shared" si="32"/>
        <v>1.6533241454542328E-6</v>
      </c>
      <c r="D541" s="6">
        <f t="shared" si="34"/>
        <v>1000</v>
      </c>
      <c r="E541" s="38">
        <f t="shared" si="33"/>
        <v>0.36703796029083974</v>
      </c>
    </row>
    <row r="542" spans="1:5" x14ac:dyDescent="0.3">
      <c r="A542" s="39">
        <v>53.1</v>
      </c>
      <c r="B542" s="3">
        <f t="shared" si="35"/>
        <v>3.1194795197249674E-8</v>
      </c>
      <c r="C542" s="3">
        <f t="shared" si="32"/>
        <v>1.6564436249739577E-6</v>
      </c>
      <c r="D542" s="6">
        <f t="shared" si="34"/>
        <v>1000</v>
      </c>
      <c r="E542" s="38">
        <f t="shared" si="33"/>
        <v>0.36773048474421866</v>
      </c>
    </row>
    <row r="543" spans="1:5" x14ac:dyDescent="0.3">
      <c r="A543" s="39">
        <v>53.2</v>
      </c>
      <c r="B543" s="3">
        <f t="shared" si="35"/>
        <v>3.1194795197249674E-8</v>
      </c>
      <c r="C543" s="3">
        <f t="shared" si="32"/>
        <v>1.6595631044936827E-6</v>
      </c>
      <c r="D543" s="6">
        <f t="shared" si="34"/>
        <v>1000</v>
      </c>
      <c r="E543" s="38">
        <f t="shared" si="33"/>
        <v>0.36842300919759763</v>
      </c>
    </row>
    <row r="544" spans="1:5" x14ac:dyDescent="0.3">
      <c r="A544" s="39">
        <v>53.3</v>
      </c>
      <c r="B544" s="3">
        <f t="shared" si="35"/>
        <v>3.1194795197249674E-8</v>
      </c>
      <c r="C544" s="3">
        <f t="shared" si="32"/>
        <v>1.6626825840134076E-6</v>
      </c>
      <c r="D544" s="6">
        <f t="shared" si="34"/>
        <v>1000</v>
      </c>
      <c r="E544" s="38">
        <f t="shared" si="33"/>
        <v>0.36911553365097655</v>
      </c>
    </row>
    <row r="545" spans="1:5" x14ac:dyDescent="0.3">
      <c r="A545" s="39">
        <v>53.4</v>
      </c>
      <c r="B545" s="3">
        <f t="shared" si="35"/>
        <v>3.1194795197249674E-8</v>
      </c>
      <c r="C545" s="3">
        <f t="shared" si="32"/>
        <v>1.6658020635331325E-6</v>
      </c>
      <c r="D545" s="6">
        <f t="shared" si="34"/>
        <v>1000</v>
      </c>
      <c r="E545" s="38">
        <f t="shared" si="33"/>
        <v>0.36980805810435546</v>
      </c>
    </row>
    <row r="546" spans="1:5" x14ac:dyDescent="0.3">
      <c r="A546" s="39">
        <v>53.5</v>
      </c>
      <c r="B546" s="3">
        <f t="shared" si="35"/>
        <v>3.1194795197249674E-8</v>
      </c>
      <c r="C546" s="3">
        <f t="shared" si="32"/>
        <v>1.6689215430528575E-6</v>
      </c>
      <c r="D546" s="6">
        <f t="shared" si="34"/>
        <v>1000</v>
      </c>
      <c r="E546" s="38">
        <f t="shared" si="33"/>
        <v>0.37050058255773444</v>
      </c>
    </row>
    <row r="547" spans="1:5" x14ac:dyDescent="0.3">
      <c r="A547" s="39">
        <v>53.6</v>
      </c>
      <c r="B547" s="3">
        <f t="shared" si="35"/>
        <v>3.1194795197249674E-8</v>
      </c>
      <c r="C547" s="3">
        <f t="shared" si="32"/>
        <v>1.6720410225725826E-6</v>
      </c>
      <c r="D547" s="6">
        <f t="shared" si="34"/>
        <v>1000</v>
      </c>
      <c r="E547" s="38">
        <f t="shared" si="33"/>
        <v>0.37119310701111341</v>
      </c>
    </row>
    <row r="548" spans="1:5" x14ac:dyDescent="0.3">
      <c r="A548" s="39">
        <v>53.7</v>
      </c>
      <c r="B548" s="3">
        <f t="shared" si="35"/>
        <v>3.1194795197249674E-8</v>
      </c>
      <c r="C548" s="3">
        <f t="shared" si="32"/>
        <v>1.6751605020923077E-6</v>
      </c>
      <c r="D548" s="6">
        <f t="shared" si="34"/>
        <v>1000</v>
      </c>
      <c r="E548" s="38">
        <f t="shared" si="33"/>
        <v>0.37188563146449233</v>
      </c>
    </row>
    <row r="549" spans="1:5" x14ac:dyDescent="0.3">
      <c r="A549" s="39">
        <v>53.8</v>
      </c>
      <c r="B549" s="3">
        <f t="shared" si="35"/>
        <v>3.1194795197249674E-8</v>
      </c>
      <c r="C549" s="3">
        <f t="shared" si="32"/>
        <v>1.6782799816120323E-6</v>
      </c>
      <c r="D549" s="6">
        <f t="shared" si="34"/>
        <v>1000</v>
      </c>
      <c r="E549" s="38">
        <f t="shared" si="33"/>
        <v>0.37257815591787125</v>
      </c>
    </row>
    <row r="550" spans="1:5" x14ac:dyDescent="0.3">
      <c r="A550" s="39">
        <v>53.9</v>
      </c>
      <c r="B550" s="3">
        <f t="shared" si="35"/>
        <v>3.1194795197249674E-8</v>
      </c>
      <c r="C550" s="3">
        <f t="shared" si="32"/>
        <v>1.6813994611317574E-6</v>
      </c>
      <c r="D550" s="6">
        <f t="shared" si="34"/>
        <v>1000</v>
      </c>
      <c r="E550" s="38">
        <f t="shared" si="33"/>
        <v>0.37327068037125022</v>
      </c>
    </row>
    <row r="551" spans="1:5" x14ac:dyDescent="0.3">
      <c r="A551" s="39">
        <v>54</v>
      </c>
      <c r="B551" s="3">
        <f t="shared" si="35"/>
        <v>3.1194795197249674E-8</v>
      </c>
      <c r="C551" s="3">
        <f t="shared" si="32"/>
        <v>1.6845189406514825E-6</v>
      </c>
      <c r="D551" s="6">
        <f t="shared" si="34"/>
        <v>1000</v>
      </c>
      <c r="E551" s="38">
        <f t="shared" si="33"/>
        <v>0.37396320482462914</v>
      </c>
    </row>
    <row r="552" spans="1:5" x14ac:dyDescent="0.3">
      <c r="A552" s="39">
        <v>54.1</v>
      </c>
      <c r="B552" s="3">
        <f t="shared" si="35"/>
        <v>3.1194795197249674E-8</v>
      </c>
      <c r="C552" s="3">
        <f t="shared" si="32"/>
        <v>1.6876384201712074E-6</v>
      </c>
      <c r="D552" s="6">
        <f t="shared" si="34"/>
        <v>1000</v>
      </c>
      <c r="E552" s="38">
        <f t="shared" si="33"/>
        <v>0.37465572927800811</v>
      </c>
    </row>
    <row r="553" spans="1:5" x14ac:dyDescent="0.3">
      <c r="A553" s="39">
        <v>54.2</v>
      </c>
      <c r="B553" s="3">
        <f t="shared" si="35"/>
        <v>3.1194795197249674E-8</v>
      </c>
      <c r="C553" s="3">
        <f t="shared" si="32"/>
        <v>1.6907578996909324E-6</v>
      </c>
      <c r="D553" s="6">
        <f t="shared" si="34"/>
        <v>1000</v>
      </c>
      <c r="E553" s="38">
        <f t="shared" si="33"/>
        <v>0.37534825373138703</v>
      </c>
    </row>
    <row r="554" spans="1:5" x14ac:dyDescent="0.3">
      <c r="A554" s="39">
        <v>54.3</v>
      </c>
      <c r="B554" s="3">
        <f t="shared" si="35"/>
        <v>3.1194795197249674E-8</v>
      </c>
      <c r="C554" s="3">
        <f t="shared" si="32"/>
        <v>1.6938773792106573E-6</v>
      </c>
      <c r="D554" s="6">
        <f t="shared" si="34"/>
        <v>1000</v>
      </c>
      <c r="E554" s="38">
        <f t="shared" si="33"/>
        <v>0.37604077818476594</v>
      </c>
    </row>
    <row r="555" spans="1:5" x14ac:dyDescent="0.3">
      <c r="A555" s="39">
        <v>54.4</v>
      </c>
      <c r="B555" s="3">
        <f t="shared" si="35"/>
        <v>3.1194795197249674E-8</v>
      </c>
      <c r="C555" s="3">
        <f t="shared" si="32"/>
        <v>1.6969968587303822E-6</v>
      </c>
      <c r="D555" s="6">
        <f t="shared" si="34"/>
        <v>1000</v>
      </c>
      <c r="E555" s="38">
        <f t="shared" si="33"/>
        <v>0.37673330263814486</v>
      </c>
    </row>
    <row r="556" spans="1:5" x14ac:dyDescent="0.3">
      <c r="A556" s="39">
        <v>54.5</v>
      </c>
      <c r="B556" s="3">
        <f t="shared" si="35"/>
        <v>3.1194795197249674E-8</v>
      </c>
      <c r="C556" s="3">
        <f t="shared" si="32"/>
        <v>1.7001163382501072E-6</v>
      </c>
      <c r="D556" s="6">
        <f t="shared" si="34"/>
        <v>1000</v>
      </c>
      <c r="E556" s="38">
        <f t="shared" si="33"/>
        <v>0.37742582709152384</v>
      </c>
    </row>
    <row r="557" spans="1:5" x14ac:dyDescent="0.3">
      <c r="A557" s="39">
        <v>54.6</v>
      </c>
      <c r="B557" s="3">
        <f t="shared" si="35"/>
        <v>3.1194795197249674E-8</v>
      </c>
      <c r="C557" s="3">
        <f t="shared" si="32"/>
        <v>1.7032358177698323E-6</v>
      </c>
      <c r="D557" s="6">
        <f t="shared" si="34"/>
        <v>1000</v>
      </c>
      <c r="E557" s="38">
        <f t="shared" si="33"/>
        <v>0.37811835154490281</v>
      </c>
    </row>
    <row r="558" spans="1:5" x14ac:dyDescent="0.3">
      <c r="A558" s="39">
        <v>54.7</v>
      </c>
      <c r="B558" s="3">
        <f t="shared" si="35"/>
        <v>3.1194795197249674E-8</v>
      </c>
      <c r="C558" s="3">
        <f t="shared" si="32"/>
        <v>1.7063552972895572E-6</v>
      </c>
      <c r="D558" s="6">
        <f t="shared" si="34"/>
        <v>1000</v>
      </c>
      <c r="E558" s="38">
        <f t="shared" si="33"/>
        <v>0.37881087599828173</v>
      </c>
    </row>
    <row r="559" spans="1:5" x14ac:dyDescent="0.3">
      <c r="A559" s="39">
        <v>54.8</v>
      </c>
      <c r="B559" s="3">
        <f t="shared" si="35"/>
        <v>3.1194795197249674E-8</v>
      </c>
      <c r="C559" s="3">
        <f t="shared" si="32"/>
        <v>1.709474776809282E-6</v>
      </c>
      <c r="D559" s="6">
        <f t="shared" si="34"/>
        <v>1000</v>
      </c>
      <c r="E559" s="38">
        <f t="shared" si="33"/>
        <v>0.37950340045166064</v>
      </c>
    </row>
    <row r="560" spans="1:5" x14ac:dyDescent="0.3">
      <c r="A560" s="39">
        <v>54.9</v>
      </c>
      <c r="B560" s="3">
        <f t="shared" si="35"/>
        <v>3.1194795197249674E-8</v>
      </c>
      <c r="C560" s="3">
        <f t="shared" si="32"/>
        <v>1.7125942563290071E-6</v>
      </c>
      <c r="D560" s="6">
        <f t="shared" si="34"/>
        <v>1000</v>
      </c>
      <c r="E560" s="38">
        <f t="shared" si="33"/>
        <v>0.38019592490503962</v>
      </c>
    </row>
    <row r="561" spans="1:5" x14ac:dyDescent="0.3">
      <c r="A561" s="39">
        <v>55</v>
      </c>
      <c r="B561" s="3">
        <f t="shared" si="35"/>
        <v>3.1194795197249674E-8</v>
      </c>
      <c r="C561" s="3">
        <f t="shared" si="32"/>
        <v>1.715713735848732E-6</v>
      </c>
      <c r="D561" s="6">
        <f t="shared" si="34"/>
        <v>1000</v>
      </c>
      <c r="E561" s="38">
        <f t="shared" si="33"/>
        <v>0.38088844935841853</v>
      </c>
    </row>
    <row r="562" spans="1:5" x14ac:dyDescent="0.3">
      <c r="A562" s="39">
        <v>55.1</v>
      </c>
      <c r="B562" s="3">
        <f t="shared" si="35"/>
        <v>3.1194795197249674E-8</v>
      </c>
      <c r="C562" s="3">
        <f t="shared" si="32"/>
        <v>1.7188332153684571E-6</v>
      </c>
      <c r="D562" s="6">
        <f t="shared" si="34"/>
        <v>1000</v>
      </c>
      <c r="E562" s="38">
        <f t="shared" si="33"/>
        <v>0.38158097381179751</v>
      </c>
    </row>
    <row r="563" spans="1:5" x14ac:dyDescent="0.3">
      <c r="A563" s="39">
        <v>55.2</v>
      </c>
      <c r="B563" s="3">
        <f t="shared" si="35"/>
        <v>3.1194795197249674E-8</v>
      </c>
      <c r="C563" s="3">
        <f t="shared" si="32"/>
        <v>1.7219526948881821E-6</v>
      </c>
      <c r="D563" s="6">
        <f t="shared" si="34"/>
        <v>1000</v>
      </c>
      <c r="E563" s="38">
        <f t="shared" si="33"/>
        <v>0.38227349826517648</v>
      </c>
    </row>
    <row r="564" spans="1:5" x14ac:dyDescent="0.3">
      <c r="A564" s="39">
        <v>55.3</v>
      </c>
      <c r="B564" s="3">
        <f t="shared" si="35"/>
        <v>3.1194795197249674E-8</v>
      </c>
      <c r="C564" s="3">
        <f t="shared" si="32"/>
        <v>1.7250721744079068E-6</v>
      </c>
      <c r="D564" s="6">
        <f t="shared" si="34"/>
        <v>1000</v>
      </c>
      <c r="E564" s="38">
        <f t="shared" si="33"/>
        <v>0.38296602271855534</v>
      </c>
    </row>
    <row r="565" spans="1:5" x14ac:dyDescent="0.3">
      <c r="A565" s="39">
        <v>55.4</v>
      </c>
      <c r="B565" s="3">
        <f t="shared" si="35"/>
        <v>3.1194795197249674E-8</v>
      </c>
      <c r="C565" s="3">
        <f t="shared" si="32"/>
        <v>1.7281916539276319E-6</v>
      </c>
      <c r="D565" s="6">
        <f t="shared" si="34"/>
        <v>1000</v>
      </c>
      <c r="E565" s="38">
        <f t="shared" si="33"/>
        <v>0.38365854717193432</v>
      </c>
    </row>
    <row r="566" spans="1:5" x14ac:dyDescent="0.3">
      <c r="A566" s="39">
        <v>55.5</v>
      </c>
      <c r="B566" s="3">
        <f t="shared" si="35"/>
        <v>3.1194795197249674E-8</v>
      </c>
      <c r="C566" s="3">
        <f t="shared" si="32"/>
        <v>1.7313111334473569E-6</v>
      </c>
      <c r="D566" s="6">
        <f t="shared" si="34"/>
        <v>1000</v>
      </c>
      <c r="E566" s="38">
        <f t="shared" si="33"/>
        <v>0.38435107162531329</v>
      </c>
    </row>
    <row r="567" spans="1:5" x14ac:dyDescent="0.3">
      <c r="A567" s="39">
        <v>55.6</v>
      </c>
      <c r="B567" s="3">
        <f t="shared" si="35"/>
        <v>3.1194795197249674E-8</v>
      </c>
      <c r="C567" s="3">
        <f t="shared" si="32"/>
        <v>1.734430612967082E-6</v>
      </c>
      <c r="D567" s="6">
        <f t="shared" si="34"/>
        <v>1000</v>
      </c>
      <c r="E567" s="38">
        <f t="shared" si="33"/>
        <v>0.38504359607869226</v>
      </c>
    </row>
    <row r="568" spans="1:5" x14ac:dyDescent="0.3">
      <c r="A568" s="39">
        <v>55.7</v>
      </c>
      <c r="B568" s="3">
        <f t="shared" si="35"/>
        <v>3.1194795197249674E-8</v>
      </c>
      <c r="C568" s="3">
        <f t="shared" si="32"/>
        <v>1.7375500924868069E-6</v>
      </c>
      <c r="D568" s="6">
        <f t="shared" si="34"/>
        <v>1000</v>
      </c>
      <c r="E568" s="38">
        <f t="shared" si="33"/>
        <v>0.38573612053207118</v>
      </c>
    </row>
    <row r="569" spans="1:5" x14ac:dyDescent="0.3">
      <c r="A569" s="39">
        <v>55.8</v>
      </c>
      <c r="B569" s="3">
        <f t="shared" si="35"/>
        <v>3.1194795197249674E-8</v>
      </c>
      <c r="C569" s="3">
        <f t="shared" si="32"/>
        <v>1.7406695720065318E-6</v>
      </c>
      <c r="D569" s="6">
        <f t="shared" si="34"/>
        <v>1000</v>
      </c>
      <c r="E569" s="38">
        <f t="shared" si="33"/>
        <v>0.3864286449854501</v>
      </c>
    </row>
    <row r="570" spans="1:5" x14ac:dyDescent="0.3">
      <c r="A570" s="39">
        <v>55.9</v>
      </c>
      <c r="B570" s="3">
        <f t="shared" si="35"/>
        <v>3.1194795197249674E-8</v>
      </c>
      <c r="C570" s="3">
        <f t="shared" si="32"/>
        <v>1.7437890515262568E-6</v>
      </c>
      <c r="D570" s="6">
        <f t="shared" si="34"/>
        <v>1000</v>
      </c>
      <c r="E570" s="38">
        <f t="shared" si="33"/>
        <v>0.38712116943882907</v>
      </c>
    </row>
    <row r="571" spans="1:5" x14ac:dyDescent="0.3">
      <c r="A571" s="39">
        <v>56</v>
      </c>
      <c r="B571" s="3">
        <f t="shared" si="35"/>
        <v>3.1194795197249674E-8</v>
      </c>
      <c r="C571" s="3">
        <f t="shared" si="32"/>
        <v>1.7469085310459817E-6</v>
      </c>
      <c r="D571" s="6">
        <f t="shared" si="34"/>
        <v>1000</v>
      </c>
      <c r="E571" s="38">
        <f t="shared" si="33"/>
        <v>0.38781369389220799</v>
      </c>
    </row>
    <row r="572" spans="1:5" x14ac:dyDescent="0.3">
      <c r="A572" s="39">
        <v>56.1</v>
      </c>
      <c r="B572" s="3">
        <f t="shared" si="35"/>
        <v>3.1194795197249674E-8</v>
      </c>
      <c r="C572" s="3">
        <f t="shared" si="32"/>
        <v>1.7500280105657068E-6</v>
      </c>
      <c r="D572" s="6">
        <f t="shared" si="34"/>
        <v>1000</v>
      </c>
      <c r="E572" s="38">
        <f t="shared" si="33"/>
        <v>0.38850621834558696</v>
      </c>
    </row>
    <row r="573" spans="1:5" x14ac:dyDescent="0.3">
      <c r="A573" s="39">
        <v>56.2</v>
      </c>
      <c r="B573" s="3">
        <f t="shared" si="35"/>
        <v>3.1194795197249674E-8</v>
      </c>
      <c r="C573" s="3">
        <f t="shared" si="32"/>
        <v>1.7531474900854318E-6</v>
      </c>
      <c r="D573" s="6">
        <f t="shared" si="34"/>
        <v>1000</v>
      </c>
      <c r="E573" s="38">
        <f t="shared" si="33"/>
        <v>0.38919874279896594</v>
      </c>
    </row>
    <row r="574" spans="1:5" x14ac:dyDescent="0.3">
      <c r="A574" s="39">
        <v>56.3</v>
      </c>
      <c r="B574" s="3">
        <f t="shared" si="35"/>
        <v>3.1194795197249674E-8</v>
      </c>
      <c r="C574" s="3">
        <f t="shared" si="32"/>
        <v>1.7562669696051565E-6</v>
      </c>
      <c r="D574" s="6">
        <f t="shared" si="34"/>
        <v>1000</v>
      </c>
      <c r="E574" s="38">
        <f t="shared" si="33"/>
        <v>0.3898912672523448</v>
      </c>
    </row>
    <row r="575" spans="1:5" x14ac:dyDescent="0.3">
      <c r="A575" s="39">
        <v>56.4</v>
      </c>
      <c r="B575" s="3">
        <f t="shared" si="35"/>
        <v>3.1194795197249674E-8</v>
      </c>
      <c r="C575" s="3">
        <f t="shared" si="32"/>
        <v>1.7593864491248816E-6</v>
      </c>
      <c r="D575" s="6">
        <f t="shared" si="34"/>
        <v>1000</v>
      </c>
      <c r="E575" s="38">
        <f t="shared" si="33"/>
        <v>0.39058379170572377</v>
      </c>
    </row>
    <row r="576" spans="1:5" x14ac:dyDescent="0.3">
      <c r="A576" s="39">
        <v>56.5</v>
      </c>
      <c r="B576" s="3">
        <f t="shared" si="35"/>
        <v>3.1194795197249674E-8</v>
      </c>
      <c r="C576" s="3">
        <f t="shared" si="32"/>
        <v>1.7625059286446067E-6</v>
      </c>
      <c r="D576" s="6">
        <f t="shared" si="34"/>
        <v>1000</v>
      </c>
      <c r="E576" s="38">
        <f t="shared" si="33"/>
        <v>0.39127631615910274</v>
      </c>
    </row>
    <row r="577" spans="1:5" x14ac:dyDescent="0.3">
      <c r="A577" s="39">
        <v>56.6</v>
      </c>
      <c r="B577" s="3">
        <f t="shared" si="35"/>
        <v>3.1194795197249674E-8</v>
      </c>
      <c r="C577" s="3">
        <f t="shared" si="32"/>
        <v>1.7656254081643315E-6</v>
      </c>
      <c r="D577" s="6">
        <f t="shared" si="34"/>
        <v>1000</v>
      </c>
      <c r="E577" s="38">
        <f t="shared" si="33"/>
        <v>0.39196884061248166</v>
      </c>
    </row>
    <row r="578" spans="1:5" x14ac:dyDescent="0.3">
      <c r="A578" s="39">
        <v>56.7</v>
      </c>
      <c r="B578" s="3">
        <f t="shared" si="35"/>
        <v>3.1194795197249674E-8</v>
      </c>
      <c r="C578" s="3">
        <f t="shared" si="32"/>
        <v>1.7687448876840566E-6</v>
      </c>
      <c r="D578" s="6">
        <f t="shared" si="34"/>
        <v>1000</v>
      </c>
      <c r="E578" s="38">
        <f t="shared" si="33"/>
        <v>0.39266136506586063</v>
      </c>
    </row>
    <row r="579" spans="1:5" x14ac:dyDescent="0.3">
      <c r="A579" s="39">
        <v>56.8</v>
      </c>
      <c r="B579" s="3">
        <f t="shared" si="35"/>
        <v>3.1194795197249674E-8</v>
      </c>
      <c r="C579" s="3">
        <f t="shared" si="32"/>
        <v>1.7718643672037815E-6</v>
      </c>
      <c r="D579" s="6">
        <f t="shared" si="34"/>
        <v>1000</v>
      </c>
      <c r="E579" s="38">
        <f t="shared" si="33"/>
        <v>0.39335388951923955</v>
      </c>
    </row>
    <row r="580" spans="1:5" x14ac:dyDescent="0.3">
      <c r="A580" s="39">
        <v>56.9</v>
      </c>
      <c r="B580" s="3">
        <f t="shared" si="35"/>
        <v>3.1194795197249674E-8</v>
      </c>
      <c r="C580" s="3">
        <f t="shared" si="32"/>
        <v>1.7749838467235063E-6</v>
      </c>
      <c r="D580" s="6">
        <f t="shared" si="34"/>
        <v>1000</v>
      </c>
      <c r="E580" s="38">
        <f t="shared" si="33"/>
        <v>0.39404641397261847</v>
      </c>
    </row>
    <row r="581" spans="1:5" x14ac:dyDescent="0.3">
      <c r="A581" s="39">
        <v>57</v>
      </c>
      <c r="B581" s="3">
        <f t="shared" si="35"/>
        <v>3.1194795197249674E-8</v>
      </c>
      <c r="C581" s="3">
        <f t="shared" si="32"/>
        <v>1.7781033262432314E-6</v>
      </c>
      <c r="D581" s="6">
        <f t="shared" si="34"/>
        <v>1000</v>
      </c>
      <c r="E581" s="38">
        <f t="shared" si="33"/>
        <v>0.39473893842599744</v>
      </c>
    </row>
    <row r="582" spans="1:5" x14ac:dyDescent="0.3">
      <c r="A582" s="39">
        <v>57.1</v>
      </c>
      <c r="B582" s="3">
        <f t="shared" si="35"/>
        <v>3.1194795197249674E-8</v>
      </c>
      <c r="C582" s="3">
        <f t="shared" si="32"/>
        <v>1.7812228057629565E-6</v>
      </c>
      <c r="D582" s="6">
        <f t="shared" si="34"/>
        <v>1000</v>
      </c>
      <c r="E582" s="38">
        <f t="shared" si="33"/>
        <v>0.39543146287937642</v>
      </c>
    </row>
    <row r="583" spans="1:5" x14ac:dyDescent="0.3">
      <c r="A583" s="39">
        <v>57.2</v>
      </c>
      <c r="B583" s="3">
        <f t="shared" si="35"/>
        <v>3.1194795197249674E-8</v>
      </c>
      <c r="C583" s="3">
        <f t="shared" si="32"/>
        <v>1.7843422852826813E-6</v>
      </c>
      <c r="D583" s="6">
        <f t="shared" si="34"/>
        <v>1000</v>
      </c>
      <c r="E583" s="38">
        <f t="shared" si="33"/>
        <v>0.39612398733275533</v>
      </c>
    </row>
    <row r="584" spans="1:5" x14ac:dyDescent="0.3">
      <c r="A584" s="39">
        <v>57.3</v>
      </c>
      <c r="B584" s="3">
        <f t="shared" si="35"/>
        <v>3.1194795197249674E-8</v>
      </c>
      <c r="C584" s="3">
        <f t="shared" si="32"/>
        <v>1.7874617648024062E-6</v>
      </c>
      <c r="D584" s="6">
        <f t="shared" si="34"/>
        <v>1000</v>
      </c>
      <c r="E584" s="38">
        <f t="shared" si="33"/>
        <v>0.39681651178613425</v>
      </c>
    </row>
    <row r="585" spans="1:5" x14ac:dyDescent="0.3">
      <c r="A585" s="39">
        <v>57.4</v>
      </c>
      <c r="B585" s="3">
        <f t="shared" si="35"/>
        <v>3.1194795197249674E-8</v>
      </c>
      <c r="C585" s="3">
        <f t="shared" si="32"/>
        <v>1.7905812443221313E-6</v>
      </c>
      <c r="D585" s="6">
        <f t="shared" si="34"/>
        <v>1000</v>
      </c>
      <c r="E585" s="38">
        <f t="shared" si="33"/>
        <v>0.39750903623951322</v>
      </c>
    </row>
    <row r="586" spans="1:5" x14ac:dyDescent="0.3">
      <c r="A586" s="39">
        <v>57.5</v>
      </c>
      <c r="B586" s="3">
        <f t="shared" si="35"/>
        <v>3.1194795197249674E-8</v>
      </c>
      <c r="C586" s="3">
        <f t="shared" si="32"/>
        <v>1.7937007238418564E-6</v>
      </c>
      <c r="D586" s="6">
        <f t="shared" si="34"/>
        <v>1000</v>
      </c>
      <c r="E586" s="38">
        <f t="shared" si="33"/>
        <v>0.39820156069289214</v>
      </c>
    </row>
    <row r="587" spans="1:5" x14ac:dyDescent="0.3">
      <c r="A587" s="39">
        <v>57.6</v>
      </c>
      <c r="B587" s="3">
        <f t="shared" si="35"/>
        <v>3.1194795197249674E-8</v>
      </c>
      <c r="C587" s="3">
        <f t="shared" si="32"/>
        <v>1.7968202033615812E-6</v>
      </c>
      <c r="D587" s="6">
        <f t="shared" si="34"/>
        <v>1000</v>
      </c>
      <c r="E587" s="38">
        <f t="shared" si="33"/>
        <v>0.39889408514627106</v>
      </c>
    </row>
    <row r="588" spans="1:5" x14ac:dyDescent="0.3">
      <c r="A588" s="39">
        <v>57.7</v>
      </c>
      <c r="B588" s="3">
        <f t="shared" si="35"/>
        <v>3.1194795197249674E-8</v>
      </c>
      <c r="C588" s="3">
        <f t="shared" ref="C588:C651" si="36">B588*A588</f>
        <v>1.7999396828813063E-6</v>
      </c>
      <c r="D588" s="6">
        <f t="shared" si="34"/>
        <v>1000</v>
      </c>
      <c r="E588" s="38">
        <f t="shared" si="33"/>
        <v>0.39958660959965003</v>
      </c>
    </row>
    <row r="589" spans="1:5" x14ac:dyDescent="0.3">
      <c r="A589" s="39">
        <v>57.8</v>
      </c>
      <c r="B589" s="3">
        <f t="shared" si="35"/>
        <v>3.1194795197249674E-8</v>
      </c>
      <c r="C589" s="3">
        <f t="shared" si="36"/>
        <v>1.8030591624010312E-6</v>
      </c>
      <c r="D589" s="6">
        <f t="shared" si="34"/>
        <v>1000</v>
      </c>
      <c r="E589" s="38">
        <f t="shared" ref="E589:E652" si="37">4.44*50*D589*C589</f>
        <v>0.40027913405302895</v>
      </c>
    </row>
    <row r="590" spans="1:5" x14ac:dyDescent="0.3">
      <c r="A590" s="39">
        <v>57.9</v>
      </c>
      <c r="B590" s="3">
        <f t="shared" si="35"/>
        <v>3.1194795197249674E-8</v>
      </c>
      <c r="C590" s="3">
        <f t="shared" si="36"/>
        <v>1.806178641920756E-6</v>
      </c>
      <c r="D590" s="6">
        <f t="shared" ref="D590:D653" si="38">D589</f>
        <v>1000</v>
      </c>
      <c r="E590" s="38">
        <f t="shared" si="37"/>
        <v>0.40097165850640787</v>
      </c>
    </row>
    <row r="591" spans="1:5" x14ac:dyDescent="0.3">
      <c r="A591" s="39">
        <v>58</v>
      </c>
      <c r="B591" s="3">
        <f t="shared" ref="B591:B654" si="39">B590</f>
        <v>3.1194795197249674E-8</v>
      </c>
      <c r="C591" s="3">
        <f t="shared" si="36"/>
        <v>1.8092981214404811E-6</v>
      </c>
      <c r="D591" s="6">
        <f t="shared" si="38"/>
        <v>1000</v>
      </c>
      <c r="E591" s="38">
        <f t="shared" si="37"/>
        <v>0.40166418295978684</v>
      </c>
    </row>
    <row r="592" spans="1:5" x14ac:dyDescent="0.3">
      <c r="A592" s="39">
        <v>58.1</v>
      </c>
      <c r="B592" s="3">
        <f t="shared" si="39"/>
        <v>3.1194795197249674E-8</v>
      </c>
      <c r="C592" s="3">
        <f t="shared" si="36"/>
        <v>1.8124176009602062E-6</v>
      </c>
      <c r="D592" s="6">
        <f t="shared" si="38"/>
        <v>1000</v>
      </c>
      <c r="E592" s="38">
        <f t="shared" si="37"/>
        <v>0.40235670741316582</v>
      </c>
    </row>
    <row r="593" spans="1:5" x14ac:dyDescent="0.3">
      <c r="A593" s="39">
        <v>58.2</v>
      </c>
      <c r="B593" s="3">
        <f t="shared" si="39"/>
        <v>3.1194795197249674E-8</v>
      </c>
      <c r="C593" s="3">
        <f t="shared" si="36"/>
        <v>1.8155370804799311E-6</v>
      </c>
      <c r="D593" s="6">
        <f t="shared" si="38"/>
        <v>1000</v>
      </c>
      <c r="E593" s="38">
        <f t="shared" si="37"/>
        <v>0.40304923186654473</v>
      </c>
    </row>
    <row r="594" spans="1:5" x14ac:dyDescent="0.3">
      <c r="A594" s="39">
        <v>58.3</v>
      </c>
      <c r="B594" s="3">
        <f t="shared" si="39"/>
        <v>3.1194795197249674E-8</v>
      </c>
      <c r="C594" s="3">
        <f t="shared" si="36"/>
        <v>1.8186565599996559E-6</v>
      </c>
      <c r="D594" s="6">
        <f t="shared" si="38"/>
        <v>1000</v>
      </c>
      <c r="E594" s="38">
        <f t="shared" si="37"/>
        <v>0.40374175631992365</v>
      </c>
    </row>
    <row r="595" spans="1:5" x14ac:dyDescent="0.3">
      <c r="A595" s="39">
        <v>58.4</v>
      </c>
      <c r="B595" s="3">
        <f t="shared" si="39"/>
        <v>3.1194795197249674E-8</v>
      </c>
      <c r="C595" s="3">
        <f t="shared" si="36"/>
        <v>1.821776039519381E-6</v>
      </c>
      <c r="D595" s="6">
        <f t="shared" si="38"/>
        <v>1000</v>
      </c>
      <c r="E595" s="38">
        <f t="shared" si="37"/>
        <v>0.40443428077330262</v>
      </c>
    </row>
    <row r="596" spans="1:5" x14ac:dyDescent="0.3">
      <c r="A596" s="39">
        <v>58.5</v>
      </c>
      <c r="B596" s="3">
        <f t="shared" si="39"/>
        <v>3.1194795197249674E-8</v>
      </c>
      <c r="C596" s="3">
        <f t="shared" si="36"/>
        <v>1.8248955190391059E-6</v>
      </c>
      <c r="D596" s="6">
        <f t="shared" si="38"/>
        <v>1000</v>
      </c>
      <c r="E596" s="38">
        <f t="shared" si="37"/>
        <v>0.40512680522668154</v>
      </c>
    </row>
    <row r="597" spans="1:5" x14ac:dyDescent="0.3">
      <c r="A597" s="39">
        <v>58.6</v>
      </c>
      <c r="B597" s="3">
        <f t="shared" si="39"/>
        <v>3.1194795197249674E-8</v>
      </c>
      <c r="C597" s="3">
        <f t="shared" si="36"/>
        <v>1.8280149985588309E-6</v>
      </c>
      <c r="D597" s="6">
        <f t="shared" si="38"/>
        <v>1000</v>
      </c>
      <c r="E597" s="38">
        <f t="shared" si="37"/>
        <v>0.40581932968006051</v>
      </c>
    </row>
    <row r="598" spans="1:5" x14ac:dyDescent="0.3">
      <c r="A598" s="39">
        <v>58.7</v>
      </c>
      <c r="B598" s="3">
        <f t="shared" si="39"/>
        <v>3.1194795197249674E-8</v>
      </c>
      <c r="C598" s="3">
        <f t="shared" si="36"/>
        <v>1.831134478078556E-6</v>
      </c>
      <c r="D598" s="6">
        <f t="shared" si="38"/>
        <v>1000</v>
      </c>
      <c r="E598" s="38">
        <f t="shared" si="37"/>
        <v>0.40651185413343949</v>
      </c>
    </row>
    <row r="599" spans="1:5" x14ac:dyDescent="0.3">
      <c r="A599" s="39">
        <v>58.8</v>
      </c>
      <c r="B599" s="3">
        <f t="shared" si="39"/>
        <v>3.1194795197249674E-8</v>
      </c>
      <c r="C599" s="3">
        <f t="shared" si="36"/>
        <v>1.8342539575982807E-6</v>
      </c>
      <c r="D599" s="6">
        <f t="shared" si="38"/>
        <v>1000</v>
      </c>
      <c r="E599" s="38">
        <f t="shared" si="37"/>
        <v>0.40720437858681835</v>
      </c>
    </row>
    <row r="600" spans="1:5" x14ac:dyDescent="0.3">
      <c r="A600" s="39">
        <v>58.9</v>
      </c>
      <c r="B600" s="3">
        <f t="shared" si="39"/>
        <v>3.1194795197249674E-8</v>
      </c>
      <c r="C600" s="3">
        <f t="shared" si="36"/>
        <v>1.8373734371180057E-6</v>
      </c>
      <c r="D600" s="6">
        <f t="shared" si="38"/>
        <v>1000</v>
      </c>
      <c r="E600" s="38">
        <f t="shared" si="37"/>
        <v>0.40789690304019732</v>
      </c>
    </row>
    <row r="601" spans="1:5" x14ac:dyDescent="0.3">
      <c r="A601" s="39">
        <v>59</v>
      </c>
      <c r="B601" s="3">
        <f t="shared" si="39"/>
        <v>3.1194795197249674E-8</v>
      </c>
      <c r="C601" s="3">
        <f t="shared" si="36"/>
        <v>1.8404929166377308E-6</v>
      </c>
      <c r="D601" s="6">
        <f t="shared" si="38"/>
        <v>1000</v>
      </c>
      <c r="E601" s="38">
        <f t="shared" si="37"/>
        <v>0.4085894274935763</v>
      </c>
    </row>
    <row r="602" spans="1:5" x14ac:dyDescent="0.3">
      <c r="A602" s="39">
        <v>59.1</v>
      </c>
      <c r="B602" s="3">
        <f t="shared" si="39"/>
        <v>3.1194795197249674E-8</v>
      </c>
      <c r="C602" s="3">
        <f t="shared" si="36"/>
        <v>1.8436123961574557E-6</v>
      </c>
      <c r="D602" s="6">
        <f t="shared" si="38"/>
        <v>1000</v>
      </c>
      <c r="E602" s="38">
        <f t="shared" si="37"/>
        <v>0.40928195194695521</v>
      </c>
    </row>
    <row r="603" spans="1:5" x14ac:dyDescent="0.3">
      <c r="A603" s="39">
        <v>59.2</v>
      </c>
      <c r="B603" s="3">
        <f t="shared" si="39"/>
        <v>3.1194795197249674E-8</v>
      </c>
      <c r="C603" s="3">
        <f t="shared" si="36"/>
        <v>1.8467318756771808E-6</v>
      </c>
      <c r="D603" s="6">
        <f t="shared" si="38"/>
        <v>1000</v>
      </c>
      <c r="E603" s="38">
        <f t="shared" si="37"/>
        <v>0.40997447640033419</v>
      </c>
    </row>
    <row r="604" spans="1:5" x14ac:dyDescent="0.3">
      <c r="A604" s="39">
        <v>59.3</v>
      </c>
      <c r="B604" s="3">
        <f t="shared" si="39"/>
        <v>3.1194795197249674E-8</v>
      </c>
      <c r="C604" s="3">
        <f t="shared" si="36"/>
        <v>1.8498513551969056E-6</v>
      </c>
      <c r="D604" s="6">
        <f t="shared" si="38"/>
        <v>1000</v>
      </c>
      <c r="E604" s="38">
        <f t="shared" si="37"/>
        <v>0.4106670008537131</v>
      </c>
    </row>
    <row r="605" spans="1:5" x14ac:dyDescent="0.3">
      <c r="A605" s="39">
        <v>59.4</v>
      </c>
      <c r="B605" s="3">
        <f t="shared" si="39"/>
        <v>3.1194795197249674E-8</v>
      </c>
      <c r="C605" s="3">
        <f t="shared" si="36"/>
        <v>1.8529708347166307E-6</v>
      </c>
      <c r="D605" s="6">
        <f t="shared" si="38"/>
        <v>1000</v>
      </c>
      <c r="E605" s="38">
        <f t="shared" si="37"/>
        <v>0.41135952530709208</v>
      </c>
    </row>
    <row r="606" spans="1:5" x14ac:dyDescent="0.3">
      <c r="A606" s="39">
        <v>59.5</v>
      </c>
      <c r="B606" s="3">
        <f t="shared" si="39"/>
        <v>3.1194795197249674E-8</v>
      </c>
      <c r="C606" s="3">
        <f t="shared" si="36"/>
        <v>1.8560903142363556E-6</v>
      </c>
      <c r="D606" s="6">
        <f t="shared" si="38"/>
        <v>1000</v>
      </c>
      <c r="E606" s="38">
        <f t="shared" si="37"/>
        <v>0.412052049760471</v>
      </c>
    </row>
    <row r="607" spans="1:5" x14ac:dyDescent="0.3">
      <c r="A607" s="39">
        <v>59.6</v>
      </c>
      <c r="B607" s="3">
        <f t="shared" si="39"/>
        <v>3.1194795197249674E-8</v>
      </c>
      <c r="C607" s="3">
        <f t="shared" si="36"/>
        <v>1.8592097937560806E-6</v>
      </c>
      <c r="D607" s="6">
        <f t="shared" si="38"/>
        <v>1000</v>
      </c>
      <c r="E607" s="38">
        <f t="shared" si="37"/>
        <v>0.41274457421384997</v>
      </c>
    </row>
    <row r="608" spans="1:5" x14ac:dyDescent="0.3">
      <c r="A608" s="39">
        <v>59.7</v>
      </c>
      <c r="B608" s="3">
        <f t="shared" si="39"/>
        <v>3.1194795197249674E-8</v>
      </c>
      <c r="C608" s="3">
        <f t="shared" si="36"/>
        <v>1.8623292732758057E-6</v>
      </c>
      <c r="D608" s="6">
        <f t="shared" si="38"/>
        <v>1000</v>
      </c>
      <c r="E608" s="38">
        <f t="shared" si="37"/>
        <v>0.41343709866722894</v>
      </c>
    </row>
    <row r="609" spans="1:5" x14ac:dyDescent="0.3">
      <c r="A609" s="39">
        <v>59.8</v>
      </c>
      <c r="B609" s="3">
        <f t="shared" si="39"/>
        <v>3.1194795197249674E-8</v>
      </c>
      <c r="C609" s="3">
        <f t="shared" si="36"/>
        <v>1.8654487527955304E-6</v>
      </c>
      <c r="D609" s="6">
        <f t="shared" si="38"/>
        <v>1000</v>
      </c>
      <c r="E609" s="38">
        <f t="shared" si="37"/>
        <v>0.4141296231206078</v>
      </c>
    </row>
    <row r="610" spans="1:5" x14ac:dyDescent="0.3">
      <c r="A610" s="39">
        <v>59.9</v>
      </c>
      <c r="B610" s="3">
        <f t="shared" si="39"/>
        <v>3.1194795197249674E-8</v>
      </c>
      <c r="C610" s="3">
        <f t="shared" si="36"/>
        <v>1.8685682323152554E-6</v>
      </c>
      <c r="D610" s="6">
        <f t="shared" si="38"/>
        <v>1000</v>
      </c>
      <c r="E610" s="38">
        <f t="shared" si="37"/>
        <v>0.41482214757398678</v>
      </c>
    </row>
    <row r="611" spans="1:5" x14ac:dyDescent="0.3">
      <c r="A611" s="39">
        <v>60</v>
      </c>
      <c r="B611" s="3">
        <f t="shared" si="39"/>
        <v>3.1194795197249674E-8</v>
      </c>
      <c r="C611" s="3">
        <f t="shared" si="36"/>
        <v>1.8716877118349805E-6</v>
      </c>
      <c r="D611" s="6">
        <f t="shared" si="38"/>
        <v>1000</v>
      </c>
      <c r="E611" s="38">
        <f t="shared" si="37"/>
        <v>0.41551467202736575</v>
      </c>
    </row>
    <row r="612" spans="1:5" x14ac:dyDescent="0.3">
      <c r="A612" s="39">
        <v>60.1</v>
      </c>
      <c r="B612" s="3">
        <f t="shared" si="39"/>
        <v>3.1194795197249674E-8</v>
      </c>
      <c r="C612" s="3">
        <f t="shared" si="36"/>
        <v>1.8748071913547054E-6</v>
      </c>
      <c r="D612" s="6">
        <f t="shared" si="38"/>
        <v>1000</v>
      </c>
      <c r="E612" s="38">
        <f t="shared" si="37"/>
        <v>0.41620719648074467</v>
      </c>
    </row>
    <row r="613" spans="1:5" x14ac:dyDescent="0.3">
      <c r="A613" s="39">
        <v>60.2</v>
      </c>
      <c r="B613" s="3">
        <f t="shared" si="39"/>
        <v>3.1194795197249674E-8</v>
      </c>
      <c r="C613" s="3">
        <f t="shared" si="36"/>
        <v>1.8779266708744305E-6</v>
      </c>
      <c r="D613" s="6">
        <f t="shared" si="38"/>
        <v>1000</v>
      </c>
      <c r="E613" s="38">
        <f t="shared" si="37"/>
        <v>0.41689972093412364</v>
      </c>
    </row>
    <row r="614" spans="1:5" x14ac:dyDescent="0.3">
      <c r="A614" s="39">
        <v>60.3</v>
      </c>
      <c r="B614" s="3">
        <f t="shared" si="39"/>
        <v>3.1194795197249674E-8</v>
      </c>
      <c r="C614" s="3">
        <f t="shared" si="36"/>
        <v>1.8810461503941553E-6</v>
      </c>
      <c r="D614" s="6">
        <f t="shared" si="38"/>
        <v>1000</v>
      </c>
      <c r="E614" s="38">
        <f t="shared" si="37"/>
        <v>0.41759224538750256</v>
      </c>
    </row>
    <row r="615" spans="1:5" x14ac:dyDescent="0.3">
      <c r="A615" s="39">
        <v>60.4</v>
      </c>
      <c r="B615" s="3">
        <f t="shared" si="39"/>
        <v>3.1194795197249674E-8</v>
      </c>
      <c r="C615" s="3">
        <f t="shared" si="36"/>
        <v>1.8841656299138802E-6</v>
      </c>
      <c r="D615" s="6">
        <f t="shared" si="38"/>
        <v>1000</v>
      </c>
      <c r="E615" s="38">
        <f t="shared" si="37"/>
        <v>0.41828476984088148</v>
      </c>
    </row>
    <row r="616" spans="1:5" x14ac:dyDescent="0.3">
      <c r="A616" s="39">
        <v>60.5</v>
      </c>
      <c r="B616" s="3">
        <f t="shared" si="39"/>
        <v>3.1194795197249674E-8</v>
      </c>
      <c r="C616" s="3">
        <f t="shared" si="36"/>
        <v>1.8872851094336053E-6</v>
      </c>
      <c r="D616" s="6">
        <f t="shared" si="38"/>
        <v>1000</v>
      </c>
      <c r="E616" s="38">
        <f t="shared" si="37"/>
        <v>0.41897729429426045</v>
      </c>
    </row>
    <row r="617" spans="1:5" x14ac:dyDescent="0.3">
      <c r="A617" s="39">
        <v>60.6</v>
      </c>
      <c r="B617" s="3">
        <f t="shared" si="39"/>
        <v>3.1194795197249674E-8</v>
      </c>
      <c r="C617" s="3">
        <f t="shared" si="36"/>
        <v>1.8904045889533303E-6</v>
      </c>
      <c r="D617" s="6">
        <f t="shared" si="38"/>
        <v>1000</v>
      </c>
      <c r="E617" s="38">
        <f t="shared" si="37"/>
        <v>0.41966981874763937</v>
      </c>
    </row>
    <row r="618" spans="1:5" x14ac:dyDescent="0.3">
      <c r="A618" s="39">
        <v>60.7</v>
      </c>
      <c r="B618" s="3">
        <f t="shared" si="39"/>
        <v>3.1194795197249674E-8</v>
      </c>
      <c r="C618" s="3">
        <f t="shared" si="36"/>
        <v>1.8935240684730552E-6</v>
      </c>
      <c r="D618" s="6">
        <f t="shared" si="38"/>
        <v>1000</v>
      </c>
      <c r="E618" s="38">
        <f t="shared" si="37"/>
        <v>0.42036234320101828</v>
      </c>
    </row>
    <row r="619" spans="1:5" x14ac:dyDescent="0.3">
      <c r="A619" s="39">
        <v>60.8</v>
      </c>
      <c r="B619" s="3">
        <f t="shared" si="39"/>
        <v>3.1194795197249674E-8</v>
      </c>
      <c r="C619" s="3">
        <f t="shared" si="36"/>
        <v>1.8966435479927801E-6</v>
      </c>
      <c r="D619" s="6">
        <f t="shared" si="38"/>
        <v>1000</v>
      </c>
      <c r="E619" s="38">
        <f t="shared" si="37"/>
        <v>0.42105486765439726</v>
      </c>
    </row>
    <row r="620" spans="1:5" x14ac:dyDescent="0.3">
      <c r="A620" s="39">
        <v>60.9</v>
      </c>
      <c r="B620" s="3">
        <f t="shared" si="39"/>
        <v>3.1194795197249674E-8</v>
      </c>
      <c r="C620" s="3">
        <f t="shared" si="36"/>
        <v>1.8997630275125052E-6</v>
      </c>
      <c r="D620" s="6">
        <f t="shared" si="38"/>
        <v>1000</v>
      </c>
      <c r="E620" s="38">
        <f t="shared" si="37"/>
        <v>0.42174739210777618</v>
      </c>
    </row>
    <row r="621" spans="1:5" x14ac:dyDescent="0.3">
      <c r="A621" s="39">
        <v>61</v>
      </c>
      <c r="B621" s="3">
        <f t="shared" si="39"/>
        <v>3.1194795197249674E-8</v>
      </c>
      <c r="C621" s="3">
        <f t="shared" si="36"/>
        <v>1.90288250703223E-6</v>
      </c>
      <c r="D621" s="6">
        <f t="shared" si="38"/>
        <v>1000</v>
      </c>
      <c r="E621" s="38">
        <f t="shared" si="37"/>
        <v>0.42243991656115509</v>
      </c>
    </row>
    <row r="622" spans="1:5" x14ac:dyDescent="0.3">
      <c r="A622" s="39">
        <v>61.1</v>
      </c>
      <c r="B622" s="3">
        <f t="shared" si="39"/>
        <v>3.1194795197249674E-8</v>
      </c>
      <c r="C622" s="3">
        <f t="shared" si="36"/>
        <v>1.9060019865519551E-6</v>
      </c>
      <c r="D622" s="6">
        <f t="shared" si="38"/>
        <v>1000</v>
      </c>
      <c r="E622" s="38">
        <f t="shared" si="37"/>
        <v>0.42313244101453407</v>
      </c>
    </row>
    <row r="623" spans="1:5" x14ac:dyDescent="0.3">
      <c r="A623" s="39">
        <v>61.2</v>
      </c>
      <c r="B623" s="3">
        <f t="shared" si="39"/>
        <v>3.1194795197249674E-8</v>
      </c>
      <c r="C623" s="3">
        <f t="shared" si="36"/>
        <v>1.90912146607168E-6</v>
      </c>
      <c r="D623" s="6">
        <f t="shared" si="38"/>
        <v>1000</v>
      </c>
      <c r="E623" s="38">
        <f t="shared" si="37"/>
        <v>0.42382496546791298</v>
      </c>
    </row>
    <row r="624" spans="1:5" x14ac:dyDescent="0.3">
      <c r="A624" s="39">
        <v>61.3</v>
      </c>
      <c r="B624" s="3">
        <f t="shared" si="39"/>
        <v>3.1194795197249674E-8</v>
      </c>
      <c r="C624" s="3">
        <f t="shared" si="36"/>
        <v>1.912240945591405E-6</v>
      </c>
      <c r="D624" s="6">
        <f t="shared" si="38"/>
        <v>1000</v>
      </c>
      <c r="E624" s="38">
        <f t="shared" si="37"/>
        <v>0.42451748992129196</v>
      </c>
    </row>
    <row r="625" spans="1:5" x14ac:dyDescent="0.3">
      <c r="A625" s="39">
        <v>61.4</v>
      </c>
      <c r="B625" s="3">
        <f t="shared" si="39"/>
        <v>3.1194795197249674E-8</v>
      </c>
      <c r="C625" s="3">
        <f t="shared" si="36"/>
        <v>1.9153604251111301E-6</v>
      </c>
      <c r="D625" s="6">
        <f t="shared" si="38"/>
        <v>1000</v>
      </c>
      <c r="E625" s="38">
        <f t="shared" si="37"/>
        <v>0.42521001437467093</v>
      </c>
    </row>
    <row r="626" spans="1:5" x14ac:dyDescent="0.3">
      <c r="A626" s="39">
        <v>61.5</v>
      </c>
      <c r="B626" s="3">
        <f t="shared" si="39"/>
        <v>3.1194795197249674E-8</v>
      </c>
      <c r="C626" s="3">
        <f t="shared" si="36"/>
        <v>1.9184799046308548E-6</v>
      </c>
      <c r="D626" s="6">
        <f t="shared" si="38"/>
        <v>1000</v>
      </c>
      <c r="E626" s="38">
        <f t="shared" si="37"/>
        <v>0.42590253882804979</v>
      </c>
    </row>
    <row r="627" spans="1:5" x14ac:dyDescent="0.3">
      <c r="A627" s="39">
        <v>61.6</v>
      </c>
      <c r="B627" s="3">
        <f t="shared" si="39"/>
        <v>3.1194795197249674E-8</v>
      </c>
      <c r="C627" s="3">
        <f t="shared" si="36"/>
        <v>1.9215993841505798E-6</v>
      </c>
      <c r="D627" s="6">
        <f t="shared" si="38"/>
        <v>1000</v>
      </c>
      <c r="E627" s="38">
        <f t="shared" si="37"/>
        <v>0.42659506328142877</v>
      </c>
    </row>
    <row r="628" spans="1:5" x14ac:dyDescent="0.3">
      <c r="A628" s="39">
        <v>61.7</v>
      </c>
      <c r="B628" s="3">
        <f t="shared" si="39"/>
        <v>3.1194795197249674E-8</v>
      </c>
      <c r="C628" s="3">
        <f t="shared" si="36"/>
        <v>1.9247188636703049E-6</v>
      </c>
      <c r="D628" s="6">
        <f t="shared" si="38"/>
        <v>1000</v>
      </c>
      <c r="E628" s="38">
        <f t="shared" si="37"/>
        <v>0.42728758773480774</v>
      </c>
    </row>
    <row r="629" spans="1:5" x14ac:dyDescent="0.3">
      <c r="A629" s="39">
        <v>61.8</v>
      </c>
      <c r="B629" s="3">
        <f t="shared" si="39"/>
        <v>3.1194795197249674E-8</v>
      </c>
      <c r="C629" s="3">
        <f t="shared" si="36"/>
        <v>1.9278383431900296E-6</v>
      </c>
      <c r="D629" s="6">
        <f t="shared" si="38"/>
        <v>1000</v>
      </c>
      <c r="E629" s="38">
        <f t="shared" si="37"/>
        <v>0.4279801121881866</v>
      </c>
    </row>
    <row r="630" spans="1:5" x14ac:dyDescent="0.3">
      <c r="A630" s="39">
        <v>61.9</v>
      </c>
      <c r="B630" s="3">
        <f t="shared" si="39"/>
        <v>3.1194795197249674E-8</v>
      </c>
      <c r="C630" s="3">
        <f t="shared" si="36"/>
        <v>1.9309578227097546E-6</v>
      </c>
      <c r="D630" s="6">
        <f t="shared" si="38"/>
        <v>1000</v>
      </c>
      <c r="E630" s="38">
        <f t="shared" si="37"/>
        <v>0.42867263664156557</v>
      </c>
    </row>
    <row r="631" spans="1:5" x14ac:dyDescent="0.3">
      <c r="A631" s="39">
        <v>62</v>
      </c>
      <c r="B631" s="3">
        <f t="shared" si="39"/>
        <v>3.1194795197249674E-8</v>
      </c>
      <c r="C631" s="3">
        <f t="shared" si="36"/>
        <v>1.9340773022294797E-6</v>
      </c>
      <c r="D631" s="6">
        <f t="shared" si="38"/>
        <v>1000</v>
      </c>
      <c r="E631" s="38">
        <f t="shared" si="37"/>
        <v>0.42936516109494455</v>
      </c>
    </row>
    <row r="632" spans="1:5" x14ac:dyDescent="0.3">
      <c r="A632" s="39">
        <v>62.1</v>
      </c>
      <c r="B632" s="3">
        <f t="shared" si="39"/>
        <v>3.1194795197249674E-8</v>
      </c>
      <c r="C632" s="3">
        <f t="shared" si="36"/>
        <v>1.9371967817492048E-6</v>
      </c>
      <c r="D632" s="6">
        <f t="shared" si="38"/>
        <v>1000</v>
      </c>
      <c r="E632" s="38">
        <f t="shared" si="37"/>
        <v>0.43005768554832352</v>
      </c>
    </row>
    <row r="633" spans="1:5" x14ac:dyDescent="0.3">
      <c r="A633" s="39">
        <v>62.2</v>
      </c>
      <c r="B633" s="3">
        <f t="shared" si="39"/>
        <v>3.1194795197249674E-8</v>
      </c>
      <c r="C633" s="3">
        <f t="shared" si="36"/>
        <v>1.9403162612689299E-6</v>
      </c>
      <c r="D633" s="6">
        <f t="shared" si="38"/>
        <v>1000</v>
      </c>
      <c r="E633" s="38">
        <f t="shared" si="37"/>
        <v>0.43075021000170249</v>
      </c>
    </row>
    <row r="634" spans="1:5" x14ac:dyDescent="0.3">
      <c r="A634" s="39">
        <v>62.3</v>
      </c>
      <c r="B634" s="3">
        <f t="shared" si="39"/>
        <v>3.1194795197249674E-8</v>
      </c>
      <c r="C634" s="3">
        <f t="shared" si="36"/>
        <v>1.9434357407886545E-6</v>
      </c>
      <c r="D634" s="6">
        <f t="shared" si="38"/>
        <v>1000</v>
      </c>
      <c r="E634" s="38">
        <f t="shared" si="37"/>
        <v>0.43144273445508136</v>
      </c>
    </row>
    <row r="635" spans="1:5" x14ac:dyDescent="0.3">
      <c r="A635" s="39">
        <v>62.4</v>
      </c>
      <c r="B635" s="3">
        <f t="shared" si="39"/>
        <v>3.1194795197249674E-8</v>
      </c>
      <c r="C635" s="3">
        <f t="shared" si="36"/>
        <v>1.9465552203083796E-6</v>
      </c>
      <c r="D635" s="6">
        <f t="shared" si="38"/>
        <v>1000</v>
      </c>
      <c r="E635" s="38">
        <f t="shared" si="37"/>
        <v>0.43213525890846033</v>
      </c>
    </row>
    <row r="636" spans="1:5" x14ac:dyDescent="0.3">
      <c r="A636" s="39">
        <v>62.5</v>
      </c>
      <c r="B636" s="3">
        <f t="shared" si="39"/>
        <v>3.1194795197249674E-8</v>
      </c>
      <c r="C636" s="3">
        <f t="shared" si="36"/>
        <v>1.9496746998281047E-6</v>
      </c>
      <c r="D636" s="6">
        <f t="shared" si="38"/>
        <v>1000</v>
      </c>
      <c r="E636" s="38">
        <f t="shared" si="37"/>
        <v>0.4328277833618393</v>
      </c>
    </row>
    <row r="637" spans="1:5" x14ac:dyDescent="0.3">
      <c r="A637" s="39">
        <v>62.6</v>
      </c>
      <c r="B637" s="3">
        <f t="shared" si="39"/>
        <v>3.1194795197249674E-8</v>
      </c>
      <c r="C637" s="3">
        <f t="shared" si="36"/>
        <v>1.9527941793478298E-6</v>
      </c>
      <c r="D637" s="6">
        <f t="shared" si="38"/>
        <v>1000</v>
      </c>
      <c r="E637" s="38">
        <f t="shared" si="37"/>
        <v>0.43352030781521828</v>
      </c>
    </row>
    <row r="638" spans="1:5" x14ac:dyDescent="0.3">
      <c r="A638" s="39">
        <v>62.7</v>
      </c>
      <c r="B638" s="3">
        <f t="shared" si="39"/>
        <v>3.1194795197249674E-8</v>
      </c>
      <c r="C638" s="3">
        <f t="shared" si="36"/>
        <v>1.9559136588675548E-6</v>
      </c>
      <c r="D638" s="6">
        <f t="shared" si="38"/>
        <v>1000</v>
      </c>
      <c r="E638" s="38">
        <f t="shared" si="37"/>
        <v>0.43421283226859725</v>
      </c>
    </row>
    <row r="639" spans="1:5" x14ac:dyDescent="0.3">
      <c r="A639" s="39">
        <v>62.8</v>
      </c>
      <c r="B639" s="3">
        <f t="shared" si="39"/>
        <v>3.1194795197249674E-8</v>
      </c>
      <c r="C639" s="3">
        <f t="shared" si="36"/>
        <v>1.9590331383872795E-6</v>
      </c>
      <c r="D639" s="6">
        <f t="shared" si="38"/>
        <v>1000</v>
      </c>
      <c r="E639" s="38">
        <f t="shared" si="37"/>
        <v>0.43490535672197611</v>
      </c>
    </row>
    <row r="640" spans="1:5" x14ac:dyDescent="0.3">
      <c r="A640" s="39">
        <v>62.9</v>
      </c>
      <c r="B640" s="3">
        <f t="shared" si="39"/>
        <v>3.1194795197249674E-8</v>
      </c>
      <c r="C640" s="3">
        <f t="shared" si="36"/>
        <v>1.9621526179070046E-6</v>
      </c>
      <c r="D640" s="6">
        <f t="shared" si="38"/>
        <v>1000</v>
      </c>
      <c r="E640" s="38">
        <f t="shared" si="37"/>
        <v>0.43559788117535508</v>
      </c>
    </row>
    <row r="641" spans="1:5" x14ac:dyDescent="0.3">
      <c r="A641" s="39">
        <v>63</v>
      </c>
      <c r="B641" s="3">
        <f t="shared" si="39"/>
        <v>3.1194795197249674E-8</v>
      </c>
      <c r="C641" s="3">
        <f t="shared" si="36"/>
        <v>1.9652720974267296E-6</v>
      </c>
      <c r="D641" s="6">
        <f t="shared" si="38"/>
        <v>1000</v>
      </c>
      <c r="E641" s="38">
        <f t="shared" si="37"/>
        <v>0.43629040562873406</v>
      </c>
    </row>
    <row r="642" spans="1:5" x14ac:dyDescent="0.3">
      <c r="A642" s="39">
        <v>63.1</v>
      </c>
      <c r="B642" s="3">
        <f t="shared" si="39"/>
        <v>3.1194795197249674E-8</v>
      </c>
      <c r="C642" s="3">
        <f t="shared" si="36"/>
        <v>1.9683915769464543E-6</v>
      </c>
      <c r="D642" s="6">
        <f t="shared" si="38"/>
        <v>1000</v>
      </c>
      <c r="E642" s="38">
        <f t="shared" si="37"/>
        <v>0.43698293008211292</v>
      </c>
    </row>
    <row r="643" spans="1:5" x14ac:dyDescent="0.3">
      <c r="A643" s="39">
        <v>63.2</v>
      </c>
      <c r="B643" s="3">
        <f t="shared" si="39"/>
        <v>3.1194795197249674E-8</v>
      </c>
      <c r="C643" s="3">
        <f t="shared" si="36"/>
        <v>1.9715110564661794E-6</v>
      </c>
      <c r="D643" s="6">
        <f t="shared" si="38"/>
        <v>1000</v>
      </c>
      <c r="E643" s="38">
        <f t="shared" si="37"/>
        <v>0.43767545453549189</v>
      </c>
    </row>
    <row r="644" spans="1:5" x14ac:dyDescent="0.3">
      <c r="A644" s="39">
        <v>63.3</v>
      </c>
      <c r="B644" s="3">
        <f t="shared" si="39"/>
        <v>3.1194795197249674E-8</v>
      </c>
      <c r="C644" s="3">
        <f t="shared" si="36"/>
        <v>1.9746305359859045E-6</v>
      </c>
      <c r="D644" s="6">
        <f t="shared" si="38"/>
        <v>1000</v>
      </c>
      <c r="E644" s="38">
        <f t="shared" si="37"/>
        <v>0.43836797898887087</v>
      </c>
    </row>
    <row r="645" spans="1:5" x14ac:dyDescent="0.3">
      <c r="A645" s="39">
        <v>63.4</v>
      </c>
      <c r="B645" s="3">
        <f t="shared" si="39"/>
        <v>3.1194795197249674E-8</v>
      </c>
      <c r="C645" s="3">
        <f t="shared" si="36"/>
        <v>1.9777500155056291E-6</v>
      </c>
      <c r="D645" s="6">
        <f t="shared" si="38"/>
        <v>1000</v>
      </c>
      <c r="E645" s="38">
        <f t="shared" si="37"/>
        <v>0.43906050344224973</v>
      </c>
    </row>
    <row r="646" spans="1:5" x14ac:dyDescent="0.3">
      <c r="A646" s="39">
        <v>63.5</v>
      </c>
      <c r="B646" s="3">
        <f t="shared" si="39"/>
        <v>3.1194795197249674E-8</v>
      </c>
      <c r="C646" s="3">
        <f t="shared" si="36"/>
        <v>1.9808694950253542E-6</v>
      </c>
      <c r="D646" s="6">
        <f t="shared" si="38"/>
        <v>1000</v>
      </c>
      <c r="E646" s="38">
        <f t="shared" si="37"/>
        <v>0.4397530278956287</v>
      </c>
    </row>
    <row r="647" spans="1:5" x14ac:dyDescent="0.3">
      <c r="A647" s="39">
        <v>63.6</v>
      </c>
      <c r="B647" s="3">
        <f t="shared" si="39"/>
        <v>3.1194795197249674E-8</v>
      </c>
      <c r="C647" s="3">
        <f t="shared" si="36"/>
        <v>1.9839889745450793E-6</v>
      </c>
      <c r="D647" s="6">
        <f t="shared" si="38"/>
        <v>1000</v>
      </c>
      <c r="E647" s="38">
        <f t="shared" si="37"/>
        <v>0.44044555234900767</v>
      </c>
    </row>
    <row r="648" spans="1:5" x14ac:dyDescent="0.3">
      <c r="A648" s="39">
        <v>63.7</v>
      </c>
      <c r="B648" s="3">
        <f t="shared" si="39"/>
        <v>3.1194795197249674E-8</v>
      </c>
      <c r="C648" s="3">
        <f t="shared" si="36"/>
        <v>1.9871084540648043E-6</v>
      </c>
      <c r="D648" s="6">
        <f t="shared" si="38"/>
        <v>1000</v>
      </c>
      <c r="E648" s="38">
        <f t="shared" si="37"/>
        <v>0.44113807680238665</v>
      </c>
    </row>
    <row r="649" spans="1:5" x14ac:dyDescent="0.3">
      <c r="A649" s="39">
        <v>63.8</v>
      </c>
      <c r="B649" s="3">
        <f t="shared" si="39"/>
        <v>3.1194795197249674E-8</v>
      </c>
      <c r="C649" s="3">
        <f t="shared" si="36"/>
        <v>1.990227933584529E-6</v>
      </c>
      <c r="D649" s="6">
        <f t="shared" si="38"/>
        <v>1000</v>
      </c>
      <c r="E649" s="38">
        <f t="shared" si="37"/>
        <v>0.44183060125576551</v>
      </c>
    </row>
    <row r="650" spans="1:5" x14ac:dyDescent="0.3">
      <c r="A650" s="39">
        <v>63.9</v>
      </c>
      <c r="B650" s="3">
        <f t="shared" si="39"/>
        <v>3.1194795197249674E-8</v>
      </c>
      <c r="C650" s="3">
        <f t="shared" si="36"/>
        <v>1.9933474131042541E-6</v>
      </c>
      <c r="D650" s="6">
        <f t="shared" si="38"/>
        <v>1000</v>
      </c>
      <c r="E650" s="38">
        <f t="shared" si="37"/>
        <v>0.44252312570914448</v>
      </c>
    </row>
    <row r="651" spans="1:5" x14ac:dyDescent="0.3">
      <c r="A651" s="39">
        <v>64</v>
      </c>
      <c r="B651" s="3">
        <f t="shared" si="39"/>
        <v>3.1194795197249674E-8</v>
      </c>
      <c r="C651" s="3">
        <f t="shared" si="36"/>
        <v>1.9964668926239791E-6</v>
      </c>
      <c r="D651" s="6">
        <f t="shared" si="38"/>
        <v>1000</v>
      </c>
      <c r="E651" s="38">
        <f t="shared" si="37"/>
        <v>0.4432156501625234</v>
      </c>
    </row>
    <row r="652" spans="1:5" x14ac:dyDescent="0.3">
      <c r="A652" s="39">
        <v>64.099999999999994</v>
      </c>
      <c r="B652" s="3">
        <f t="shared" si="39"/>
        <v>3.1194795197249674E-8</v>
      </c>
      <c r="C652" s="3">
        <f t="shared" ref="C652:C715" si="40">B652*A652</f>
        <v>1.9995863721437038E-6</v>
      </c>
      <c r="D652" s="6">
        <f t="shared" si="38"/>
        <v>1000</v>
      </c>
      <c r="E652" s="38">
        <f t="shared" si="37"/>
        <v>0.44390817461590232</v>
      </c>
    </row>
    <row r="653" spans="1:5" x14ac:dyDescent="0.3">
      <c r="A653" s="39">
        <v>64.2</v>
      </c>
      <c r="B653" s="3">
        <f t="shared" si="39"/>
        <v>3.1194795197249674E-8</v>
      </c>
      <c r="C653" s="3">
        <f t="shared" si="40"/>
        <v>2.0027058516634293E-6</v>
      </c>
      <c r="D653" s="6">
        <f t="shared" si="38"/>
        <v>1000</v>
      </c>
      <c r="E653" s="38">
        <f t="shared" ref="E653:E716" si="41">4.44*50*D653*C653</f>
        <v>0.44460069906928135</v>
      </c>
    </row>
    <row r="654" spans="1:5" x14ac:dyDescent="0.3">
      <c r="A654" s="39">
        <v>64.3</v>
      </c>
      <c r="B654" s="3">
        <f t="shared" si="39"/>
        <v>3.1194795197249674E-8</v>
      </c>
      <c r="C654" s="3">
        <f t="shared" si="40"/>
        <v>2.0058253311831539E-6</v>
      </c>
      <c r="D654" s="6">
        <f t="shared" ref="D654:D717" si="42">D653</f>
        <v>1000</v>
      </c>
      <c r="E654" s="38">
        <f t="shared" si="41"/>
        <v>0.44529322352266021</v>
      </c>
    </row>
    <row r="655" spans="1:5" x14ac:dyDescent="0.3">
      <c r="A655" s="39">
        <v>64.400000000000006</v>
      </c>
      <c r="B655" s="3">
        <f t="shared" ref="B655:B718" si="43">B654</f>
        <v>3.1194795197249674E-8</v>
      </c>
      <c r="C655" s="3">
        <f t="shared" si="40"/>
        <v>2.008944810702879E-6</v>
      </c>
      <c r="D655" s="6">
        <f t="shared" si="42"/>
        <v>1000</v>
      </c>
      <c r="E655" s="38">
        <f t="shared" si="41"/>
        <v>0.44598574797603918</v>
      </c>
    </row>
    <row r="656" spans="1:5" x14ac:dyDescent="0.3">
      <c r="A656" s="39">
        <v>64.5</v>
      </c>
      <c r="B656" s="3">
        <f t="shared" si="43"/>
        <v>3.1194795197249674E-8</v>
      </c>
      <c r="C656" s="3">
        <f t="shared" si="40"/>
        <v>2.0120642902226041E-6</v>
      </c>
      <c r="D656" s="6">
        <f t="shared" si="42"/>
        <v>1000</v>
      </c>
      <c r="E656" s="38">
        <f t="shared" si="41"/>
        <v>0.44667827242941816</v>
      </c>
    </row>
    <row r="657" spans="1:5" x14ac:dyDescent="0.3">
      <c r="A657" s="39">
        <v>64.599999999999994</v>
      </c>
      <c r="B657" s="3">
        <f t="shared" si="43"/>
        <v>3.1194795197249674E-8</v>
      </c>
      <c r="C657" s="3">
        <f t="shared" si="40"/>
        <v>2.0151837697423288E-6</v>
      </c>
      <c r="D657" s="6">
        <f t="shared" si="42"/>
        <v>1000</v>
      </c>
      <c r="E657" s="38">
        <f t="shared" si="41"/>
        <v>0.44737079688279702</v>
      </c>
    </row>
    <row r="658" spans="1:5" x14ac:dyDescent="0.3">
      <c r="A658" s="39">
        <v>64.7</v>
      </c>
      <c r="B658" s="3">
        <f t="shared" si="43"/>
        <v>3.1194795197249674E-8</v>
      </c>
      <c r="C658" s="3">
        <f t="shared" si="40"/>
        <v>2.0183032492620538E-6</v>
      </c>
      <c r="D658" s="6">
        <f t="shared" si="42"/>
        <v>1000</v>
      </c>
      <c r="E658" s="38">
        <f t="shared" si="41"/>
        <v>0.44806332133617599</v>
      </c>
    </row>
    <row r="659" spans="1:5" x14ac:dyDescent="0.3">
      <c r="A659" s="39">
        <v>64.8</v>
      </c>
      <c r="B659" s="3">
        <f t="shared" si="43"/>
        <v>3.1194795197249674E-8</v>
      </c>
      <c r="C659" s="3">
        <f t="shared" si="40"/>
        <v>2.0214227287817789E-6</v>
      </c>
      <c r="D659" s="6">
        <f t="shared" si="42"/>
        <v>1000</v>
      </c>
      <c r="E659" s="38">
        <f t="shared" si="41"/>
        <v>0.44875584578955496</v>
      </c>
    </row>
    <row r="660" spans="1:5" x14ac:dyDescent="0.3">
      <c r="A660" s="39">
        <v>64.900000000000006</v>
      </c>
      <c r="B660" s="3">
        <f t="shared" si="43"/>
        <v>3.1194795197249674E-8</v>
      </c>
      <c r="C660" s="3">
        <f t="shared" si="40"/>
        <v>2.024542208301504E-6</v>
      </c>
      <c r="D660" s="6">
        <f t="shared" si="42"/>
        <v>1000</v>
      </c>
      <c r="E660" s="38">
        <f t="shared" si="41"/>
        <v>0.44944837024293394</v>
      </c>
    </row>
    <row r="661" spans="1:5" x14ac:dyDescent="0.3">
      <c r="A661" s="39">
        <v>65</v>
      </c>
      <c r="B661" s="3">
        <f t="shared" si="43"/>
        <v>3.1194795197249674E-8</v>
      </c>
      <c r="C661" s="3">
        <f t="shared" si="40"/>
        <v>2.0276616878212286E-6</v>
      </c>
      <c r="D661" s="6">
        <f t="shared" si="42"/>
        <v>1000</v>
      </c>
      <c r="E661" s="38">
        <f t="shared" si="41"/>
        <v>0.4501408946963128</v>
      </c>
    </row>
    <row r="662" spans="1:5" x14ac:dyDescent="0.3">
      <c r="A662" s="39">
        <v>65.099999999999994</v>
      </c>
      <c r="B662" s="3">
        <f t="shared" si="43"/>
        <v>3.1194795197249674E-8</v>
      </c>
      <c r="C662" s="3">
        <f t="shared" si="40"/>
        <v>2.0307811673409537E-6</v>
      </c>
      <c r="D662" s="6">
        <f t="shared" si="42"/>
        <v>1000</v>
      </c>
      <c r="E662" s="38">
        <f t="shared" si="41"/>
        <v>0.45083341914969177</v>
      </c>
    </row>
    <row r="663" spans="1:5" x14ac:dyDescent="0.3">
      <c r="A663" s="39">
        <v>65.2</v>
      </c>
      <c r="B663" s="3">
        <f t="shared" si="43"/>
        <v>3.1194795197249674E-8</v>
      </c>
      <c r="C663" s="3">
        <f t="shared" si="40"/>
        <v>2.0339006468606788E-6</v>
      </c>
      <c r="D663" s="6">
        <f t="shared" si="42"/>
        <v>1000</v>
      </c>
      <c r="E663" s="38">
        <f t="shared" si="41"/>
        <v>0.45152594360307075</v>
      </c>
    </row>
    <row r="664" spans="1:5" x14ac:dyDescent="0.3">
      <c r="A664" s="39">
        <v>65.3</v>
      </c>
      <c r="B664" s="3">
        <f t="shared" si="43"/>
        <v>3.1194795197249674E-8</v>
      </c>
      <c r="C664" s="3">
        <f t="shared" si="40"/>
        <v>2.0370201263804034E-6</v>
      </c>
      <c r="D664" s="6">
        <f t="shared" si="42"/>
        <v>1000</v>
      </c>
      <c r="E664" s="38">
        <f t="shared" si="41"/>
        <v>0.45221846805644961</v>
      </c>
    </row>
    <row r="665" spans="1:5" x14ac:dyDescent="0.3">
      <c r="A665" s="39">
        <v>65.400000000000006</v>
      </c>
      <c r="B665" s="3">
        <f t="shared" si="43"/>
        <v>3.1194795197249674E-8</v>
      </c>
      <c r="C665" s="3">
        <f t="shared" si="40"/>
        <v>2.0401396059001289E-6</v>
      </c>
      <c r="D665" s="6">
        <f t="shared" si="42"/>
        <v>1000</v>
      </c>
      <c r="E665" s="38">
        <f t="shared" si="41"/>
        <v>0.45291099250982869</v>
      </c>
    </row>
    <row r="666" spans="1:5" x14ac:dyDescent="0.3">
      <c r="A666" s="39">
        <v>65.5</v>
      </c>
      <c r="B666" s="3">
        <f t="shared" si="43"/>
        <v>3.1194795197249674E-8</v>
      </c>
      <c r="C666" s="3">
        <f t="shared" si="40"/>
        <v>2.0432590854198536E-6</v>
      </c>
      <c r="D666" s="6">
        <f t="shared" si="42"/>
        <v>1000</v>
      </c>
      <c r="E666" s="38">
        <f t="shared" si="41"/>
        <v>0.45360351696320755</v>
      </c>
    </row>
    <row r="667" spans="1:5" x14ac:dyDescent="0.3">
      <c r="A667" s="39">
        <v>65.599999999999994</v>
      </c>
      <c r="B667" s="3">
        <f t="shared" si="43"/>
        <v>3.1194795197249674E-8</v>
      </c>
      <c r="C667" s="3">
        <f t="shared" si="40"/>
        <v>2.0463785649395782E-6</v>
      </c>
      <c r="D667" s="6">
        <f t="shared" si="42"/>
        <v>1000</v>
      </c>
      <c r="E667" s="38">
        <f t="shared" si="41"/>
        <v>0.45429604141658642</v>
      </c>
    </row>
    <row r="668" spans="1:5" x14ac:dyDescent="0.3">
      <c r="A668" s="39">
        <v>65.7</v>
      </c>
      <c r="B668" s="3">
        <f t="shared" si="43"/>
        <v>3.1194795197249674E-8</v>
      </c>
      <c r="C668" s="3">
        <f t="shared" si="40"/>
        <v>2.0494980444593037E-6</v>
      </c>
      <c r="D668" s="6">
        <f t="shared" si="42"/>
        <v>1000</v>
      </c>
      <c r="E668" s="38">
        <f t="shared" si="41"/>
        <v>0.4549885658699655</v>
      </c>
    </row>
    <row r="669" spans="1:5" x14ac:dyDescent="0.3">
      <c r="A669" s="39">
        <v>65.8</v>
      </c>
      <c r="B669" s="3">
        <f t="shared" si="43"/>
        <v>3.1194795197249674E-8</v>
      </c>
      <c r="C669" s="3">
        <f t="shared" si="40"/>
        <v>2.0526175239790284E-6</v>
      </c>
      <c r="D669" s="6">
        <f t="shared" si="42"/>
        <v>1000</v>
      </c>
      <c r="E669" s="38">
        <f t="shared" si="41"/>
        <v>0.45568109032334436</v>
      </c>
    </row>
    <row r="670" spans="1:5" x14ac:dyDescent="0.3">
      <c r="A670" s="39">
        <v>65.900000000000006</v>
      </c>
      <c r="B670" s="3">
        <f t="shared" si="43"/>
        <v>3.1194795197249674E-8</v>
      </c>
      <c r="C670" s="3">
        <f t="shared" si="40"/>
        <v>2.0557370034987539E-6</v>
      </c>
      <c r="D670" s="6">
        <f t="shared" si="42"/>
        <v>1000</v>
      </c>
      <c r="E670" s="38">
        <f t="shared" si="41"/>
        <v>0.45637361477672345</v>
      </c>
    </row>
    <row r="671" spans="1:5" x14ac:dyDescent="0.3">
      <c r="A671" s="39">
        <v>66</v>
      </c>
      <c r="B671" s="3">
        <f t="shared" si="43"/>
        <v>3.1194795197249674E-8</v>
      </c>
      <c r="C671" s="3">
        <f t="shared" si="40"/>
        <v>2.0588564830184786E-6</v>
      </c>
      <c r="D671" s="6">
        <f t="shared" si="42"/>
        <v>1000</v>
      </c>
      <c r="E671" s="38">
        <f t="shared" si="41"/>
        <v>0.45706613923010231</v>
      </c>
    </row>
    <row r="672" spans="1:5" x14ac:dyDescent="0.3">
      <c r="A672" s="39">
        <v>66.099999999999994</v>
      </c>
      <c r="B672" s="3">
        <f t="shared" si="43"/>
        <v>3.1194795197249674E-8</v>
      </c>
      <c r="C672" s="3">
        <f t="shared" si="40"/>
        <v>2.0619759625382032E-6</v>
      </c>
      <c r="D672" s="6">
        <f t="shared" si="42"/>
        <v>1000</v>
      </c>
      <c r="E672" s="38">
        <f t="shared" si="41"/>
        <v>0.45775866368348117</v>
      </c>
    </row>
    <row r="673" spans="1:5" x14ac:dyDescent="0.3">
      <c r="A673" s="39">
        <v>66.2</v>
      </c>
      <c r="B673" s="3">
        <f t="shared" si="43"/>
        <v>3.1194795197249674E-8</v>
      </c>
      <c r="C673" s="3">
        <f t="shared" si="40"/>
        <v>2.0650954420579287E-6</v>
      </c>
      <c r="D673" s="6">
        <f t="shared" si="42"/>
        <v>1000</v>
      </c>
      <c r="E673" s="38">
        <f t="shared" si="41"/>
        <v>0.45845118813686025</v>
      </c>
    </row>
    <row r="674" spans="1:5" x14ac:dyDescent="0.3">
      <c r="A674" s="39">
        <v>66.3</v>
      </c>
      <c r="B674" s="3">
        <f t="shared" si="43"/>
        <v>3.1194795197249674E-8</v>
      </c>
      <c r="C674" s="3">
        <f t="shared" si="40"/>
        <v>2.0682149215776534E-6</v>
      </c>
      <c r="D674" s="6">
        <f t="shared" si="42"/>
        <v>1000</v>
      </c>
      <c r="E674" s="38">
        <f t="shared" si="41"/>
        <v>0.45914371259023912</v>
      </c>
    </row>
    <row r="675" spans="1:5" x14ac:dyDescent="0.3">
      <c r="A675" s="39">
        <v>66.400000000000006</v>
      </c>
      <c r="B675" s="3">
        <f t="shared" si="43"/>
        <v>3.1194795197249674E-8</v>
      </c>
      <c r="C675" s="3">
        <f t="shared" si="40"/>
        <v>2.0713344010973784E-6</v>
      </c>
      <c r="D675" s="6">
        <f t="shared" si="42"/>
        <v>1000</v>
      </c>
      <c r="E675" s="38">
        <f t="shared" si="41"/>
        <v>0.45983623704361809</v>
      </c>
    </row>
    <row r="676" spans="1:5" x14ac:dyDescent="0.3">
      <c r="A676" s="39">
        <v>66.5</v>
      </c>
      <c r="B676" s="3">
        <f t="shared" si="43"/>
        <v>3.1194795197249674E-8</v>
      </c>
      <c r="C676" s="3">
        <f t="shared" si="40"/>
        <v>2.0744538806171035E-6</v>
      </c>
      <c r="D676" s="6">
        <f t="shared" si="42"/>
        <v>1000</v>
      </c>
      <c r="E676" s="38">
        <f t="shared" si="41"/>
        <v>0.46052876149699706</v>
      </c>
    </row>
    <row r="677" spans="1:5" x14ac:dyDescent="0.3">
      <c r="A677" s="39">
        <v>66.599999999999994</v>
      </c>
      <c r="B677" s="3">
        <f t="shared" si="43"/>
        <v>3.1194795197249674E-8</v>
      </c>
      <c r="C677" s="3">
        <f t="shared" si="40"/>
        <v>2.0775733601368282E-6</v>
      </c>
      <c r="D677" s="6">
        <f t="shared" si="42"/>
        <v>1000</v>
      </c>
      <c r="E677" s="38">
        <f t="shared" si="41"/>
        <v>0.46122128595037593</v>
      </c>
    </row>
    <row r="678" spans="1:5" x14ac:dyDescent="0.3">
      <c r="A678" s="39">
        <v>66.7</v>
      </c>
      <c r="B678" s="3">
        <f t="shared" si="43"/>
        <v>3.1194795197249674E-8</v>
      </c>
      <c r="C678" s="3">
        <f t="shared" si="40"/>
        <v>2.0806928396565532E-6</v>
      </c>
      <c r="D678" s="6">
        <f t="shared" si="42"/>
        <v>1000</v>
      </c>
      <c r="E678" s="38">
        <f t="shared" si="41"/>
        <v>0.4619138104037549</v>
      </c>
    </row>
    <row r="679" spans="1:5" x14ac:dyDescent="0.3">
      <c r="A679" s="39">
        <v>66.8</v>
      </c>
      <c r="B679" s="3">
        <f t="shared" si="43"/>
        <v>3.1194795197249674E-8</v>
      </c>
      <c r="C679" s="3">
        <f t="shared" si="40"/>
        <v>2.0838123191762783E-6</v>
      </c>
      <c r="D679" s="6">
        <f t="shared" si="42"/>
        <v>1000</v>
      </c>
      <c r="E679" s="38">
        <f t="shared" si="41"/>
        <v>0.46260633485713387</v>
      </c>
    </row>
    <row r="680" spans="1:5" x14ac:dyDescent="0.3">
      <c r="A680" s="39">
        <v>66.900000000000006</v>
      </c>
      <c r="B680" s="3">
        <f t="shared" si="43"/>
        <v>3.1194795197249674E-8</v>
      </c>
      <c r="C680" s="3">
        <f t="shared" si="40"/>
        <v>2.0869317986960034E-6</v>
      </c>
      <c r="D680" s="6">
        <f t="shared" si="42"/>
        <v>1000</v>
      </c>
      <c r="E680" s="38">
        <f t="shared" si="41"/>
        <v>0.46329885931051279</v>
      </c>
    </row>
    <row r="681" spans="1:5" x14ac:dyDescent="0.3">
      <c r="A681" s="39">
        <v>67</v>
      </c>
      <c r="B681" s="3">
        <f t="shared" si="43"/>
        <v>3.1194795197249674E-8</v>
      </c>
      <c r="C681" s="3">
        <f t="shared" si="40"/>
        <v>2.0900512782157281E-6</v>
      </c>
      <c r="D681" s="6">
        <f t="shared" si="42"/>
        <v>1000</v>
      </c>
      <c r="E681" s="38">
        <f t="shared" si="41"/>
        <v>0.46399138376389171</v>
      </c>
    </row>
    <row r="682" spans="1:5" x14ac:dyDescent="0.3">
      <c r="A682" s="39">
        <v>67.099999999999994</v>
      </c>
      <c r="B682" s="3">
        <f t="shared" si="43"/>
        <v>3.1194795197249674E-8</v>
      </c>
      <c r="C682" s="3">
        <f t="shared" si="40"/>
        <v>2.0931707577354531E-6</v>
      </c>
      <c r="D682" s="6">
        <f t="shared" si="42"/>
        <v>1000</v>
      </c>
      <c r="E682" s="38">
        <f t="shared" si="41"/>
        <v>0.46468390821727068</v>
      </c>
    </row>
    <row r="683" spans="1:5" x14ac:dyDescent="0.3">
      <c r="A683" s="39">
        <v>67.2</v>
      </c>
      <c r="B683" s="3">
        <f t="shared" si="43"/>
        <v>3.1194795197249674E-8</v>
      </c>
      <c r="C683" s="3">
        <f t="shared" si="40"/>
        <v>2.0962902372551782E-6</v>
      </c>
      <c r="D683" s="6">
        <f t="shared" si="42"/>
        <v>1000</v>
      </c>
      <c r="E683" s="38">
        <f t="shared" si="41"/>
        <v>0.4653764326706496</v>
      </c>
    </row>
    <row r="684" spans="1:5" x14ac:dyDescent="0.3">
      <c r="A684" s="39">
        <v>67.3</v>
      </c>
      <c r="B684" s="3">
        <f t="shared" si="43"/>
        <v>3.1194795197249674E-8</v>
      </c>
      <c r="C684" s="3">
        <f t="shared" si="40"/>
        <v>2.0994097167749029E-6</v>
      </c>
      <c r="D684" s="6">
        <f t="shared" si="42"/>
        <v>1000</v>
      </c>
      <c r="E684" s="38">
        <f t="shared" si="41"/>
        <v>0.46606895712402852</v>
      </c>
    </row>
    <row r="685" spans="1:5" x14ac:dyDescent="0.3">
      <c r="A685" s="39">
        <v>67.400000000000006</v>
      </c>
      <c r="B685" s="3">
        <f t="shared" si="43"/>
        <v>3.1194795197249674E-8</v>
      </c>
      <c r="C685" s="3">
        <f t="shared" si="40"/>
        <v>2.1025291962946284E-6</v>
      </c>
      <c r="D685" s="6">
        <f t="shared" si="42"/>
        <v>1000</v>
      </c>
      <c r="E685" s="38">
        <f t="shared" si="41"/>
        <v>0.46676148157740754</v>
      </c>
    </row>
    <row r="686" spans="1:5" x14ac:dyDescent="0.3">
      <c r="A686" s="39">
        <v>67.5</v>
      </c>
      <c r="B686" s="3">
        <f t="shared" si="43"/>
        <v>3.1194795197249674E-8</v>
      </c>
      <c r="C686" s="3">
        <f t="shared" si="40"/>
        <v>2.105648675814353E-6</v>
      </c>
      <c r="D686" s="6">
        <f t="shared" si="42"/>
        <v>1000</v>
      </c>
      <c r="E686" s="38">
        <f t="shared" si="41"/>
        <v>0.46745400603078641</v>
      </c>
    </row>
    <row r="687" spans="1:5" x14ac:dyDescent="0.3">
      <c r="A687" s="39">
        <v>67.599999999999994</v>
      </c>
      <c r="B687" s="3">
        <f t="shared" si="43"/>
        <v>3.1194795197249674E-8</v>
      </c>
      <c r="C687" s="3">
        <f t="shared" si="40"/>
        <v>2.1087681553340777E-6</v>
      </c>
      <c r="D687" s="6">
        <f t="shared" si="42"/>
        <v>1000</v>
      </c>
      <c r="E687" s="38">
        <f t="shared" si="41"/>
        <v>0.46814653048416532</v>
      </c>
    </row>
    <row r="688" spans="1:5" x14ac:dyDescent="0.3">
      <c r="A688" s="39">
        <v>67.7</v>
      </c>
      <c r="B688" s="3">
        <f t="shared" si="43"/>
        <v>3.1194795197249674E-8</v>
      </c>
      <c r="C688" s="3">
        <f t="shared" si="40"/>
        <v>2.1118876348538032E-6</v>
      </c>
      <c r="D688" s="6">
        <f t="shared" si="42"/>
        <v>1000</v>
      </c>
      <c r="E688" s="38">
        <f t="shared" si="41"/>
        <v>0.46883905493754435</v>
      </c>
    </row>
    <row r="689" spans="1:5" x14ac:dyDescent="0.3">
      <c r="A689" s="39">
        <v>67.8</v>
      </c>
      <c r="B689" s="3">
        <f t="shared" si="43"/>
        <v>3.1194795197249674E-8</v>
      </c>
      <c r="C689" s="3">
        <f t="shared" si="40"/>
        <v>2.1150071143735278E-6</v>
      </c>
      <c r="D689" s="6">
        <f t="shared" si="42"/>
        <v>1000</v>
      </c>
      <c r="E689" s="38">
        <f t="shared" si="41"/>
        <v>0.46953157939092321</v>
      </c>
    </row>
    <row r="690" spans="1:5" x14ac:dyDescent="0.3">
      <c r="A690" s="39">
        <v>67.900000000000006</v>
      </c>
      <c r="B690" s="3">
        <f t="shared" si="43"/>
        <v>3.1194795197249674E-8</v>
      </c>
      <c r="C690" s="3">
        <f t="shared" si="40"/>
        <v>2.1181265938932529E-6</v>
      </c>
      <c r="D690" s="6">
        <f t="shared" si="42"/>
        <v>1000</v>
      </c>
      <c r="E690" s="38">
        <f t="shared" si="41"/>
        <v>0.47022410384430219</v>
      </c>
    </row>
    <row r="691" spans="1:5" x14ac:dyDescent="0.3">
      <c r="A691" s="39">
        <v>68</v>
      </c>
      <c r="B691" s="3">
        <f t="shared" si="43"/>
        <v>3.1194795197249674E-8</v>
      </c>
      <c r="C691" s="3">
        <f t="shared" si="40"/>
        <v>2.121246073412978E-6</v>
      </c>
      <c r="D691" s="6">
        <f t="shared" si="42"/>
        <v>1000</v>
      </c>
      <c r="E691" s="38">
        <f t="shared" si="41"/>
        <v>0.47091662829768116</v>
      </c>
    </row>
    <row r="692" spans="1:5" x14ac:dyDescent="0.3">
      <c r="A692" s="39">
        <v>68.099999999999994</v>
      </c>
      <c r="B692" s="3">
        <f t="shared" si="43"/>
        <v>3.1194795197249674E-8</v>
      </c>
      <c r="C692" s="3">
        <f t="shared" si="40"/>
        <v>2.1243655529327026E-6</v>
      </c>
      <c r="D692" s="6">
        <f t="shared" si="42"/>
        <v>1000</v>
      </c>
      <c r="E692" s="38">
        <f t="shared" si="41"/>
        <v>0.47160915275106002</v>
      </c>
    </row>
    <row r="693" spans="1:5" x14ac:dyDescent="0.3">
      <c r="A693" s="39">
        <v>68.2</v>
      </c>
      <c r="B693" s="3">
        <f t="shared" si="43"/>
        <v>3.1194795197249674E-8</v>
      </c>
      <c r="C693" s="3">
        <f t="shared" si="40"/>
        <v>2.1274850324524277E-6</v>
      </c>
      <c r="D693" s="6">
        <f t="shared" si="42"/>
        <v>1000</v>
      </c>
      <c r="E693" s="38">
        <f t="shared" si="41"/>
        <v>0.472301677204439</v>
      </c>
    </row>
    <row r="694" spans="1:5" x14ac:dyDescent="0.3">
      <c r="A694" s="39">
        <v>68.3</v>
      </c>
      <c r="B694" s="3">
        <f t="shared" si="43"/>
        <v>3.1194795197249674E-8</v>
      </c>
      <c r="C694" s="3">
        <f t="shared" si="40"/>
        <v>2.1306045119721528E-6</v>
      </c>
      <c r="D694" s="6">
        <f t="shared" si="42"/>
        <v>1000</v>
      </c>
      <c r="E694" s="38">
        <f t="shared" si="41"/>
        <v>0.47299420165781797</v>
      </c>
    </row>
    <row r="695" spans="1:5" x14ac:dyDescent="0.3">
      <c r="A695" s="39">
        <v>68.400000000000006</v>
      </c>
      <c r="B695" s="3">
        <f t="shared" si="43"/>
        <v>3.1194795197249674E-8</v>
      </c>
      <c r="C695" s="3">
        <f t="shared" si="40"/>
        <v>2.1337239914918779E-6</v>
      </c>
      <c r="D695" s="6">
        <f t="shared" si="42"/>
        <v>1000</v>
      </c>
      <c r="E695" s="38">
        <f t="shared" si="41"/>
        <v>0.47368672611119694</v>
      </c>
    </row>
    <row r="696" spans="1:5" x14ac:dyDescent="0.3">
      <c r="A696" s="39">
        <v>68.5</v>
      </c>
      <c r="B696" s="3">
        <f t="shared" si="43"/>
        <v>3.1194795197249674E-8</v>
      </c>
      <c r="C696" s="3">
        <f t="shared" si="40"/>
        <v>2.1368434710116025E-6</v>
      </c>
      <c r="D696" s="6">
        <f t="shared" si="42"/>
        <v>1000</v>
      </c>
      <c r="E696" s="38">
        <f t="shared" si="41"/>
        <v>0.47437925056457581</v>
      </c>
    </row>
    <row r="697" spans="1:5" x14ac:dyDescent="0.3">
      <c r="A697" s="39">
        <v>68.599999999999994</v>
      </c>
      <c r="B697" s="3">
        <f t="shared" si="43"/>
        <v>3.1194795197249674E-8</v>
      </c>
      <c r="C697" s="3">
        <f t="shared" si="40"/>
        <v>2.1399629505313276E-6</v>
      </c>
      <c r="D697" s="6">
        <f t="shared" si="42"/>
        <v>1000</v>
      </c>
      <c r="E697" s="38">
        <f t="shared" si="41"/>
        <v>0.47507177501795478</v>
      </c>
    </row>
    <row r="698" spans="1:5" x14ac:dyDescent="0.3">
      <c r="A698" s="39">
        <v>68.7</v>
      </c>
      <c r="B698" s="3">
        <f t="shared" si="43"/>
        <v>3.1194795197249674E-8</v>
      </c>
      <c r="C698" s="3">
        <f t="shared" si="40"/>
        <v>2.1430824300510527E-6</v>
      </c>
      <c r="D698" s="6">
        <f t="shared" si="42"/>
        <v>1000</v>
      </c>
      <c r="E698" s="38">
        <f t="shared" si="41"/>
        <v>0.47576429947133375</v>
      </c>
    </row>
    <row r="699" spans="1:5" x14ac:dyDescent="0.3">
      <c r="A699" s="39">
        <v>68.8</v>
      </c>
      <c r="B699" s="3">
        <f t="shared" si="43"/>
        <v>3.1194795197249674E-8</v>
      </c>
      <c r="C699" s="3">
        <f t="shared" si="40"/>
        <v>2.1462019095707773E-6</v>
      </c>
      <c r="D699" s="6">
        <f t="shared" si="42"/>
        <v>1000</v>
      </c>
      <c r="E699" s="38">
        <f t="shared" si="41"/>
        <v>0.47645682392471261</v>
      </c>
    </row>
    <row r="700" spans="1:5" x14ac:dyDescent="0.3">
      <c r="A700" s="39">
        <v>68.900000000000006</v>
      </c>
      <c r="B700" s="3">
        <f t="shared" si="43"/>
        <v>3.1194795197249674E-8</v>
      </c>
      <c r="C700" s="3">
        <f t="shared" si="40"/>
        <v>2.1493213890905028E-6</v>
      </c>
      <c r="D700" s="6">
        <f t="shared" si="42"/>
        <v>1000</v>
      </c>
      <c r="E700" s="38">
        <f t="shared" si="41"/>
        <v>0.4771493483780917</v>
      </c>
    </row>
    <row r="701" spans="1:5" x14ac:dyDescent="0.3">
      <c r="A701" s="39">
        <v>69</v>
      </c>
      <c r="B701" s="3">
        <f t="shared" si="43"/>
        <v>3.1194795197249674E-8</v>
      </c>
      <c r="C701" s="3">
        <f t="shared" si="40"/>
        <v>2.1524408686102275E-6</v>
      </c>
      <c r="D701" s="6">
        <f t="shared" si="42"/>
        <v>1000</v>
      </c>
      <c r="E701" s="38">
        <f t="shared" si="41"/>
        <v>0.47784187283147056</v>
      </c>
    </row>
    <row r="702" spans="1:5" x14ac:dyDescent="0.3">
      <c r="A702" s="39">
        <v>69.099999999999994</v>
      </c>
      <c r="B702" s="3">
        <f t="shared" si="43"/>
        <v>3.1194795197249674E-8</v>
      </c>
      <c r="C702" s="3">
        <f t="shared" si="40"/>
        <v>2.1555603481299521E-6</v>
      </c>
      <c r="D702" s="6">
        <f t="shared" si="42"/>
        <v>1000</v>
      </c>
      <c r="E702" s="38">
        <f t="shared" si="41"/>
        <v>0.47853439728484942</v>
      </c>
    </row>
    <row r="703" spans="1:5" x14ac:dyDescent="0.3">
      <c r="A703" s="39">
        <v>69.2</v>
      </c>
      <c r="B703" s="3">
        <f t="shared" si="43"/>
        <v>3.1194795197249674E-8</v>
      </c>
      <c r="C703" s="3">
        <f t="shared" si="40"/>
        <v>2.1586798276496776E-6</v>
      </c>
      <c r="D703" s="6">
        <f t="shared" si="42"/>
        <v>1000</v>
      </c>
      <c r="E703" s="38">
        <f t="shared" si="41"/>
        <v>0.47922692173822851</v>
      </c>
    </row>
    <row r="704" spans="1:5" x14ac:dyDescent="0.3">
      <c r="A704" s="39">
        <v>69.3</v>
      </c>
      <c r="B704" s="3">
        <f t="shared" si="43"/>
        <v>3.1194795197249674E-8</v>
      </c>
      <c r="C704" s="3">
        <f t="shared" si="40"/>
        <v>2.1617993071694023E-6</v>
      </c>
      <c r="D704" s="6">
        <f t="shared" si="42"/>
        <v>1000</v>
      </c>
      <c r="E704" s="38">
        <f t="shared" si="41"/>
        <v>0.47991944619160737</v>
      </c>
    </row>
    <row r="705" spans="1:5" x14ac:dyDescent="0.3">
      <c r="A705" s="39">
        <v>69.400000000000006</v>
      </c>
      <c r="B705" s="3">
        <f t="shared" si="43"/>
        <v>3.1194795197249674E-8</v>
      </c>
      <c r="C705" s="3">
        <f t="shared" si="40"/>
        <v>2.1649187866891273E-6</v>
      </c>
      <c r="D705" s="6">
        <f t="shared" si="42"/>
        <v>1000</v>
      </c>
      <c r="E705" s="38">
        <f t="shared" si="41"/>
        <v>0.48061197064498634</v>
      </c>
    </row>
    <row r="706" spans="1:5" x14ac:dyDescent="0.3">
      <c r="A706" s="39">
        <v>69.5</v>
      </c>
      <c r="B706" s="3">
        <f t="shared" si="43"/>
        <v>3.1194795197249674E-8</v>
      </c>
      <c r="C706" s="3">
        <f t="shared" si="40"/>
        <v>2.1680382662088524E-6</v>
      </c>
      <c r="D706" s="6">
        <f t="shared" si="42"/>
        <v>1000</v>
      </c>
      <c r="E706" s="38">
        <f t="shared" si="41"/>
        <v>0.48130449509836531</v>
      </c>
    </row>
    <row r="707" spans="1:5" x14ac:dyDescent="0.3">
      <c r="A707" s="39">
        <v>69.599999999999994</v>
      </c>
      <c r="B707" s="3">
        <f t="shared" si="43"/>
        <v>3.1194795197249674E-8</v>
      </c>
      <c r="C707" s="3">
        <f t="shared" si="40"/>
        <v>2.1711577457285771E-6</v>
      </c>
      <c r="D707" s="6">
        <f t="shared" si="42"/>
        <v>1000</v>
      </c>
      <c r="E707" s="38">
        <f t="shared" si="41"/>
        <v>0.48199701955174418</v>
      </c>
    </row>
    <row r="708" spans="1:5" x14ac:dyDescent="0.3">
      <c r="A708" s="39">
        <v>69.7</v>
      </c>
      <c r="B708" s="3">
        <f t="shared" si="43"/>
        <v>3.1194795197249674E-8</v>
      </c>
      <c r="C708" s="3">
        <f t="shared" si="40"/>
        <v>2.1742772252483026E-6</v>
      </c>
      <c r="D708" s="6">
        <f t="shared" si="42"/>
        <v>1000</v>
      </c>
      <c r="E708" s="38">
        <f t="shared" si="41"/>
        <v>0.48268954400512326</v>
      </c>
    </row>
    <row r="709" spans="1:5" x14ac:dyDescent="0.3">
      <c r="A709" s="39">
        <v>69.8</v>
      </c>
      <c r="B709" s="3">
        <f t="shared" si="43"/>
        <v>3.1194795197249674E-8</v>
      </c>
      <c r="C709" s="3">
        <f t="shared" si="40"/>
        <v>2.1773967047680272E-6</v>
      </c>
      <c r="D709" s="6">
        <f t="shared" si="42"/>
        <v>1000</v>
      </c>
      <c r="E709" s="38">
        <f t="shared" si="41"/>
        <v>0.48338206845850212</v>
      </c>
    </row>
    <row r="710" spans="1:5" x14ac:dyDescent="0.3">
      <c r="A710" s="39">
        <v>69.900000000000006</v>
      </c>
      <c r="B710" s="3">
        <f t="shared" si="43"/>
        <v>3.1194795197249674E-8</v>
      </c>
      <c r="C710" s="3">
        <f t="shared" si="40"/>
        <v>2.1805161842877523E-6</v>
      </c>
      <c r="D710" s="6">
        <f t="shared" si="42"/>
        <v>1000</v>
      </c>
      <c r="E710" s="38">
        <f t="shared" si="41"/>
        <v>0.4840745929118811</v>
      </c>
    </row>
    <row r="711" spans="1:5" x14ac:dyDescent="0.3">
      <c r="A711" s="39">
        <v>70</v>
      </c>
      <c r="B711" s="3">
        <f t="shared" si="43"/>
        <v>3.1194795197249674E-8</v>
      </c>
      <c r="C711" s="3">
        <f t="shared" si="40"/>
        <v>2.1836356638074774E-6</v>
      </c>
      <c r="D711" s="6">
        <f t="shared" si="42"/>
        <v>1000</v>
      </c>
      <c r="E711" s="38">
        <f t="shared" si="41"/>
        <v>0.48476711736526007</v>
      </c>
    </row>
    <row r="712" spans="1:5" x14ac:dyDescent="0.3">
      <c r="A712" s="39">
        <v>70.099999999999994</v>
      </c>
      <c r="B712" s="3">
        <f t="shared" si="43"/>
        <v>3.1194795197249674E-8</v>
      </c>
      <c r="C712" s="3">
        <f t="shared" si="40"/>
        <v>2.186755143327202E-6</v>
      </c>
      <c r="D712" s="6">
        <f t="shared" si="42"/>
        <v>1000</v>
      </c>
      <c r="E712" s="38">
        <f t="shared" si="41"/>
        <v>0.48545964181863893</v>
      </c>
    </row>
    <row r="713" spans="1:5" x14ac:dyDescent="0.3">
      <c r="A713" s="39">
        <v>70.2</v>
      </c>
      <c r="B713" s="3">
        <f t="shared" si="43"/>
        <v>3.1194795197249674E-8</v>
      </c>
      <c r="C713" s="3">
        <f t="shared" si="40"/>
        <v>2.1898746228469271E-6</v>
      </c>
      <c r="D713" s="6">
        <f t="shared" si="42"/>
        <v>1000</v>
      </c>
      <c r="E713" s="38">
        <f t="shared" si="41"/>
        <v>0.4861521662720179</v>
      </c>
    </row>
    <row r="714" spans="1:5" x14ac:dyDescent="0.3">
      <c r="A714" s="39">
        <v>70.3</v>
      </c>
      <c r="B714" s="3">
        <f t="shared" si="43"/>
        <v>3.1194795197249674E-8</v>
      </c>
      <c r="C714" s="3">
        <f t="shared" si="40"/>
        <v>2.1929941023666522E-6</v>
      </c>
      <c r="D714" s="6">
        <f t="shared" si="42"/>
        <v>1000</v>
      </c>
      <c r="E714" s="38">
        <f t="shared" si="41"/>
        <v>0.48684469072539682</v>
      </c>
    </row>
    <row r="715" spans="1:5" x14ac:dyDescent="0.3">
      <c r="A715" s="39">
        <v>70.400000000000006</v>
      </c>
      <c r="B715" s="3">
        <f t="shared" si="43"/>
        <v>3.1194795197249674E-8</v>
      </c>
      <c r="C715" s="3">
        <f t="shared" si="40"/>
        <v>2.1961135818863773E-6</v>
      </c>
      <c r="D715" s="6">
        <f t="shared" si="42"/>
        <v>1000</v>
      </c>
      <c r="E715" s="38">
        <f t="shared" si="41"/>
        <v>0.4875372151787758</v>
      </c>
    </row>
    <row r="716" spans="1:5" x14ac:dyDescent="0.3">
      <c r="A716" s="39">
        <v>70.5</v>
      </c>
      <c r="B716" s="3">
        <f t="shared" si="43"/>
        <v>3.1194795197249674E-8</v>
      </c>
      <c r="C716" s="3">
        <f t="shared" ref="C716:C779" si="44">B716*A716</f>
        <v>2.1992330614061019E-6</v>
      </c>
      <c r="D716" s="6">
        <f t="shared" si="42"/>
        <v>1000</v>
      </c>
      <c r="E716" s="38">
        <f t="shared" si="41"/>
        <v>0.48822973963215471</v>
      </c>
    </row>
    <row r="717" spans="1:5" x14ac:dyDescent="0.3">
      <c r="A717" s="39">
        <v>70.599999999999994</v>
      </c>
      <c r="B717" s="3">
        <f t="shared" si="43"/>
        <v>3.1194795197249674E-8</v>
      </c>
      <c r="C717" s="3">
        <f t="shared" si="44"/>
        <v>2.202352540925827E-6</v>
      </c>
      <c r="D717" s="6">
        <f t="shared" si="42"/>
        <v>1000</v>
      </c>
      <c r="E717" s="38">
        <f t="shared" ref="E717:E780" si="45">4.44*50*D717*C717</f>
        <v>0.48892226408553363</v>
      </c>
    </row>
    <row r="718" spans="1:5" x14ac:dyDescent="0.3">
      <c r="A718" s="39">
        <v>70.7</v>
      </c>
      <c r="B718" s="3">
        <f t="shared" si="43"/>
        <v>3.1194795197249674E-8</v>
      </c>
      <c r="C718" s="3">
        <f t="shared" si="44"/>
        <v>2.2054720204455521E-6</v>
      </c>
      <c r="D718" s="6">
        <f t="shared" ref="D718:D781" si="46">D717</f>
        <v>1000</v>
      </c>
      <c r="E718" s="38">
        <f t="shared" si="45"/>
        <v>0.4896147885389126</v>
      </c>
    </row>
    <row r="719" spans="1:5" x14ac:dyDescent="0.3">
      <c r="A719" s="39">
        <v>70.8</v>
      </c>
      <c r="B719" s="3">
        <f t="shared" ref="B719:B782" si="47">B718</f>
        <v>3.1194795197249674E-8</v>
      </c>
      <c r="C719" s="3">
        <f t="shared" si="44"/>
        <v>2.2085914999652767E-6</v>
      </c>
      <c r="D719" s="6">
        <f t="shared" si="46"/>
        <v>1000</v>
      </c>
      <c r="E719" s="38">
        <f t="shared" si="45"/>
        <v>0.49030731299229152</v>
      </c>
    </row>
    <row r="720" spans="1:5" x14ac:dyDescent="0.3">
      <c r="A720" s="39">
        <v>70.900000000000006</v>
      </c>
      <c r="B720" s="3">
        <f t="shared" si="47"/>
        <v>3.1194795197249674E-8</v>
      </c>
      <c r="C720" s="3">
        <f t="shared" si="44"/>
        <v>2.2117109794850022E-6</v>
      </c>
      <c r="D720" s="6">
        <f t="shared" si="46"/>
        <v>1000</v>
      </c>
      <c r="E720" s="38">
        <f t="shared" si="45"/>
        <v>0.49099983744567055</v>
      </c>
    </row>
    <row r="721" spans="1:5" x14ac:dyDescent="0.3">
      <c r="A721" s="39">
        <v>71</v>
      </c>
      <c r="B721" s="3">
        <f t="shared" si="47"/>
        <v>3.1194795197249674E-8</v>
      </c>
      <c r="C721" s="3">
        <f t="shared" si="44"/>
        <v>2.2148304590047269E-6</v>
      </c>
      <c r="D721" s="6">
        <f t="shared" si="46"/>
        <v>1000</v>
      </c>
      <c r="E721" s="38">
        <f t="shared" si="45"/>
        <v>0.49169236189904941</v>
      </c>
    </row>
    <row r="722" spans="1:5" x14ac:dyDescent="0.3">
      <c r="A722" s="39">
        <v>71.099999999999994</v>
      </c>
      <c r="B722" s="3">
        <f t="shared" si="47"/>
        <v>3.1194795197249674E-8</v>
      </c>
      <c r="C722" s="3">
        <f t="shared" si="44"/>
        <v>2.2179499385244515E-6</v>
      </c>
      <c r="D722" s="6">
        <f t="shared" si="46"/>
        <v>1000</v>
      </c>
      <c r="E722" s="38">
        <f t="shared" si="45"/>
        <v>0.49238488635242833</v>
      </c>
    </row>
    <row r="723" spans="1:5" x14ac:dyDescent="0.3">
      <c r="A723" s="39">
        <v>71.2</v>
      </c>
      <c r="B723" s="3">
        <f t="shared" si="47"/>
        <v>3.1194795197249674E-8</v>
      </c>
      <c r="C723" s="3">
        <f t="shared" si="44"/>
        <v>2.221069418044177E-6</v>
      </c>
      <c r="D723" s="6">
        <f t="shared" si="46"/>
        <v>1000</v>
      </c>
      <c r="E723" s="38">
        <f t="shared" si="45"/>
        <v>0.49307741080580736</v>
      </c>
    </row>
    <row r="724" spans="1:5" x14ac:dyDescent="0.3">
      <c r="A724" s="39">
        <v>71.3</v>
      </c>
      <c r="B724" s="3">
        <f t="shared" si="47"/>
        <v>3.1194795197249674E-8</v>
      </c>
      <c r="C724" s="3">
        <f t="shared" si="44"/>
        <v>2.2241888975639017E-6</v>
      </c>
      <c r="D724" s="6">
        <f t="shared" si="46"/>
        <v>1000</v>
      </c>
      <c r="E724" s="38">
        <f t="shared" si="45"/>
        <v>0.49376993525918622</v>
      </c>
    </row>
    <row r="725" spans="1:5" x14ac:dyDescent="0.3">
      <c r="A725" s="39">
        <v>71.400000000000006</v>
      </c>
      <c r="B725" s="3">
        <f t="shared" si="47"/>
        <v>3.1194795197249674E-8</v>
      </c>
      <c r="C725" s="3">
        <f t="shared" si="44"/>
        <v>2.2273083770836268E-6</v>
      </c>
      <c r="D725" s="6">
        <f t="shared" si="46"/>
        <v>1000</v>
      </c>
      <c r="E725" s="38">
        <f t="shared" si="45"/>
        <v>0.49446245971256519</v>
      </c>
    </row>
    <row r="726" spans="1:5" x14ac:dyDescent="0.3">
      <c r="A726" s="39">
        <v>71.5</v>
      </c>
      <c r="B726" s="3">
        <f t="shared" si="47"/>
        <v>3.1194795197249674E-8</v>
      </c>
      <c r="C726" s="3">
        <f t="shared" si="44"/>
        <v>2.2304278566033518E-6</v>
      </c>
      <c r="D726" s="6">
        <f t="shared" si="46"/>
        <v>1000</v>
      </c>
      <c r="E726" s="38">
        <f t="shared" si="45"/>
        <v>0.49515498416594417</v>
      </c>
    </row>
    <row r="727" spans="1:5" x14ac:dyDescent="0.3">
      <c r="A727" s="39">
        <v>71.599999999999994</v>
      </c>
      <c r="B727" s="3">
        <f t="shared" si="47"/>
        <v>3.1194795197249674E-8</v>
      </c>
      <c r="C727" s="3">
        <f t="shared" si="44"/>
        <v>2.2335473361230765E-6</v>
      </c>
      <c r="D727" s="6">
        <f t="shared" si="46"/>
        <v>1000</v>
      </c>
      <c r="E727" s="38">
        <f t="shared" si="45"/>
        <v>0.49584750861932303</v>
      </c>
    </row>
    <row r="728" spans="1:5" x14ac:dyDescent="0.3">
      <c r="A728" s="39">
        <v>71.7</v>
      </c>
      <c r="B728" s="3">
        <f t="shared" si="47"/>
        <v>3.1194795197249674E-8</v>
      </c>
      <c r="C728" s="3">
        <f t="shared" si="44"/>
        <v>2.2366668156428016E-6</v>
      </c>
      <c r="D728" s="6">
        <f t="shared" si="46"/>
        <v>1000</v>
      </c>
      <c r="E728" s="38">
        <f t="shared" si="45"/>
        <v>0.496540033072702</v>
      </c>
    </row>
    <row r="729" spans="1:5" x14ac:dyDescent="0.3">
      <c r="A729" s="39">
        <v>71.8</v>
      </c>
      <c r="B729" s="3">
        <f t="shared" si="47"/>
        <v>3.1194795197249674E-8</v>
      </c>
      <c r="C729" s="3">
        <f t="shared" si="44"/>
        <v>2.2397862951625266E-6</v>
      </c>
      <c r="D729" s="6">
        <f t="shared" si="46"/>
        <v>1000</v>
      </c>
      <c r="E729" s="38">
        <f t="shared" si="45"/>
        <v>0.49723255752608098</v>
      </c>
    </row>
    <row r="730" spans="1:5" x14ac:dyDescent="0.3">
      <c r="A730" s="39">
        <v>71.900000000000006</v>
      </c>
      <c r="B730" s="3">
        <f t="shared" si="47"/>
        <v>3.1194795197249674E-8</v>
      </c>
      <c r="C730" s="3">
        <f t="shared" si="44"/>
        <v>2.2429057746822517E-6</v>
      </c>
      <c r="D730" s="6">
        <f t="shared" si="46"/>
        <v>1000</v>
      </c>
      <c r="E730" s="38">
        <f t="shared" si="45"/>
        <v>0.49792508197945995</v>
      </c>
    </row>
    <row r="731" spans="1:5" x14ac:dyDescent="0.3">
      <c r="A731" s="39">
        <v>72</v>
      </c>
      <c r="B731" s="3">
        <f t="shared" si="47"/>
        <v>3.1194795197249674E-8</v>
      </c>
      <c r="C731" s="3">
        <f t="shared" si="44"/>
        <v>2.2460252542019764E-6</v>
      </c>
      <c r="D731" s="6">
        <f t="shared" si="46"/>
        <v>1000</v>
      </c>
      <c r="E731" s="38">
        <f t="shared" si="45"/>
        <v>0.49861760643283881</v>
      </c>
    </row>
    <row r="732" spans="1:5" x14ac:dyDescent="0.3">
      <c r="A732" s="39">
        <v>72.099999999999994</v>
      </c>
      <c r="B732" s="3">
        <f t="shared" si="47"/>
        <v>3.1194795197249674E-8</v>
      </c>
      <c r="C732" s="3">
        <f t="shared" si="44"/>
        <v>2.2491447337217015E-6</v>
      </c>
      <c r="D732" s="6">
        <f t="shared" si="46"/>
        <v>1000</v>
      </c>
      <c r="E732" s="38">
        <f t="shared" si="45"/>
        <v>0.49931013088621778</v>
      </c>
    </row>
    <row r="733" spans="1:5" x14ac:dyDescent="0.3">
      <c r="A733" s="39">
        <v>72.2</v>
      </c>
      <c r="B733" s="3">
        <f t="shared" si="47"/>
        <v>3.1194795197249674E-8</v>
      </c>
      <c r="C733" s="3">
        <f t="shared" si="44"/>
        <v>2.2522642132414265E-6</v>
      </c>
      <c r="D733" s="6">
        <f t="shared" si="46"/>
        <v>1000</v>
      </c>
      <c r="E733" s="38">
        <f t="shared" si="45"/>
        <v>0.50000265533959676</v>
      </c>
    </row>
    <row r="734" spans="1:5" x14ac:dyDescent="0.3">
      <c r="A734" s="39">
        <v>72.3</v>
      </c>
      <c r="B734" s="3">
        <f t="shared" si="47"/>
        <v>3.1194795197249674E-8</v>
      </c>
      <c r="C734" s="3">
        <f t="shared" si="44"/>
        <v>2.2553836927611512E-6</v>
      </c>
      <c r="D734" s="6">
        <f t="shared" si="46"/>
        <v>1000</v>
      </c>
      <c r="E734" s="38">
        <f t="shared" si="45"/>
        <v>0.50069517979297562</v>
      </c>
    </row>
    <row r="735" spans="1:5" x14ac:dyDescent="0.3">
      <c r="A735" s="39">
        <v>72.400000000000006</v>
      </c>
      <c r="B735" s="3">
        <f t="shared" si="47"/>
        <v>3.1194795197249674E-8</v>
      </c>
      <c r="C735" s="3">
        <f t="shared" si="44"/>
        <v>2.2585031722808767E-6</v>
      </c>
      <c r="D735" s="6">
        <f t="shared" si="46"/>
        <v>1000</v>
      </c>
      <c r="E735" s="38">
        <f t="shared" si="45"/>
        <v>0.5013877042463547</v>
      </c>
    </row>
    <row r="736" spans="1:5" x14ac:dyDescent="0.3">
      <c r="A736" s="39">
        <v>72.5</v>
      </c>
      <c r="B736" s="3">
        <f t="shared" si="47"/>
        <v>3.1194795197249674E-8</v>
      </c>
      <c r="C736" s="3">
        <f t="shared" si="44"/>
        <v>2.2616226518006013E-6</v>
      </c>
      <c r="D736" s="6">
        <f t="shared" si="46"/>
        <v>1000</v>
      </c>
      <c r="E736" s="38">
        <f t="shared" si="45"/>
        <v>0.50208022869973357</v>
      </c>
    </row>
    <row r="737" spans="1:5" x14ac:dyDescent="0.3">
      <c r="A737" s="39">
        <v>72.599999999999994</v>
      </c>
      <c r="B737" s="3">
        <f t="shared" si="47"/>
        <v>3.1194795197249674E-8</v>
      </c>
      <c r="C737" s="3">
        <f t="shared" si="44"/>
        <v>2.264742131320326E-6</v>
      </c>
      <c r="D737" s="6">
        <f t="shared" si="46"/>
        <v>1000</v>
      </c>
      <c r="E737" s="38">
        <f t="shared" si="45"/>
        <v>0.50277275315311243</v>
      </c>
    </row>
    <row r="738" spans="1:5" x14ac:dyDescent="0.3">
      <c r="A738" s="39">
        <v>72.7</v>
      </c>
      <c r="B738" s="3">
        <f t="shared" si="47"/>
        <v>3.1194795197249674E-8</v>
      </c>
      <c r="C738" s="3">
        <f t="shared" si="44"/>
        <v>2.2678616108400515E-6</v>
      </c>
      <c r="D738" s="6">
        <f t="shared" si="46"/>
        <v>1000</v>
      </c>
      <c r="E738" s="38">
        <f t="shared" si="45"/>
        <v>0.50346527760649151</v>
      </c>
    </row>
    <row r="739" spans="1:5" x14ac:dyDescent="0.3">
      <c r="A739" s="39">
        <v>72.8</v>
      </c>
      <c r="B739" s="3">
        <f t="shared" si="47"/>
        <v>3.1194795197249674E-8</v>
      </c>
      <c r="C739" s="3">
        <f t="shared" si="44"/>
        <v>2.2709810903597761E-6</v>
      </c>
      <c r="D739" s="6">
        <f t="shared" si="46"/>
        <v>1000</v>
      </c>
      <c r="E739" s="38">
        <f t="shared" si="45"/>
        <v>0.50415780205987037</v>
      </c>
    </row>
    <row r="740" spans="1:5" x14ac:dyDescent="0.3">
      <c r="A740" s="39">
        <v>72.900000000000006</v>
      </c>
      <c r="B740" s="3">
        <f t="shared" si="47"/>
        <v>3.1194795197249674E-8</v>
      </c>
      <c r="C740" s="3">
        <f t="shared" si="44"/>
        <v>2.2741005698795012E-6</v>
      </c>
      <c r="D740" s="6">
        <f t="shared" si="46"/>
        <v>1000</v>
      </c>
      <c r="E740" s="38">
        <f t="shared" si="45"/>
        <v>0.50485032651324935</v>
      </c>
    </row>
    <row r="741" spans="1:5" x14ac:dyDescent="0.3">
      <c r="A741" s="39">
        <v>73</v>
      </c>
      <c r="B741" s="3">
        <f t="shared" si="47"/>
        <v>3.1194795197249674E-8</v>
      </c>
      <c r="C741" s="3">
        <f t="shared" si="44"/>
        <v>2.2772200493992263E-6</v>
      </c>
      <c r="D741" s="6">
        <f t="shared" si="46"/>
        <v>1000</v>
      </c>
      <c r="E741" s="38">
        <f t="shared" si="45"/>
        <v>0.50554285096662832</v>
      </c>
    </row>
    <row r="742" spans="1:5" x14ac:dyDescent="0.3">
      <c r="A742" s="39">
        <v>73.099999999999994</v>
      </c>
      <c r="B742" s="3">
        <f t="shared" si="47"/>
        <v>3.1194795197249674E-8</v>
      </c>
      <c r="C742" s="3">
        <f t="shared" si="44"/>
        <v>2.2803395289189509E-6</v>
      </c>
      <c r="D742" s="6">
        <f t="shared" si="46"/>
        <v>1000</v>
      </c>
      <c r="E742" s="38">
        <f t="shared" si="45"/>
        <v>0.50623537542000718</v>
      </c>
    </row>
    <row r="743" spans="1:5" x14ac:dyDescent="0.3">
      <c r="A743" s="39">
        <v>73.2</v>
      </c>
      <c r="B743" s="3">
        <f t="shared" si="47"/>
        <v>3.1194795197249674E-8</v>
      </c>
      <c r="C743" s="3">
        <f t="shared" si="44"/>
        <v>2.283459008438676E-6</v>
      </c>
      <c r="D743" s="6">
        <f t="shared" si="46"/>
        <v>1000</v>
      </c>
      <c r="E743" s="38">
        <f t="shared" si="45"/>
        <v>0.50692789987338616</v>
      </c>
    </row>
    <row r="744" spans="1:5" x14ac:dyDescent="0.3">
      <c r="A744" s="39">
        <v>73.3</v>
      </c>
      <c r="B744" s="3">
        <f t="shared" si="47"/>
        <v>3.1194795197249674E-8</v>
      </c>
      <c r="C744" s="3">
        <f t="shared" si="44"/>
        <v>2.2865784879584011E-6</v>
      </c>
      <c r="D744" s="6">
        <f t="shared" si="46"/>
        <v>1000</v>
      </c>
      <c r="E744" s="38">
        <f t="shared" si="45"/>
        <v>0.50762042432676513</v>
      </c>
    </row>
    <row r="745" spans="1:5" x14ac:dyDescent="0.3">
      <c r="A745" s="39">
        <v>73.400000000000006</v>
      </c>
      <c r="B745" s="3">
        <f t="shared" si="47"/>
        <v>3.1194795197249674E-8</v>
      </c>
      <c r="C745" s="3">
        <f t="shared" si="44"/>
        <v>2.2896979674781262E-6</v>
      </c>
      <c r="D745" s="6">
        <f t="shared" si="46"/>
        <v>1000</v>
      </c>
      <c r="E745" s="38">
        <f t="shared" si="45"/>
        <v>0.5083129487801441</v>
      </c>
    </row>
    <row r="746" spans="1:5" x14ac:dyDescent="0.3">
      <c r="A746" s="39">
        <v>73.5</v>
      </c>
      <c r="B746" s="3">
        <f t="shared" si="47"/>
        <v>3.1194795197249674E-8</v>
      </c>
      <c r="C746" s="3">
        <f t="shared" si="44"/>
        <v>2.2928174469978513E-6</v>
      </c>
      <c r="D746" s="6">
        <f t="shared" si="46"/>
        <v>1000</v>
      </c>
      <c r="E746" s="38">
        <f t="shared" si="45"/>
        <v>0.50900547323352308</v>
      </c>
    </row>
    <row r="747" spans="1:5" x14ac:dyDescent="0.3">
      <c r="A747" s="39">
        <v>73.599999999999994</v>
      </c>
      <c r="B747" s="3">
        <f t="shared" si="47"/>
        <v>3.1194795197249674E-8</v>
      </c>
      <c r="C747" s="3">
        <f t="shared" si="44"/>
        <v>2.2959369265175759E-6</v>
      </c>
      <c r="D747" s="6">
        <f t="shared" si="46"/>
        <v>1000</v>
      </c>
      <c r="E747" s="38">
        <f t="shared" si="45"/>
        <v>0.50969799768690194</v>
      </c>
    </row>
    <row r="748" spans="1:5" x14ac:dyDescent="0.3">
      <c r="A748" s="39">
        <v>73.7</v>
      </c>
      <c r="B748" s="3">
        <f t="shared" si="47"/>
        <v>3.1194795197249674E-8</v>
      </c>
      <c r="C748" s="3">
        <f t="shared" si="44"/>
        <v>2.299056406037301E-6</v>
      </c>
      <c r="D748" s="6">
        <f t="shared" si="46"/>
        <v>1000</v>
      </c>
      <c r="E748" s="38">
        <f t="shared" si="45"/>
        <v>0.51039052214028091</v>
      </c>
    </row>
    <row r="749" spans="1:5" x14ac:dyDescent="0.3">
      <c r="A749" s="39">
        <v>73.8</v>
      </c>
      <c r="B749" s="3">
        <f t="shared" si="47"/>
        <v>3.1194795197249674E-8</v>
      </c>
      <c r="C749" s="3">
        <f t="shared" si="44"/>
        <v>2.3021758855570261E-6</v>
      </c>
      <c r="D749" s="6">
        <f t="shared" si="46"/>
        <v>1000</v>
      </c>
      <c r="E749" s="38">
        <f t="shared" si="45"/>
        <v>0.51108304659365988</v>
      </c>
    </row>
    <row r="750" spans="1:5" x14ac:dyDescent="0.3">
      <c r="A750" s="39">
        <v>73.900000000000006</v>
      </c>
      <c r="B750" s="3">
        <f t="shared" si="47"/>
        <v>3.1194795197249674E-8</v>
      </c>
      <c r="C750" s="3">
        <f t="shared" si="44"/>
        <v>2.3052953650767511E-6</v>
      </c>
      <c r="D750" s="6">
        <f t="shared" si="46"/>
        <v>1000</v>
      </c>
      <c r="E750" s="38">
        <f t="shared" si="45"/>
        <v>0.51177557104703886</v>
      </c>
    </row>
    <row r="751" spans="1:5" x14ac:dyDescent="0.3">
      <c r="A751" s="39">
        <v>74</v>
      </c>
      <c r="B751" s="3">
        <f t="shared" si="47"/>
        <v>3.1194795197249674E-8</v>
      </c>
      <c r="C751" s="3">
        <f t="shared" si="44"/>
        <v>2.3084148445964758E-6</v>
      </c>
      <c r="D751" s="6">
        <f t="shared" si="46"/>
        <v>1000</v>
      </c>
      <c r="E751" s="38">
        <f t="shared" si="45"/>
        <v>0.51246809550041772</v>
      </c>
    </row>
    <row r="752" spans="1:5" x14ac:dyDescent="0.3">
      <c r="A752" s="39">
        <v>74.099999999999994</v>
      </c>
      <c r="B752" s="3">
        <f t="shared" si="47"/>
        <v>3.1194795197249674E-8</v>
      </c>
      <c r="C752" s="3">
        <f t="shared" si="44"/>
        <v>2.3115343241162009E-6</v>
      </c>
      <c r="D752" s="6">
        <f t="shared" si="46"/>
        <v>1000</v>
      </c>
      <c r="E752" s="38">
        <f t="shared" si="45"/>
        <v>0.51316061995379669</v>
      </c>
    </row>
    <row r="753" spans="1:5" x14ac:dyDescent="0.3">
      <c r="A753" s="39">
        <v>74.2</v>
      </c>
      <c r="B753" s="3">
        <f t="shared" si="47"/>
        <v>3.1194795197249674E-8</v>
      </c>
      <c r="C753" s="3">
        <f t="shared" si="44"/>
        <v>2.3146538036359259E-6</v>
      </c>
      <c r="D753" s="6">
        <f t="shared" si="46"/>
        <v>1000</v>
      </c>
      <c r="E753" s="38">
        <f t="shared" si="45"/>
        <v>0.51385314440717567</v>
      </c>
    </row>
    <row r="754" spans="1:5" x14ac:dyDescent="0.3">
      <c r="A754" s="39">
        <v>74.3</v>
      </c>
      <c r="B754" s="3">
        <f t="shared" si="47"/>
        <v>3.1194795197249674E-8</v>
      </c>
      <c r="C754" s="3">
        <f t="shared" si="44"/>
        <v>2.3177732831556506E-6</v>
      </c>
      <c r="D754" s="6">
        <f t="shared" si="46"/>
        <v>1000</v>
      </c>
      <c r="E754" s="38">
        <f t="shared" si="45"/>
        <v>0.51454566886055453</v>
      </c>
    </row>
    <row r="755" spans="1:5" x14ac:dyDescent="0.3">
      <c r="A755" s="39">
        <v>74.400000000000006</v>
      </c>
      <c r="B755" s="3">
        <f t="shared" si="47"/>
        <v>3.1194795197249674E-8</v>
      </c>
      <c r="C755" s="3">
        <f t="shared" si="44"/>
        <v>2.3208927626753761E-6</v>
      </c>
      <c r="D755" s="6">
        <f t="shared" si="46"/>
        <v>1000</v>
      </c>
      <c r="E755" s="38">
        <f t="shared" si="45"/>
        <v>0.51523819331393361</v>
      </c>
    </row>
    <row r="756" spans="1:5" x14ac:dyDescent="0.3">
      <c r="A756" s="39">
        <v>74.5</v>
      </c>
      <c r="B756" s="3">
        <f t="shared" si="47"/>
        <v>3.1194795197249674E-8</v>
      </c>
      <c r="C756" s="3">
        <f t="shared" si="44"/>
        <v>2.3240122421951007E-6</v>
      </c>
      <c r="D756" s="6">
        <f t="shared" si="46"/>
        <v>1000</v>
      </c>
      <c r="E756" s="38">
        <f t="shared" si="45"/>
        <v>0.51593071776731247</v>
      </c>
    </row>
    <row r="757" spans="1:5" x14ac:dyDescent="0.3">
      <c r="A757" s="39">
        <v>74.599999999999994</v>
      </c>
      <c r="B757" s="3">
        <f t="shared" si="47"/>
        <v>3.1194795197249674E-8</v>
      </c>
      <c r="C757" s="3">
        <f t="shared" si="44"/>
        <v>2.3271317217148254E-6</v>
      </c>
      <c r="D757" s="6">
        <f t="shared" si="46"/>
        <v>1000</v>
      </c>
      <c r="E757" s="38">
        <f t="shared" si="45"/>
        <v>0.51662324222069134</v>
      </c>
    </row>
    <row r="758" spans="1:5" x14ac:dyDescent="0.3">
      <c r="A758" s="39">
        <v>74.7</v>
      </c>
      <c r="B758" s="3">
        <f t="shared" si="47"/>
        <v>3.1194795197249674E-8</v>
      </c>
      <c r="C758" s="3">
        <f t="shared" si="44"/>
        <v>2.3302512012345509E-6</v>
      </c>
      <c r="D758" s="6">
        <f t="shared" si="46"/>
        <v>1000</v>
      </c>
      <c r="E758" s="38">
        <f t="shared" si="45"/>
        <v>0.51731576667407042</v>
      </c>
    </row>
    <row r="759" spans="1:5" x14ac:dyDescent="0.3">
      <c r="A759" s="39">
        <v>74.8</v>
      </c>
      <c r="B759" s="3">
        <f t="shared" si="47"/>
        <v>3.1194795197249674E-8</v>
      </c>
      <c r="C759" s="3">
        <f t="shared" si="44"/>
        <v>2.3333706807542756E-6</v>
      </c>
      <c r="D759" s="6">
        <f t="shared" si="46"/>
        <v>1000</v>
      </c>
      <c r="E759" s="38">
        <f t="shared" si="45"/>
        <v>0.51800829112744928</v>
      </c>
    </row>
    <row r="760" spans="1:5" x14ac:dyDescent="0.3">
      <c r="A760" s="39">
        <v>74.900000000000006</v>
      </c>
      <c r="B760" s="3">
        <f t="shared" si="47"/>
        <v>3.1194795197249674E-8</v>
      </c>
      <c r="C760" s="3">
        <f t="shared" si="44"/>
        <v>2.3364901602740006E-6</v>
      </c>
      <c r="D760" s="6">
        <f t="shared" si="46"/>
        <v>1000</v>
      </c>
      <c r="E760" s="38">
        <f t="shared" si="45"/>
        <v>0.51870081558082826</v>
      </c>
    </row>
    <row r="761" spans="1:5" x14ac:dyDescent="0.3">
      <c r="A761" s="39">
        <v>75</v>
      </c>
      <c r="B761" s="3">
        <f t="shared" si="47"/>
        <v>3.1194795197249674E-8</v>
      </c>
      <c r="C761" s="3">
        <f t="shared" si="44"/>
        <v>2.3396096397937257E-6</v>
      </c>
      <c r="D761" s="6">
        <f t="shared" si="46"/>
        <v>1000</v>
      </c>
      <c r="E761" s="38">
        <f t="shared" si="45"/>
        <v>0.51939334003420723</v>
      </c>
    </row>
    <row r="762" spans="1:5" x14ac:dyDescent="0.3">
      <c r="A762" s="39">
        <v>75.099999999999994</v>
      </c>
      <c r="B762" s="3">
        <f t="shared" si="47"/>
        <v>3.1194795197249674E-8</v>
      </c>
      <c r="C762" s="3">
        <f t="shared" si="44"/>
        <v>2.3427291193134504E-6</v>
      </c>
      <c r="D762" s="6">
        <f t="shared" si="46"/>
        <v>1000</v>
      </c>
      <c r="E762" s="38">
        <f t="shared" si="45"/>
        <v>0.52008586448758609</v>
      </c>
    </row>
    <row r="763" spans="1:5" x14ac:dyDescent="0.3">
      <c r="A763" s="39">
        <v>75.2</v>
      </c>
      <c r="B763" s="3">
        <f t="shared" si="47"/>
        <v>3.1194795197249674E-8</v>
      </c>
      <c r="C763" s="3">
        <f t="shared" si="44"/>
        <v>2.3458485988331754E-6</v>
      </c>
      <c r="D763" s="6">
        <f t="shared" si="46"/>
        <v>1000</v>
      </c>
      <c r="E763" s="38">
        <f t="shared" si="45"/>
        <v>0.52077838894096506</v>
      </c>
    </row>
    <row r="764" spans="1:5" x14ac:dyDescent="0.3">
      <c r="A764" s="39">
        <v>75.3</v>
      </c>
      <c r="B764" s="3">
        <f t="shared" si="47"/>
        <v>3.1194795197249674E-8</v>
      </c>
      <c r="C764" s="3">
        <f t="shared" si="44"/>
        <v>2.3489680783529005E-6</v>
      </c>
      <c r="D764" s="6">
        <f t="shared" si="46"/>
        <v>1000</v>
      </c>
      <c r="E764" s="38">
        <f t="shared" si="45"/>
        <v>0.52147091339434404</v>
      </c>
    </row>
    <row r="765" spans="1:5" x14ac:dyDescent="0.3">
      <c r="A765" s="39">
        <v>75.400000000000006</v>
      </c>
      <c r="B765" s="3">
        <f t="shared" si="47"/>
        <v>3.1194795197249674E-8</v>
      </c>
      <c r="C765" s="3">
        <f t="shared" si="44"/>
        <v>2.3520875578726256E-6</v>
      </c>
      <c r="D765" s="6">
        <f t="shared" si="46"/>
        <v>1000</v>
      </c>
      <c r="E765" s="38">
        <f t="shared" si="45"/>
        <v>0.5221634378477229</v>
      </c>
    </row>
    <row r="766" spans="1:5" x14ac:dyDescent="0.3">
      <c r="A766" s="39">
        <v>75.5</v>
      </c>
      <c r="B766" s="3">
        <f t="shared" si="47"/>
        <v>3.1194795197249674E-8</v>
      </c>
      <c r="C766" s="3">
        <f t="shared" si="44"/>
        <v>2.3552070373923502E-6</v>
      </c>
      <c r="D766" s="6">
        <f t="shared" si="46"/>
        <v>1000</v>
      </c>
      <c r="E766" s="38">
        <f t="shared" si="45"/>
        <v>0.52285596230110187</v>
      </c>
    </row>
    <row r="767" spans="1:5" x14ac:dyDescent="0.3">
      <c r="A767" s="39">
        <v>75.599999999999994</v>
      </c>
      <c r="B767" s="3">
        <f t="shared" si="47"/>
        <v>3.1194795197249674E-8</v>
      </c>
      <c r="C767" s="3">
        <f t="shared" si="44"/>
        <v>2.3583265169120753E-6</v>
      </c>
      <c r="D767" s="6">
        <f t="shared" si="46"/>
        <v>1000</v>
      </c>
      <c r="E767" s="38">
        <f t="shared" si="45"/>
        <v>0.52354848675448074</v>
      </c>
    </row>
    <row r="768" spans="1:5" x14ac:dyDescent="0.3">
      <c r="A768" s="39">
        <v>75.7</v>
      </c>
      <c r="B768" s="3">
        <f t="shared" si="47"/>
        <v>3.1194795197249674E-8</v>
      </c>
      <c r="C768" s="3">
        <f t="shared" si="44"/>
        <v>2.3614459964318004E-6</v>
      </c>
      <c r="D768" s="6">
        <f t="shared" si="46"/>
        <v>1000</v>
      </c>
      <c r="E768" s="38">
        <f t="shared" si="45"/>
        <v>0.52424101120785971</v>
      </c>
    </row>
    <row r="769" spans="1:5" x14ac:dyDescent="0.3">
      <c r="A769" s="39">
        <v>75.8</v>
      </c>
      <c r="B769" s="3">
        <f t="shared" si="47"/>
        <v>3.1194795197249674E-8</v>
      </c>
      <c r="C769" s="3">
        <f t="shared" si="44"/>
        <v>2.364565475951525E-6</v>
      </c>
      <c r="D769" s="6">
        <f t="shared" si="46"/>
        <v>1000</v>
      </c>
      <c r="E769" s="38">
        <f t="shared" si="45"/>
        <v>0.52493353566123868</v>
      </c>
    </row>
    <row r="770" spans="1:5" x14ac:dyDescent="0.3">
      <c r="A770" s="39">
        <v>75.900000000000006</v>
      </c>
      <c r="B770" s="3">
        <f t="shared" si="47"/>
        <v>3.1194795197249674E-8</v>
      </c>
      <c r="C770" s="3">
        <f t="shared" si="44"/>
        <v>2.3676849554712505E-6</v>
      </c>
      <c r="D770" s="6">
        <f t="shared" si="46"/>
        <v>1000</v>
      </c>
      <c r="E770" s="38">
        <f t="shared" si="45"/>
        <v>0.52562606011461765</v>
      </c>
    </row>
    <row r="771" spans="1:5" x14ac:dyDescent="0.3">
      <c r="A771" s="39">
        <v>76</v>
      </c>
      <c r="B771" s="3">
        <f t="shared" si="47"/>
        <v>3.1194795197249674E-8</v>
      </c>
      <c r="C771" s="3">
        <f t="shared" si="44"/>
        <v>2.3708044349909752E-6</v>
      </c>
      <c r="D771" s="6">
        <f t="shared" si="46"/>
        <v>1000</v>
      </c>
      <c r="E771" s="38">
        <f t="shared" si="45"/>
        <v>0.52631858456799652</v>
      </c>
    </row>
    <row r="772" spans="1:5" x14ac:dyDescent="0.3">
      <c r="A772" s="39">
        <v>76.099999999999994</v>
      </c>
      <c r="B772" s="3">
        <f t="shared" si="47"/>
        <v>3.1194795197249674E-8</v>
      </c>
      <c r="C772" s="3">
        <f t="shared" si="44"/>
        <v>2.3739239145106999E-6</v>
      </c>
      <c r="D772" s="6">
        <f t="shared" si="46"/>
        <v>1000</v>
      </c>
      <c r="E772" s="38">
        <f t="shared" si="45"/>
        <v>0.52701110902137549</v>
      </c>
    </row>
    <row r="773" spans="1:5" x14ac:dyDescent="0.3">
      <c r="A773" s="39">
        <v>76.2</v>
      </c>
      <c r="B773" s="3">
        <f t="shared" si="47"/>
        <v>3.1194795197249674E-8</v>
      </c>
      <c r="C773" s="3">
        <f t="shared" si="44"/>
        <v>2.3770433940304254E-6</v>
      </c>
      <c r="D773" s="6">
        <f t="shared" si="46"/>
        <v>1000</v>
      </c>
      <c r="E773" s="38">
        <f t="shared" si="45"/>
        <v>0.52770363347475446</v>
      </c>
    </row>
    <row r="774" spans="1:5" x14ac:dyDescent="0.3">
      <c r="A774" s="39">
        <v>76.3</v>
      </c>
      <c r="B774" s="3">
        <f t="shared" si="47"/>
        <v>3.1194795197249674E-8</v>
      </c>
      <c r="C774" s="3">
        <f t="shared" si="44"/>
        <v>2.38016287355015E-6</v>
      </c>
      <c r="D774" s="6">
        <f t="shared" si="46"/>
        <v>1000</v>
      </c>
      <c r="E774" s="38">
        <f t="shared" si="45"/>
        <v>0.52839615792813333</v>
      </c>
    </row>
    <row r="775" spans="1:5" x14ac:dyDescent="0.3">
      <c r="A775" s="39">
        <v>76.400000000000006</v>
      </c>
      <c r="B775" s="3">
        <f t="shared" si="47"/>
        <v>3.1194795197249674E-8</v>
      </c>
      <c r="C775" s="3">
        <f t="shared" si="44"/>
        <v>2.3832823530698751E-6</v>
      </c>
      <c r="D775" s="6">
        <f t="shared" si="46"/>
        <v>1000</v>
      </c>
      <c r="E775" s="38">
        <f t="shared" si="45"/>
        <v>0.5290886823815123</v>
      </c>
    </row>
    <row r="776" spans="1:5" x14ac:dyDescent="0.3">
      <c r="A776" s="39">
        <v>76.5</v>
      </c>
      <c r="B776" s="3">
        <f t="shared" si="47"/>
        <v>3.1194795197249674E-8</v>
      </c>
      <c r="C776" s="3">
        <f t="shared" si="44"/>
        <v>2.3864018325896002E-6</v>
      </c>
      <c r="D776" s="6">
        <f t="shared" si="46"/>
        <v>1000</v>
      </c>
      <c r="E776" s="38">
        <f t="shared" si="45"/>
        <v>0.52978120683489127</v>
      </c>
    </row>
    <row r="777" spans="1:5" x14ac:dyDescent="0.3">
      <c r="A777" s="39">
        <v>76.599999999999994</v>
      </c>
      <c r="B777" s="3">
        <f t="shared" si="47"/>
        <v>3.1194795197249674E-8</v>
      </c>
      <c r="C777" s="3">
        <f t="shared" si="44"/>
        <v>2.3895213121093248E-6</v>
      </c>
      <c r="D777" s="6">
        <f t="shared" si="46"/>
        <v>1000</v>
      </c>
      <c r="E777" s="38">
        <f t="shared" si="45"/>
        <v>0.53047373128827013</v>
      </c>
    </row>
    <row r="778" spans="1:5" x14ac:dyDescent="0.3">
      <c r="A778" s="39">
        <v>76.7</v>
      </c>
      <c r="B778" s="3">
        <f t="shared" si="47"/>
        <v>3.1194795197249674E-8</v>
      </c>
      <c r="C778" s="3">
        <f t="shared" si="44"/>
        <v>2.3926407916290499E-6</v>
      </c>
      <c r="D778" s="6">
        <f t="shared" si="46"/>
        <v>1000</v>
      </c>
      <c r="E778" s="38">
        <f t="shared" si="45"/>
        <v>0.53116625574164911</v>
      </c>
    </row>
    <row r="779" spans="1:5" x14ac:dyDescent="0.3">
      <c r="A779" s="39">
        <v>76.8</v>
      </c>
      <c r="B779" s="3">
        <f t="shared" si="47"/>
        <v>3.1194795197249674E-8</v>
      </c>
      <c r="C779" s="3">
        <f t="shared" si="44"/>
        <v>2.395760271148775E-6</v>
      </c>
      <c r="D779" s="6">
        <f t="shared" si="46"/>
        <v>1000</v>
      </c>
      <c r="E779" s="38">
        <f t="shared" si="45"/>
        <v>0.53185878019502808</v>
      </c>
    </row>
    <row r="780" spans="1:5" x14ac:dyDescent="0.3">
      <c r="A780" s="39">
        <v>76.900000000000006</v>
      </c>
      <c r="B780" s="3">
        <f t="shared" si="47"/>
        <v>3.1194795197249674E-8</v>
      </c>
      <c r="C780" s="3">
        <f t="shared" ref="C780:C843" si="48">B780*A780</f>
        <v>2.3988797506685E-6</v>
      </c>
      <c r="D780" s="6">
        <f t="shared" si="46"/>
        <v>1000</v>
      </c>
      <c r="E780" s="38">
        <f t="shared" si="45"/>
        <v>0.53255130464840705</v>
      </c>
    </row>
    <row r="781" spans="1:5" x14ac:dyDescent="0.3">
      <c r="A781" s="39">
        <v>77</v>
      </c>
      <c r="B781" s="3">
        <f t="shared" si="47"/>
        <v>3.1194795197249674E-8</v>
      </c>
      <c r="C781" s="3">
        <f t="shared" si="48"/>
        <v>2.4019992301882247E-6</v>
      </c>
      <c r="D781" s="6">
        <f t="shared" si="46"/>
        <v>1000</v>
      </c>
      <c r="E781" s="38">
        <f t="shared" ref="E781:E844" si="49">4.44*50*D781*C781</f>
        <v>0.53324382910178592</v>
      </c>
    </row>
    <row r="782" spans="1:5" x14ac:dyDescent="0.3">
      <c r="A782" s="39">
        <v>77.099999999999994</v>
      </c>
      <c r="B782" s="3">
        <f t="shared" si="47"/>
        <v>3.1194795197249674E-8</v>
      </c>
      <c r="C782" s="3">
        <f t="shared" si="48"/>
        <v>2.4051187097079498E-6</v>
      </c>
      <c r="D782" s="6">
        <f t="shared" ref="D782:D845" si="50">D781</f>
        <v>1000</v>
      </c>
      <c r="E782" s="38">
        <f t="shared" si="49"/>
        <v>0.53393635355516489</v>
      </c>
    </row>
    <row r="783" spans="1:5" x14ac:dyDescent="0.3">
      <c r="A783" s="39">
        <v>77.2</v>
      </c>
      <c r="B783" s="3">
        <f t="shared" ref="B783:B846" si="51">B782</f>
        <v>3.1194795197249674E-8</v>
      </c>
      <c r="C783" s="3">
        <f t="shared" si="48"/>
        <v>2.4082381892276749E-6</v>
      </c>
      <c r="D783" s="6">
        <f t="shared" si="50"/>
        <v>1000</v>
      </c>
      <c r="E783" s="38">
        <f t="shared" si="49"/>
        <v>0.53462887800854386</v>
      </c>
    </row>
    <row r="784" spans="1:5" x14ac:dyDescent="0.3">
      <c r="A784" s="39">
        <v>77.3</v>
      </c>
      <c r="B784" s="3">
        <f t="shared" si="51"/>
        <v>3.1194795197249674E-8</v>
      </c>
      <c r="C784" s="3">
        <f t="shared" si="48"/>
        <v>2.4113576687473999E-6</v>
      </c>
      <c r="D784" s="6">
        <f t="shared" si="50"/>
        <v>1000</v>
      </c>
      <c r="E784" s="38">
        <f t="shared" si="49"/>
        <v>0.53532140246192284</v>
      </c>
    </row>
    <row r="785" spans="1:5" x14ac:dyDescent="0.3">
      <c r="A785" s="39">
        <v>77.400000000000006</v>
      </c>
      <c r="B785" s="3">
        <f t="shared" si="51"/>
        <v>3.1194795197249674E-8</v>
      </c>
      <c r="C785" s="3">
        <f t="shared" si="48"/>
        <v>2.414477148267125E-6</v>
      </c>
      <c r="D785" s="6">
        <f t="shared" si="50"/>
        <v>1000</v>
      </c>
      <c r="E785" s="38">
        <f t="shared" si="49"/>
        <v>0.53601392691530181</v>
      </c>
    </row>
    <row r="786" spans="1:5" x14ac:dyDescent="0.3">
      <c r="A786" s="39">
        <v>77.5</v>
      </c>
      <c r="B786" s="3">
        <f t="shared" si="51"/>
        <v>3.1194795197249674E-8</v>
      </c>
      <c r="C786" s="3">
        <f t="shared" si="48"/>
        <v>2.4175966277868497E-6</v>
      </c>
      <c r="D786" s="6">
        <f t="shared" si="50"/>
        <v>1000</v>
      </c>
      <c r="E786" s="38">
        <f t="shared" si="49"/>
        <v>0.53670645136868067</v>
      </c>
    </row>
    <row r="787" spans="1:5" x14ac:dyDescent="0.3">
      <c r="A787" s="39">
        <v>77.599999999999994</v>
      </c>
      <c r="B787" s="3">
        <f t="shared" si="51"/>
        <v>3.1194795197249674E-8</v>
      </c>
      <c r="C787" s="3">
        <f t="shared" si="48"/>
        <v>2.4207161073065747E-6</v>
      </c>
      <c r="D787" s="6">
        <f t="shared" si="50"/>
        <v>1000</v>
      </c>
      <c r="E787" s="38">
        <f t="shared" si="49"/>
        <v>0.53739897582205964</v>
      </c>
    </row>
    <row r="788" spans="1:5" x14ac:dyDescent="0.3">
      <c r="A788" s="39">
        <v>77.7</v>
      </c>
      <c r="B788" s="3">
        <f t="shared" si="51"/>
        <v>3.1194795197249674E-8</v>
      </c>
      <c r="C788" s="3">
        <f t="shared" si="48"/>
        <v>2.4238355868262998E-6</v>
      </c>
      <c r="D788" s="6">
        <f t="shared" si="50"/>
        <v>1000</v>
      </c>
      <c r="E788" s="38">
        <f t="shared" si="49"/>
        <v>0.53809150027543862</v>
      </c>
    </row>
    <row r="789" spans="1:5" x14ac:dyDescent="0.3">
      <c r="A789" s="39">
        <v>77.8</v>
      </c>
      <c r="B789" s="3">
        <f t="shared" si="51"/>
        <v>3.1194795197249674E-8</v>
      </c>
      <c r="C789" s="3">
        <f t="shared" si="48"/>
        <v>2.4269550663460245E-6</v>
      </c>
      <c r="D789" s="6">
        <f t="shared" si="50"/>
        <v>1000</v>
      </c>
      <c r="E789" s="38">
        <f t="shared" si="49"/>
        <v>0.53878402472881748</v>
      </c>
    </row>
    <row r="790" spans="1:5" x14ac:dyDescent="0.3">
      <c r="A790" s="39">
        <v>77.900000000000006</v>
      </c>
      <c r="B790" s="3">
        <f t="shared" si="51"/>
        <v>3.1194795197249674E-8</v>
      </c>
      <c r="C790" s="3">
        <f t="shared" si="48"/>
        <v>2.43007454586575E-6</v>
      </c>
      <c r="D790" s="6">
        <f t="shared" si="50"/>
        <v>1000</v>
      </c>
      <c r="E790" s="38">
        <f t="shared" si="49"/>
        <v>0.53947654918219656</v>
      </c>
    </row>
    <row r="791" spans="1:5" x14ac:dyDescent="0.3">
      <c r="A791" s="39">
        <v>78</v>
      </c>
      <c r="B791" s="3">
        <f t="shared" si="51"/>
        <v>3.1194795197249674E-8</v>
      </c>
      <c r="C791" s="3">
        <f t="shared" si="48"/>
        <v>2.4331940253854746E-6</v>
      </c>
      <c r="D791" s="6">
        <f t="shared" si="50"/>
        <v>1000</v>
      </c>
      <c r="E791" s="38">
        <f t="shared" si="49"/>
        <v>0.54016907363557543</v>
      </c>
    </row>
    <row r="792" spans="1:5" x14ac:dyDescent="0.3">
      <c r="A792" s="39">
        <v>78.099999999999994</v>
      </c>
      <c r="B792" s="3">
        <f t="shared" si="51"/>
        <v>3.1194795197249674E-8</v>
      </c>
      <c r="C792" s="3">
        <f t="shared" si="48"/>
        <v>2.4363135049051993E-6</v>
      </c>
      <c r="D792" s="6">
        <f t="shared" si="50"/>
        <v>1000</v>
      </c>
      <c r="E792" s="38">
        <f t="shared" si="49"/>
        <v>0.54086159808895429</v>
      </c>
    </row>
    <row r="793" spans="1:5" x14ac:dyDescent="0.3">
      <c r="A793" s="39">
        <v>78.2</v>
      </c>
      <c r="B793" s="3">
        <f t="shared" si="51"/>
        <v>3.1194795197249674E-8</v>
      </c>
      <c r="C793" s="3">
        <f t="shared" si="48"/>
        <v>2.4394329844249248E-6</v>
      </c>
      <c r="D793" s="6">
        <f t="shared" si="50"/>
        <v>1000</v>
      </c>
      <c r="E793" s="38">
        <f t="shared" si="49"/>
        <v>0.54155412254233337</v>
      </c>
    </row>
    <row r="794" spans="1:5" x14ac:dyDescent="0.3">
      <c r="A794" s="39">
        <v>78.3</v>
      </c>
      <c r="B794" s="3">
        <f t="shared" si="51"/>
        <v>3.1194795197249674E-8</v>
      </c>
      <c r="C794" s="3">
        <f t="shared" si="48"/>
        <v>2.4425524639446494E-6</v>
      </c>
      <c r="D794" s="6">
        <f t="shared" si="50"/>
        <v>1000</v>
      </c>
      <c r="E794" s="38">
        <f t="shared" si="49"/>
        <v>0.54224664699571223</v>
      </c>
    </row>
    <row r="795" spans="1:5" x14ac:dyDescent="0.3">
      <c r="A795" s="39">
        <v>78.400000000000006</v>
      </c>
      <c r="B795" s="3">
        <f t="shared" si="51"/>
        <v>3.1194795197249674E-8</v>
      </c>
      <c r="C795" s="3">
        <f t="shared" si="48"/>
        <v>2.4456719434643745E-6</v>
      </c>
      <c r="D795" s="6">
        <f t="shared" si="50"/>
        <v>1000</v>
      </c>
      <c r="E795" s="38">
        <f t="shared" si="49"/>
        <v>0.54293917144909121</v>
      </c>
    </row>
    <row r="796" spans="1:5" x14ac:dyDescent="0.3">
      <c r="A796" s="39">
        <v>78.5</v>
      </c>
      <c r="B796" s="3">
        <f t="shared" si="51"/>
        <v>3.1194795197249674E-8</v>
      </c>
      <c r="C796" s="3">
        <f t="shared" si="48"/>
        <v>2.4487914229840996E-6</v>
      </c>
      <c r="D796" s="6">
        <f t="shared" si="50"/>
        <v>1000</v>
      </c>
      <c r="E796" s="38">
        <f t="shared" si="49"/>
        <v>0.54363169590247018</v>
      </c>
    </row>
    <row r="797" spans="1:5" x14ac:dyDescent="0.3">
      <c r="A797" s="39">
        <v>78.599999999999994</v>
      </c>
      <c r="B797" s="3">
        <f t="shared" si="51"/>
        <v>3.1194795197249674E-8</v>
      </c>
      <c r="C797" s="3">
        <f t="shared" si="48"/>
        <v>2.4519109025038242E-6</v>
      </c>
      <c r="D797" s="6">
        <f t="shared" si="50"/>
        <v>1000</v>
      </c>
      <c r="E797" s="38">
        <f t="shared" si="49"/>
        <v>0.54432422035584904</v>
      </c>
    </row>
    <row r="798" spans="1:5" x14ac:dyDescent="0.3">
      <c r="A798" s="39">
        <v>78.7</v>
      </c>
      <c r="B798" s="3">
        <f t="shared" si="51"/>
        <v>3.1194795197249674E-8</v>
      </c>
      <c r="C798" s="3">
        <f t="shared" si="48"/>
        <v>2.4550303820235493E-6</v>
      </c>
      <c r="D798" s="6">
        <f t="shared" si="50"/>
        <v>1000</v>
      </c>
      <c r="E798" s="38">
        <f t="shared" si="49"/>
        <v>0.54501674480922802</v>
      </c>
    </row>
    <row r="799" spans="1:5" x14ac:dyDescent="0.3">
      <c r="A799" s="39">
        <v>78.8</v>
      </c>
      <c r="B799" s="3">
        <f t="shared" si="51"/>
        <v>3.1194795197249674E-8</v>
      </c>
      <c r="C799" s="3">
        <f t="shared" si="48"/>
        <v>2.4581498615432744E-6</v>
      </c>
      <c r="D799" s="6">
        <f t="shared" si="50"/>
        <v>1000</v>
      </c>
      <c r="E799" s="38">
        <f t="shared" si="49"/>
        <v>0.54570926926260699</v>
      </c>
    </row>
    <row r="800" spans="1:5" x14ac:dyDescent="0.3">
      <c r="A800" s="39">
        <v>78.900000000000006</v>
      </c>
      <c r="B800" s="3">
        <f t="shared" si="51"/>
        <v>3.1194795197249674E-8</v>
      </c>
      <c r="C800" s="3">
        <f t="shared" si="48"/>
        <v>2.4612693410629995E-6</v>
      </c>
      <c r="D800" s="6">
        <f t="shared" si="50"/>
        <v>1000</v>
      </c>
      <c r="E800" s="38">
        <f t="shared" si="49"/>
        <v>0.54640179371598596</v>
      </c>
    </row>
    <row r="801" spans="1:5" x14ac:dyDescent="0.3">
      <c r="A801" s="39">
        <v>79</v>
      </c>
      <c r="B801" s="3">
        <f t="shared" si="51"/>
        <v>3.1194795197249674E-8</v>
      </c>
      <c r="C801" s="3">
        <f t="shared" si="48"/>
        <v>2.4643888205827241E-6</v>
      </c>
      <c r="D801" s="6">
        <f t="shared" si="50"/>
        <v>1000</v>
      </c>
      <c r="E801" s="38">
        <f t="shared" si="49"/>
        <v>0.54709431816936482</v>
      </c>
    </row>
    <row r="802" spans="1:5" x14ac:dyDescent="0.3">
      <c r="A802" s="39">
        <v>79.099999999999994</v>
      </c>
      <c r="B802" s="3">
        <f t="shared" si="51"/>
        <v>3.1194795197249674E-8</v>
      </c>
      <c r="C802" s="3">
        <f t="shared" si="48"/>
        <v>2.4675083001024492E-6</v>
      </c>
      <c r="D802" s="6">
        <f t="shared" si="50"/>
        <v>1000</v>
      </c>
      <c r="E802" s="38">
        <f t="shared" si="49"/>
        <v>0.5477868426227438</v>
      </c>
    </row>
    <row r="803" spans="1:5" x14ac:dyDescent="0.3">
      <c r="A803" s="39">
        <v>79.2</v>
      </c>
      <c r="B803" s="3">
        <f t="shared" si="51"/>
        <v>3.1194795197249674E-8</v>
      </c>
      <c r="C803" s="3">
        <f t="shared" si="48"/>
        <v>2.4706277796221743E-6</v>
      </c>
      <c r="D803" s="6">
        <f t="shared" si="50"/>
        <v>1000</v>
      </c>
      <c r="E803" s="38">
        <f t="shared" si="49"/>
        <v>0.54847936707612277</v>
      </c>
    </row>
    <row r="804" spans="1:5" x14ac:dyDescent="0.3">
      <c r="A804" s="39">
        <v>79.3</v>
      </c>
      <c r="B804" s="3">
        <f t="shared" si="51"/>
        <v>3.1194795197249674E-8</v>
      </c>
      <c r="C804" s="3">
        <f t="shared" si="48"/>
        <v>2.4737472591418989E-6</v>
      </c>
      <c r="D804" s="6">
        <f t="shared" si="50"/>
        <v>1000</v>
      </c>
      <c r="E804" s="38">
        <f t="shared" si="49"/>
        <v>0.54917189152950163</v>
      </c>
    </row>
    <row r="805" spans="1:5" x14ac:dyDescent="0.3">
      <c r="A805" s="39">
        <v>79.400000000000006</v>
      </c>
      <c r="B805" s="3">
        <f t="shared" si="51"/>
        <v>3.1194795197249674E-8</v>
      </c>
      <c r="C805" s="3">
        <f t="shared" si="48"/>
        <v>2.4768667386616244E-6</v>
      </c>
      <c r="D805" s="6">
        <f t="shared" si="50"/>
        <v>1000</v>
      </c>
      <c r="E805" s="38">
        <f t="shared" si="49"/>
        <v>0.54986441598288072</v>
      </c>
    </row>
    <row r="806" spans="1:5" x14ac:dyDescent="0.3">
      <c r="A806" s="39">
        <v>79.5</v>
      </c>
      <c r="B806" s="3">
        <f t="shared" si="51"/>
        <v>3.1194795197249674E-8</v>
      </c>
      <c r="C806" s="3">
        <f t="shared" si="48"/>
        <v>2.4799862181813491E-6</v>
      </c>
      <c r="D806" s="6">
        <f t="shared" si="50"/>
        <v>1000</v>
      </c>
      <c r="E806" s="38">
        <f t="shared" si="49"/>
        <v>0.55055694043625958</v>
      </c>
    </row>
    <row r="807" spans="1:5" x14ac:dyDescent="0.3">
      <c r="A807" s="39">
        <v>79.599999999999994</v>
      </c>
      <c r="B807" s="3">
        <f t="shared" si="51"/>
        <v>3.1194795197249674E-8</v>
      </c>
      <c r="C807" s="3">
        <f t="shared" si="48"/>
        <v>2.4831056977010737E-6</v>
      </c>
      <c r="D807" s="6">
        <f t="shared" si="50"/>
        <v>1000</v>
      </c>
      <c r="E807" s="38">
        <f t="shared" si="49"/>
        <v>0.55124946488963844</v>
      </c>
    </row>
    <row r="808" spans="1:5" x14ac:dyDescent="0.3">
      <c r="A808" s="39">
        <v>79.7</v>
      </c>
      <c r="B808" s="3">
        <f t="shared" si="51"/>
        <v>3.1194795197249674E-8</v>
      </c>
      <c r="C808" s="3">
        <f t="shared" si="48"/>
        <v>2.4862251772207992E-6</v>
      </c>
      <c r="D808" s="6">
        <f t="shared" si="50"/>
        <v>1000</v>
      </c>
      <c r="E808" s="38">
        <f t="shared" si="49"/>
        <v>0.55194198934301753</v>
      </c>
    </row>
    <row r="809" spans="1:5" x14ac:dyDescent="0.3">
      <c r="A809" s="39">
        <v>79.8</v>
      </c>
      <c r="B809" s="3">
        <f t="shared" si="51"/>
        <v>3.1194795197249674E-8</v>
      </c>
      <c r="C809" s="3">
        <f t="shared" si="48"/>
        <v>2.4893446567405239E-6</v>
      </c>
      <c r="D809" s="6">
        <f t="shared" si="50"/>
        <v>1000</v>
      </c>
      <c r="E809" s="38">
        <f t="shared" si="49"/>
        <v>0.55263451379639639</v>
      </c>
    </row>
    <row r="810" spans="1:5" x14ac:dyDescent="0.3">
      <c r="A810" s="39">
        <v>79.900000000000006</v>
      </c>
      <c r="B810" s="3">
        <f t="shared" si="51"/>
        <v>3.1194795197249674E-8</v>
      </c>
      <c r="C810" s="3">
        <f t="shared" si="48"/>
        <v>2.492464136260249E-6</v>
      </c>
      <c r="D810" s="6">
        <f t="shared" si="50"/>
        <v>1000</v>
      </c>
      <c r="E810" s="38">
        <f t="shared" si="49"/>
        <v>0.55332703824977536</v>
      </c>
    </row>
    <row r="811" spans="1:5" x14ac:dyDescent="0.3">
      <c r="A811" s="39">
        <v>80</v>
      </c>
      <c r="B811" s="3">
        <f t="shared" si="51"/>
        <v>3.1194795197249674E-8</v>
      </c>
      <c r="C811" s="3">
        <f t="shared" si="48"/>
        <v>2.495583615779974E-6</v>
      </c>
      <c r="D811" s="6">
        <f t="shared" si="50"/>
        <v>1000</v>
      </c>
      <c r="E811" s="38">
        <f t="shared" si="49"/>
        <v>0.55401956270315433</v>
      </c>
    </row>
    <row r="812" spans="1:5" x14ac:dyDescent="0.3">
      <c r="A812" s="39">
        <v>80.099999999999994</v>
      </c>
      <c r="B812" s="3">
        <f t="shared" si="51"/>
        <v>3.1194795197249674E-8</v>
      </c>
      <c r="C812" s="3">
        <f t="shared" si="48"/>
        <v>2.4987030952996987E-6</v>
      </c>
      <c r="D812" s="6">
        <f t="shared" si="50"/>
        <v>1000</v>
      </c>
      <c r="E812" s="38">
        <f t="shared" si="49"/>
        <v>0.5547120871565332</v>
      </c>
    </row>
    <row r="813" spans="1:5" x14ac:dyDescent="0.3">
      <c r="A813" s="39">
        <v>80.2</v>
      </c>
      <c r="B813" s="3">
        <f t="shared" si="51"/>
        <v>3.1194795197249674E-8</v>
      </c>
      <c r="C813" s="3">
        <f t="shared" si="48"/>
        <v>2.5018225748194238E-6</v>
      </c>
      <c r="D813" s="6">
        <f t="shared" si="50"/>
        <v>1000</v>
      </c>
      <c r="E813" s="38">
        <f t="shared" si="49"/>
        <v>0.55540461160991217</v>
      </c>
    </row>
    <row r="814" spans="1:5" x14ac:dyDescent="0.3">
      <c r="A814" s="39">
        <v>80.3</v>
      </c>
      <c r="B814" s="3">
        <f t="shared" si="51"/>
        <v>3.1194795197249674E-8</v>
      </c>
      <c r="C814" s="3">
        <f t="shared" si="48"/>
        <v>2.5049420543391488E-6</v>
      </c>
      <c r="D814" s="6">
        <f t="shared" si="50"/>
        <v>1000</v>
      </c>
      <c r="E814" s="38">
        <f t="shared" si="49"/>
        <v>0.55609713606329114</v>
      </c>
    </row>
    <row r="815" spans="1:5" x14ac:dyDescent="0.3">
      <c r="A815" s="39">
        <v>80.400000000000006</v>
      </c>
      <c r="B815" s="3">
        <f t="shared" si="51"/>
        <v>3.1194795197249674E-8</v>
      </c>
      <c r="C815" s="3">
        <f t="shared" si="48"/>
        <v>2.5080615338588739E-6</v>
      </c>
      <c r="D815" s="6">
        <f t="shared" si="50"/>
        <v>1000</v>
      </c>
      <c r="E815" s="38">
        <f t="shared" si="49"/>
        <v>0.55678966051667012</v>
      </c>
    </row>
    <row r="816" spans="1:5" x14ac:dyDescent="0.3">
      <c r="A816" s="39">
        <v>80.5</v>
      </c>
      <c r="B816" s="3">
        <f t="shared" si="51"/>
        <v>3.1194795197249674E-8</v>
      </c>
      <c r="C816" s="3">
        <f t="shared" si="48"/>
        <v>2.5111810133785986E-6</v>
      </c>
      <c r="D816" s="6">
        <f t="shared" si="50"/>
        <v>1000</v>
      </c>
      <c r="E816" s="38">
        <f t="shared" si="49"/>
        <v>0.55748218497004898</v>
      </c>
    </row>
    <row r="817" spans="1:5" x14ac:dyDescent="0.3">
      <c r="A817" s="39">
        <v>80.599999999999994</v>
      </c>
      <c r="B817" s="3">
        <f t="shared" si="51"/>
        <v>3.1194795197249674E-8</v>
      </c>
      <c r="C817" s="3">
        <f t="shared" si="48"/>
        <v>2.5143004928983236E-6</v>
      </c>
      <c r="D817" s="6">
        <f t="shared" si="50"/>
        <v>1000</v>
      </c>
      <c r="E817" s="38">
        <f t="shared" si="49"/>
        <v>0.55817470942342795</v>
      </c>
    </row>
    <row r="818" spans="1:5" x14ac:dyDescent="0.3">
      <c r="A818" s="39">
        <v>80.7</v>
      </c>
      <c r="B818" s="3">
        <f t="shared" si="51"/>
        <v>3.1194795197249674E-8</v>
      </c>
      <c r="C818" s="3">
        <f t="shared" si="48"/>
        <v>2.5174199724180487E-6</v>
      </c>
      <c r="D818" s="6">
        <f t="shared" si="50"/>
        <v>1000</v>
      </c>
      <c r="E818" s="38">
        <f t="shared" si="49"/>
        <v>0.55886723387680692</v>
      </c>
    </row>
    <row r="819" spans="1:5" x14ac:dyDescent="0.3">
      <c r="A819" s="39">
        <v>80.8</v>
      </c>
      <c r="B819" s="3">
        <f t="shared" si="51"/>
        <v>3.1194795197249674E-8</v>
      </c>
      <c r="C819" s="3">
        <f t="shared" si="48"/>
        <v>2.5205394519377734E-6</v>
      </c>
      <c r="D819" s="6">
        <f t="shared" si="50"/>
        <v>1000</v>
      </c>
      <c r="E819" s="38">
        <f t="shared" si="49"/>
        <v>0.55955975833018579</v>
      </c>
    </row>
    <row r="820" spans="1:5" x14ac:dyDescent="0.3">
      <c r="A820" s="39">
        <v>80.900000000000006</v>
      </c>
      <c r="B820" s="3">
        <f t="shared" si="51"/>
        <v>3.1194795197249674E-8</v>
      </c>
      <c r="C820" s="3">
        <f t="shared" si="48"/>
        <v>2.5236589314574989E-6</v>
      </c>
      <c r="D820" s="6">
        <f t="shared" si="50"/>
        <v>1000</v>
      </c>
      <c r="E820" s="38">
        <f t="shared" si="49"/>
        <v>0.56025228278356487</v>
      </c>
    </row>
    <row r="821" spans="1:5" x14ac:dyDescent="0.3">
      <c r="A821" s="39">
        <v>81</v>
      </c>
      <c r="B821" s="3">
        <f t="shared" si="51"/>
        <v>3.1194795197249674E-8</v>
      </c>
      <c r="C821" s="3">
        <f t="shared" si="48"/>
        <v>2.5267784109772235E-6</v>
      </c>
      <c r="D821" s="6">
        <f t="shared" si="50"/>
        <v>1000</v>
      </c>
      <c r="E821" s="38">
        <f t="shared" si="49"/>
        <v>0.56094480723694373</v>
      </c>
    </row>
    <row r="822" spans="1:5" x14ac:dyDescent="0.3">
      <c r="A822" s="39">
        <v>81.099999999999994</v>
      </c>
      <c r="B822" s="3">
        <f t="shared" si="51"/>
        <v>3.1194795197249674E-8</v>
      </c>
      <c r="C822" s="3">
        <f t="shared" si="48"/>
        <v>2.5298978904969482E-6</v>
      </c>
      <c r="D822" s="6">
        <f t="shared" si="50"/>
        <v>1000</v>
      </c>
      <c r="E822" s="38">
        <f t="shared" si="49"/>
        <v>0.56163733169032259</v>
      </c>
    </row>
    <row r="823" spans="1:5" x14ac:dyDescent="0.3">
      <c r="A823" s="39">
        <v>81.2</v>
      </c>
      <c r="B823" s="3">
        <f t="shared" si="51"/>
        <v>3.1194795197249674E-8</v>
      </c>
      <c r="C823" s="3">
        <f t="shared" si="48"/>
        <v>2.5330173700166737E-6</v>
      </c>
      <c r="D823" s="6">
        <f t="shared" si="50"/>
        <v>1000</v>
      </c>
      <c r="E823" s="38">
        <f t="shared" si="49"/>
        <v>0.56232985614370168</v>
      </c>
    </row>
    <row r="824" spans="1:5" x14ac:dyDescent="0.3">
      <c r="A824" s="39">
        <v>81.3</v>
      </c>
      <c r="B824" s="3">
        <f t="shared" si="51"/>
        <v>3.1194795197249674E-8</v>
      </c>
      <c r="C824" s="3">
        <f t="shared" si="48"/>
        <v>2.5361368495363983E-6</v>
      </c>
      <c r="D824" s="6">
        <f t="shared" si="50"/>
        <v>1000</v>
      </c>
      <c r="E824" s="38">
        <f t="shared" si="49"/>
        <v>0.56302238059708054</v>
      </c>
    </row>
    <row r="825" spans="1:5" x14ac:dyDescent="0.3">
      <c r="A825" s="39">
        <v>81.400000000000006</v>
      </c>
      <c r="B825" s="3">
        <f t="shared" si="51"/>
        <v>3.1194795197249674E-8</v>
      </c>
      <c r="C825" s="3">
        <f t="shared" si="48"/>
        <v>2.5392563290561238E-6</v>
      </c>
      <c r="D825" s="6">
        <f t="shared" si="50"/>
        <v>1000</v>
      </c>
      <c r="E825" s="38">
        <f t="shared" si="49"/>
        <v>0.56371490505045951</v>
      </c>
    </row>
    <row r="826" spans="1:5" x14ac:dyDescent="0.3">
      <c r="A826" s="39">
        <v>81.5</v>
      </c>
      <c r="B826" s="3">
        <f t="shared" si="51"/>
        <v>3.1194795197249674E-8</v>
      </c>
      <c r="C826" s="3">
        <f t="shared" si="48"/>
        <v>2.5423758085758485E-6</v>
      </c>
      <c r="D826" s="6">
        <f t="shared" si="50"/>
        <v>1000</v>
      </c>
      <c r="E826" s="38">
        <f t="shared" si="49"/>
        <v>0.56440742950383849</v>
      </c>
    </row>
    <row r="827" spans="1:5" x14ac:dyDescent="0.3">
      <c r="A827" s="39">
        <v>81.599999999999994</v>
      </c>
      <c r="B827" s="3">
        <f t="shared" si="51"/>
        <v>3.1194795197249674E-8</v>
      </c>
      <c r="C827" s="3">
        <f t="shared" si="48"/>
        <v>2.5454952880955731E-6</v>
      </c>
      <c r="D827" s="6">
        <f t="shared" si="50"/>
        <v>1000</v>
      </c>
      <c r="E827" s="38">
        <f t="shared" si="49"/>
        <v>0.56509995395721735</v>
      </c>
    </row>
    <row r="828" spans="1:5" x14ac:dyDescent="0.3">
      <c r="A828" s="39">
        <v>81.7</v>
      </c>
      <c r="B828" s="3">
        <f t="shared" si="51"/>
        <v>3.1194795197249674E-8</v>
      </c>
      <c r="C828" s="3">
        <f t="shared" si="48"/>
        <v>2.5486147676152986E-6</v>
      </c>
      <c r="D828" s="6">
        <f t="shared" si="50"/>
        <v>1000</v>
      </c>
      <c r="E828" s="38">
        <f t="shared" si="49"/>
        <v>0.56579247841059632</v>
      </c>
    </row>
    <row r="829" spans="1:5" x14ac:dyDescent="0.3">
      <c r="A829" s="39">
        <v>81.8</v>
      </c>
      <c r="B829" s="3">
        <f t="shared" si="51"/>
        <v>3.1194795197249674E-8</v>
      </c>
      <c r="C829" s="3">
        <f t="shared" si="48"/>
        <v>2.5517342471350233E-6</v>
      </c>
      <c r="D829" s="6">
        <f t="shared" si="50"/>
        <v>1000</v>
      </c>
      <c r="E829" s="38">
        <f t="shared" si="49"/>
        <v>0.5664850028639753</v>
      </c>
    </row>
    <row r="830" spans="1:5" x14ac:dyDescent="0.3">
      <c r="A830" s="39">
        <v>81.900000000000006</v>
      </c>
      <c r="B830" s="3">
        <f t="shared" si="51"/>
        <v>3.1194795197249674E-8</v>
      </c>
      <c r="C830" s="3">
        <f t="shared" si="48"/>
        <v>2.5548537266547484E-6</v>
      </c>
      <c r="D830" s="6">
        <f t="shared" si="50"/>
        <v>1000</v>
      </c>
      <c r="E830" s="38">
        <f t="shared" si="49"/>
        <v>0.56717752731735416</v>
      </c>
    </row>
    <row r="831" spans="1:5" x14ac:dyDescent="0.3">
      <c r="A831" s="39">
        <v>82</v>
      </c>
      <c r="B831" s="3">
        <f t="shared" si="51"/>
        <v>3.1194795197249674E-8</v>
      </c>
      <c r="C831" s="3">
        <f t="shared" si="48"/>
        <v>2.5579732061744734E-6</v>
      </c>
      <c r="D831" s="6">
        <f t="shared" si="50"/>
        <v>1000</v>
      </c>
      <c r="E831" s="38">
        <f t="shared" si="49"/>
        <v>0.56787005177073313</v>
      </c>
    </row>
    <row r="832" spans="1:5" x14ac:dyDescent="0.3">
      <c r="A832" s="39">
        <v>82.1</v>
      </c>
      <c r="B832" s="3">
        <f t="shared" si="51"/>
        <v>3.1194795197249674E-8</v>
      </c>
      <c r="C832" s="3">
        <f t="shared" si="48"/>
        <v>2.5610926856941981E-6</v>
      </c>
      <c r="D832" s="6">
        <f t="shared" si="50"/>
        <v>1000</v>
      </c>
      <c r="E832" s="38">
        <f t="shared" si="49"/>
        <v>0.5685625762241121</v>
      </c>
    </row>
    <row r="833" spans="1:5" x14ac:dyDescent="0.3">
      <c r="A833" s="39">
        <v>82.2</v>
      </c>
      <c r="B833" s="3">
        <f t="shared" si="51"/>
        <v>3.1194795197249674E-8</v>
      </c>
      <c r="C833" s="3">
        <f t="shared" si="48"/>
        <v>2.5642121652139232E-6</v>
      </c>
      <c r="D833" s="6">
        <f t="shared" si="50"/>
        <v>1000</v>
      </c>
      <c r="E833" s="38">
        <f t="shared" si="49"/>
        <v>0.56925510067749097</v>
      </c>
    </row>
    <row r="834" spans="1:5" x14ac:dyDescent="0.3">
      <c r="A834" s="39">
        <v>82.3</v>
      </c>
      <c r="B834" s="3">
        <f t="shared" si="51"/>
        <v>3.1194795197249674E-8</v>
      </c>
      <c r="C834" s="3">
        <f t="shared" si="48"/>
        <v>2.5673316447336483E-6</v>
      </c>
      <c r="D834" s="6">
        <f t="shared" si="50"/>
        <v>1000</v>
      </c>
      <c r="E834" s="38">
        <f t="shared" si="49"/>
        <v>0.56994762513086994</v>
      </c>
    </row>
    <row r="835" spans="1:5" x14ac:dyDescent="0.3">
      <c r="A835" s="39">
        <v>82.4</v>
      </c>
      <c r="B835" s="3">
        <f t="shared" si="51"/>
        <v>3.1194795197249674E-8</v>
      </c>
      <c r="C835" s="3">
        <f t="shared" si="48"/>
        <v>2.5704511242533733E-6</v>
      </c>
      <c r="D835" s="6">
        <f t="shared" si="50"/>
        <v>1000</v>
      </c>
      <c r="E835" s="38">
        <f t="shared" si="49"/>
        <v>0.57064014958424891</v>
      </c>
    </row>
    <row r="836" spans="1:5" x14ac:dyDescent="0.3">
      <c r="A836" s="39">
        <v>82.5</v>
      </c>
      <c r="B836" s="3">
        <f t="shared" si="51"/>
        <v>3.1194795197249674E-8</v>
      </c>
      <c r="C836" s="3">
        <f t="shared" si="48"/>
        <v>2.573570603773098E-6</v>
      </c>
      <c r="D836" s="6">
        <f t="shared" si="50"/>
        <v>1000</v>
      </c>
      <c r="E836" s="38">
        <f t="shared" si="49"/>
        <v>0.57133267403762777</v>
      </c>
    </row>
    <row r="837" spans="1:5" x14ac:dyDescent="0.3">
      <c r="A837" s="39">
        <v>82.6</v>
      </c>
      <c r="B837" s="3">
        <f t="shared" si="51"/>
        <v>3.1194795197249674E-8</v>
      </c>
      <c r="C837" s="3">
        <f t="shared" si="48"/>
        <v>2.5766900832928231E-6</v>
      </c>
      <c r="D837" s="6">
        <f t="shared" si="50"/>
        <v>1000</v>
      </c>
      <c r="E837" s="38">
        <f t="shared" si="49"/>
        <v>0.57202519849100675</v>
      </c>
    </row>
    <row r="838" spans="1:5" x14ac:dyDescent="0.3">
      <c r="A838" s="39">
        <v>82.7</v>
      </c>
      <c r="B838" s="3">
        <f t="shared" si="51"/>
        <v>3.1194795197249674E-8</v>
      </c>
      <c r="C838" s="3">
        <f t="shared" si="48"/>
        <v>2.5798095628125481E-6</v>
      </c>
      <c r="D838" s="6">
        <f t="shared" si="50"/>
        <v>1000</v>
      </c>
      <c r="E838" s="38">
        <f t="shared" si="49"/>
        <v>0.57271772294438572</v>
      </c>
    </row>
    <row r="839" spans="1:5" x14ac:dyDescent="0.3">
      <c r="A839" s="39">
        <v>82.8</v>
      </c>
      <c r="B839" s="3">
        <f t="shared" si="51"/>
        <v>3.1194795197249674E-8</v>
      </c>
      <c r="C839" s="3">
        <f t="shared" si="48"/>
        <v>2.5829290423322728E-6</v>
      </c>
      <c r="D839" s="6">
        <f t="shared" si="50"/>
        <v>1000</v>
      </c>
      <c r="E839" s="38">
        <f t="shared" si="49"/>
        <v>0.57341024739776458</v>
      </c>
    </row>
    <row r="840" spans="1:5" x14ac:dyDescent="0.3">
      <c r="A840" s="39">
        <v>82.9</v>
      </c>
      <c r="B840" s="3">
        <f t="shared" si="51"/>
        <v>3.1194795197249674E-8</v>
      </c>
      <c r="C840" s="3">
        <f t="shared" si="48"/>
        <v>2.5860485218519983E-6</v>
      </c>
      <c r="D840" s="6">
        <f t="shared" si="50"/>
        <v>1000</v>
      </c>
      <c r="E840" s="38">
        <f t="shared" si="49"/>
        <v>0.57410277185114367</v>
      </c>
    </row>
    <row r="841" spans="1:5" x14ac:dyDescent="0.3">
      <c r="A841" s="39">
        <v>83</v>
      </c>
      <c r="B841" s="3">
        <f t="shared" si="51"/>
        <v>3.1194795197249674E-8</v>
      </c>
      <c r="C841" s="3">
        <f t="shared" si="48"/>
        <v>2.5891680013717229E-6</v>
      </c>
      <c r="D841" s="6">
        <f t="shared" si="50"/>
        <v>1000</v>
      </c>
      <c r="E841" s="38">
        <f t="shared" si="49"/>
        <v>0.57479529630452253</v>
      </c>
    </row>
    <row r="842" spans="1:5" x14ac:dyDescent="0.3">
      <c r="A842" s="39">
        <v>83.1</v>
      </c>
      <c r="B842" s="3">
        <f t="shared" si="51"/>
        <v>3.1194795197249674E-8</v>
      </c>
      <c r="C842" s="3">
        <f t="shared" si="48"/>
        <v>2.5922874808914476E-6</v>
      </c>
      <c r="D842" s="6">
        <f t="shared" si="50"/>
        <v>1000</v>
      </c>
      <c r="E842" s="38">
        <f t="shared" si="49"/>
        <v>0.57548782075790139</v>
      </c>
    </row>
    <row r="843" spans="1:5" x14ac:dyDescent="0.3">
      <c r="A843" s="39">
        <v>83.2</v>
      </c>
      <c r="B843" s="3">
        <f t="shared" si="51"/>
        <v>3.1194795197249674E-8</v>
      </c>
      <c r="C843" s="3">
        <f t="shared" si="48"/>
        <v>2.5954069604111731E-6</v>
      </c>
      <c r="D843" s="6">
        <f t="shared" si="50"/>
        <v>1000</v>
      </c>
      <c r="E843" s="38">
        <f t="shared" si="49"/>
        <v>0.57618034521128048</v>
      </c>
    </row>
    <row r="844" spans="1:5" x14ac:dyDescent="0.3">
      <c r="A844" s="39">
        <v>83.3</v>
      </c>
      <c r="B844" s="3">
        <f t="shared" si="51"/>
        <v>3.1194795197249674E-8</v>
      </c>
      <c r="C844" s="3">
        <f t="shared" ref="C844:C907" si="52">B844*A844</f>
        <v>2.5985264399308977E-6</v>
      </c>
      <c r="D844" s="6">
        <f t="shared" si="50"/>
        <v>1000</v>
      </c>
      <c r="E844" s="38">
        <f t="shared" si="49"/>
        <v>0.57687286966465934</v>
      </c>
    </row>
    <row r="845" spans="1:5" x14ac:dyDescent="0.3">
      <c r="A845" s="39">
        <v>83.4</v>
      </c>
      <c r="B845" s="3">
        <f t="shared" si="51"/>
        <v>3.1194795197249674E-8</v>
      </c>
      <c r="C845" s="3">
        <f t="shared" si="52"/>
        <v>2.6016459194506228E-6</v>
      </c>
      <c r="D845" s="6">
        <f t="shared" si="50"/>
        <v>1000</v>
      </c>
      <c r="E845" s="38">
        <f t="shared" ref="E845:E908" si="53">4.44*50*D845*C845</f>
        <v>0.57756539411803831</v>
      </c>
    </row>
    <row r="846" spans="1:5" x14ac:dyDescent="0.3">
      <c r="A846" s="39">
        <v>83.5</v>
      </c>
      <c r="B846" s="3">
        <f t="shared" si="51"/>
        <v>3.1194795197249674E-8</v>
      </c>
      <c r="C846" s="3">
        <f t="shared" si="52"/>
        <v>2.6047653989703479E-6</v>
      </c>
      <c r="D846" s="6">
        <f t="shared" ref="D846:D909" si="54">D845</f>
        <v>1000</v>
      </c>
      <c r="E846" s="38">
        <f t="shared" si="53"/>
        <v>0.57825791857141728</v>
      </c>
    </row>
    <row r="847" spans="1:5" x14ac:dyDescent="0.3">
      <c r="A847" s="39">
        <v>83.6</v>
      </c>
      <c r="B847" s="3">
        <f t="shared" ref="B847:B910" si="55">B846</f>
        <v>3.1194795197249674E-8</v>
      </c>
      <c r="C847" s="3">
        <f t="shared" si="52"/>
        <v>2.6078848784900726E-6</v>
      </c>
      <c r="D847" s="6">
        <f t="shared" si="54"/>
        <v>1000</v>
      </c>
      <c r="E847" s="38">
        <f t="shared" si="53"/>
        <v>0.57895044302479615</v>
      </c>
    </row>
    <row r="848" spans="1:5" x14ac:dyDescent="0.3">
      <c r="A848" s="39">
        <v>83.7</v>
      </c>
      <c r="B848" s="3">
        <f t="shared" si="55"/>
        <v>3.1194795197249674E-8</v>
      </c>
      <c r="C848" s="3">
        <f t="shared" si="52"/>
        <v>2.6110043580097976E-6</v>
      </c>
      <c r="D848" s="6">
        <f t="shared" si="54"/>
        <v>1000</v>
      </c>
      <c r="E848" s="38">
        <f t="shared" si="53"/>
        <v>0.57964296747817512</v>
      </c>
    </row>
    <row r="849" spans="1:5" x14ac:dyDescent="0.3">
      <c r="A849" s="39">
        <v>83.8</v>
      </c>
      <c r="B849" s="3">
        <f t="shared" si="55"/>
        <v>3.1194795197249674E-8</v>
      </c>
      <c r="C849" s="3">
        <f t="shared" si="52"/>
        <v>2.6141238375295227E-6</v>
      </c>
      <c r="D849" s="6">
        <f t="shared" si="54"/>
        <v>1000</v>
      </c>
      <c r="E849" s="38">
        <f t="shared" si="53"/>
        <v>0.58033549193155409</v>
      </c>
    </row>
    <row r="850" spans="1:5" x14ac:dyDescent="0.3">
      <c r="A850" s="39">
        <v>83.9</v>
      </c>
      <c r="B850" s="3">
        <f t="shared" si="55"/>
        <v>3.1194795197249674E-8</v>
      </c>
      <c r="C850" s="3">
        <f t="shared" si="52"/>
        <v>2.6172433170492478E-6</v>
      </c>
      <c r="D850" s="6">
        <f t="shared" si="54"/>
        <v>1000</v>
      </c>
      <c r="E850" s="38">
        <f t="shared" si="53"/>
        <v>0.58102801638493307</v>
      </c>
    </row>
    <row r="851" spans="1:5" x14ac:dyDescent="0.3">
      <c r="A851" s="39">
        <v>84</v>
      </c>
      <c r="B851" s="3">
        <f t="shared" si="55"/>
        <v>3.1194795197249674E-8</v>
      </c>
      <c r="C851" s="3">
        <f t="shared" si="52"/>
        <v>2.6203627965689724E-6</v>
      </c>
      <c r="D851" s="6">
        <f t="shared" si="54"/>
        <v>1000</v>
      </c>
      <c r="E851" s="38">
        <f t="shared" si="53"/>
        <v>0.58172054083831193</v>
      </c>
    </row>
    <row r="852" spans="1:5" x14ac:dyDescent="0.3">
      <c r="A852" s="39">
        <v>84.1</v>
      </c>
      <c r="B852" s="3">
        <f t="shared" si="55"/>
        <v>3.1194795197249674E-8</v>
      </c>
      <c r="C852" s="3">
        <f t="shared" si="52"/>
        <v>2.6234822760886975E-6</v>
      </c>
      <c r="D852" s="6">
        <f t="shared" si="54"/>
        <v>1000</v>
      </c>
      <c r="E852" s="38">
        <f t="shared" si="53"/>
        <v>0.5824130652916909</v>
      </c>
    </row>
    <row r="853" spans="1:5" x14ac:dyDescent="0.3">
      <c r="A853" s="39">
        <v>84.2</v>
      </c>
      <c r="B853" s="3">
        <f t="shared" si="55"/>
        <v>3.1194795197249674E-8</v>
      </c>
      <c r="C853" s="3">
        <f t="shared" si="52"/>
        <v>2.6266017556084226E-6</v>
      </c>
      <c r="D853" s="6">
        <f t="shared" si="54"/>
        <v>1000</v>
      </c>
      <c r="E853" s="38">
        <f t="shared" si="53"/>
        <v>0.58310558974506987</v>
      </c>
    </row>
    <row r="854" spans="1:5" x14ac:dyDescent="0.3">
      <c r="A854" s="39">
        <v>84.3</v>
      </c>
      <c r="B854" s="3">
        <f t="shared" si="55"/>
        <v>3.1194795197249674E-8</v>
      </c>
      <c r="C854" s="3">
        <f t="shared" si="52"/>
        <v>2.6297212351281472E-6</v>
      </c>
      <c r="D854" s="6">
        <f t="shared" si="54"/>
        <v>1000</v>
      </c>
      <c r="E854" s="38">
        <f t="shared" si="53"/>
        <v>0.58379811419844874</v>
      </c>
    </row>
    <row r="855" spans="1:5" x14ac:dyDescent="0.3">
      <c r="A855" s="39">
        <v>84.4</v>
      </c>
      <c r="B855" s="3">
        <f t="shared" si="55"/>
        <v>3.1194795197249674E-8</v>
      </c>
      <c r="C855" s="3">
        <f t="shared" si="52"/>
        <v>2.6328407146478727E-6</v>
      </c>
      <c r="D855" s="6">
        <f t="shared" si="54"/>
        <v>1000</v>
      </c>
      <c r="E855" s="38">
        <f t="shared" si="53"/>
        <v>0.58449063865182782</v>
      </c>
    </row>
    <row r="856" spans="1:5" x14ac:dyDescent="0.3">
      <c r="A856" s="39">
        <v>84.5</v>
      </c>
      <c r="B856" s="3">
        <f t="shared" si="55"/>
        <v>3.1194795197249674E-8</v>
      </c>
      <c r="C856" s="3">
        <f t="shared" si="52"/>
        <v>2.6359601941675974E-6</v>
      </c>
      <c r="D856" s="6">
        <f t="shared" si="54"/>
        <v>1000</v>
      </c>
      <c r="E856" s="38">
        <f t="shared" si="53"/>
        <v>0.58518316310520668</v>
      </c>
    </row>
    <row r="857" spans="1:5" x14ac:dyDescent="0.3">
      <c r="A857" s="39">
        <v>84.6</v>
      </c>
      <c r="B857" s="3">
        <f t="shared" si="55"/>
        <v>3.1194795197249674E-8</v>
      </c>
      <c r="C857" s="3">
        <f t="shared" si="52"/>
        <v>2.639079673687322E-6</v>
      </c>
      <c r="D857" s="6">
        <f t="shared" si="54"/>
        <v>1000</v>
      </c>
      <c r="E857" s="38">
        <f t="shared" si="53"/>
        <v>0.58587568755858555</v>
      </c>
    </row>
    <row r="858" spans="1:5" x14ac:dyDescent="0.3">
      <c r="A858" s="39">
        <v>84.7</v>
      </c>
      <c r="B858" s="3">
        <f t="shared" si="55"/>
        <v>3.1194795197249674E-8</v>
      </c>
      <c r="C858" s="3">
        <f t="shared" si="52"/>
        <v>2.6421991532070475E-6</v>
      </c>
      <c r="D858" s="6">
        <f t="shared" si="54"/>
        <v>1000</v>
      </c>
      <c r="E858" s="38">
        <f t="shared" si="53"/>
        <v>0.58656821201196463</v>
      </c>
    </row>
    <row r="859" spans="1:5" x14ac:dyDescent="0.3">
      <c r="A859" s="39">
        <v>84.8</v>
      </c>
      <c r="B859" s="3">
        <f t="shared" si="55"/>
        <v>3.1194795197249674E-8</v>
      </c>
      <c r="C859" s="3">
        <f t="shared" si="52"/>
        <v>2.6453186327267722E-6</v>
      </c>
      <c r="D859" s="6">
        <f t="shared" si="54"/>
        <v>1000</v>
      </c>
      <c r="E859" s="38">
        <f t="shared" si="53"/>
        <v>0.58726073646534349</v>
      </c>
    </row>
    <row r="860" spans="1:5" x14ac:dyDescent="0.3">
      <c r="A860" s="39">
        <v>84.9</v>
      </c>
      <c r="B860" s="3">
        <f t="shared" si="55"/>
        <v>3.1194795197249674E-8</v>
      </c>
      <c r="C860" s="3">
        <f t="shared" si="52"/>
        <v>2.6484381122464977E-6</v>
      </c>
      <c r="D860" s="6">
        <f t="shared" si="54"/>
        <v>1000</v>
      </c>
      <c r="E860" s="38">
        <f t="shared" si="53"/>
        <v>0.58795326091872258</v>
      </c>
    </row>
    <row r="861" spans="1:5" x14ac:dyDescent="0.3">
      <c r="A861" s="39">
        <v>85</v>
      </c>
      <c r="B861" s="3">
        <f t="shared" si="55"/>
        <v>3.1194795197249674E-8</v>
      </c>
      <c r="C861" s="3">
        <f t="shared" si="52"/>
        <v>2.6515575917662224E-6</v>
      </c>
      <c r="D861" s="6">
        <f t="shared" si="54"/>
        <v>1000</v>
      </c>
      <c r="E861" s="38">
        <f t="shared" si="53"/>
        <v>0.58864578537210144</v>
      </c>
    </row>
    <row r="862" spans="1:5" x14ac:dyDescent="0.3">
      <c r="A862" s="39">
        <v>85.1</v>
      </c>
      <c r="B862" s="3">
        <f t="shared" si="55"/>
        <v>3.1194795197249674E-8</v>
      </c>
      <c r="C862" s="3">
        <f t="shared" si="52"/>
        <v>2.654677071285947E-6</v>
      </c>
      <c r="D862" s="6">
        <f t="shared" si="54"/>
        <v>1000</v>
      </c>
      <c r="E862" s="38">
        <f t="shared" si="53"/>
        <v>0.5893383098254803</v>
      </c>
    </row>
    <row r="863" spans="1:5" x14ac:dyDescent="0.3">
      <c r="A863" s="39">
        <v>85.2</v>
      </c>
      <c r="B863" s="3">
        <f t="shared" si="55"/>
        <v>3.1194795197249674E-8</v>
      </c>
      <c r="C863" s="3">
        <f t="shared" si="52"/>
        <v>2.6577965508056725E-6</v>
      </c>
      <c r="D863" s="6">
        <f t="shared" si="54"/>
        <v>1000</v>
      </c>
      <c r="E863" s="38">
        <f t="shared" si="53"/>
        <v>0.59003083427885938</v>
      </c>
    </row>
    <row r="864" spans="1:5" x14ac:dyDescent="0.3">
      <c r="A864" s="39">
        <v>85.3</v>
      </c>
      <c r="B864" s="3">
        <f t="shared" si="55"/>
        <v>3.1194795197249674E-8</v>
      </c>
      <c r="C864" s="3">
        <f t="shared" si="52"/>
        <v>2.6609160303253972E-6</v>
      </c>
      <c r="D864" s="6">
        <f t="shared" si="54"/>
        <v>1000</v>
      </c>
      <c r="E864" s="38">
        <f t="shared" si="53"/>
        <v>0.59072335873223825</v>
      </c>
    </row>
    <row r="865" spans="1:5" x14ac:dyDescent="0.3">
      <c r="A865" s="39">
        <v>85.4</v>
      </c>
      <c r="B865" s="3">
        <f t="shared" si="55"/>
        <v>3.1194795197249674E-8</v>
      </c>
      <c r="C865" s="3">
        <f t="shared" si="52"/>
        <v>2.6640355098451222E-6</v>
      </c>
      <c r="D865" s="6">
        <f t="shared" si="54"/>
        <v>1000</v>
      </c>
      <c r="E865" s="38">
        <f t="shared" si="53"/>
        <v>0.59141588318561722</v>
      </c>
    </row>
    <row r="866" spans="1:5" x14ac:dyDescent="0.3">
      <c r="A866" s="39">
        <v>85.5</v>
      </c>
      <c r="B866" s="3">
        <f t="shared" si="55"/>
        <v>3.1194795197249674E-8</v>
      </c>
      <c r="C866" s="3">
        <f t="shared" si="52"/>
        <v>2.6671549893648473E-6</v>
      </c>
      <c r="D866" s="6">
        <f t="shared" si="54"/>
        <v>1000</v>
      </c>
      <c r="E866" s="38">
        <f t="shared" si="53"/>
        <v>0.59210840763899619</v>
      </c>
    </row>
    <row r="867" spans="1:5" x14ac:dyDescent="0.3">
      <c r="A867" s="39">
        <v>85.6</v>
      </c>
      <c r="B867" s="3">
        <f t="shared" si="55"/>
        <v>3.1194795197249674E-8</v>
      </c>
      <c r="C867" s="3">
        <f t="shared" si="52"/>
        <v>2.670274468884572E-6</v>
      </c>
      <c r="D867" s="6">
        <f t="shared" si="54"/>
        <v>1000</v>
      </c>
      <c r="E867" s="38">
        <f t="shared" si="53"/>
        <v>0.59280093209237505</v>
      </c>
    </row>
    <row r="868" spans="1:5" x14ac:dyDescent="0.3">
      <c r="A868" s="39">
        <v>85.7</v>
      </c>
      <c r="B868" s="3">
        <f t="shared" si="55"/>
        <v>3.1194795197249674E-8</v>
      </c>
      <c r="C868" s="3">
        <f t="shared" si="52"/>
        <v>2.673393948404297E-6</v>
      </c>
      <c r="D868" s="6">
        <f t="shared" si="54"/>
        <v>1000</v>
      </c>
      <c r="E868" s="38">
        <f t="shared" si="53"/>
        <v>0.59349345654575403</v>
      </c>
    </row>
    <row r="869" spans="1:5" x14ac:dyDescent="0.3">
      <c r="A869" s="39">
        <v>85.8</v>
      </c>
      <c r="B869" s="3">
        <f t="shared" si="55"/>
        <v>3.1194795197249674E-8</v>
      </c>
      <c r="C869" s="3">
        <f t="shared" si="52"/>
        <v>2.6765134279240221E-6</v>
      </c>
      <c r="D869" s="6">
        <f t="shared" si="54"/>
        <v>1000</v>
      </c>
      <c r="E869" s="38">
        <f t="shared" si="53"/>
        <v>0.594185980999133</v>
      </c>
    </row>
    <row r="870" spans="1:5" x14ac:dyDescent="0.3">
      <c r="A870" s="39">
        <v>85.9</v>
      </c>
      <c r="B870" s="3">
        <f t="shared" si="55"/>
        <v>3.1194795197249674E-8</v>
      </c>
      <c r="C870" s="3">
        <f t="shared" si="52"/>
        <v>2.6796329074437472E-6</v>
      </c>
      <c r="D870" s="6">
        <f t="shared" si="54"/>
        <v>1000</v>
      </c>
      <c r="E870" s="38">
        <f t="shared" si="53"/>
        <v>0.59487850545251197</v>
      </c>
    </row>
    <row r="871" spans="1:5" x14ac:dyDescent="0.3">
      <c r="A871" s="39">
        <v>86</v>
      </c>
      <c r="B871" s="3">
        <f t="shared" si="55"/>
        <v>3.1194795197249674E-8</v>
      </c>
      <c r="C871" s="3">
        <f t="shared" si="52"/>
        <v>2.6827523869634719E-6</v>
      </c>
      <c r="D871" s="6">
        <f t="shared" si="54"/>
        <v>1000</v>
      </c>
      <c r="E871" s="38">
        <f t="shared" si="53"/>
        <v>0.59557102990589084</v>
      </c>
    </row>
    <row r="872" spans="1:5" x14ac:dyDescent="0.3">
      <c r="A872" s="39">
        <v>86.1</v>
      </c>
      <c r="B872" s="3">
        <f t="shared" si="55"/>
        <v>3.1194795197249674E-8</v>
      </c>
      <c r="C872" s="3">
        <f t="shared" si="52"/>
        <v>2.6858718664831969E-6</v>
      </c>
      <c r="D872" s="6">
        <f t="shared" si="54"/>
        <v>1000</v>
      </c>
      <c r="E872" s="38">
        <f t="shared" si="53"/>
        <v>0.59626355435926981</v>
      </c>
    </row>
    <row r="873" spans="1:5" x14ac:dyDescent="0.3">
      <c r="A873" s="39">
        <v>86.2</v>
      </c>
      <c r="B873" s="3">
        <f t="shared" si="55"/>
        <v>3.1194795197249674E-8</v>
      </c>
      <c r="C873" s="3">
        <f t="shared" si="52"/>
        <v>2.688991346002922E-6</v>
      </c>
      <c r="D873" s="6">
        <f t="shared" si="54"/>
        <v>1000</v>
      </c>
      <c r="E873" s="38">
        <f t="shared" si="53"/>
        <v>0.59695607881264878</v>
      </c>
    </row>
    <row r="874" spans="1:5" x14ac:dyDescent="0.3">
      <c r="A874" s="39">
        <v>86.3</v>
      </c>
      <c r="B874" s="3">
        <f t="shared" si="55"/>
        <v>3.1194795197249674E-8</v>
      </c>
      <c r="C874" s="3">
        <f t="shared" si="52"/>
        <v>2.6921108255226467E-6</v>
      </c>
      <c r="D874" s="6">
        <f t="shared" si="54"/>
        <v>1000</v>
      </c>
      <c r="E874" s="38">
        <f t="shared" si="53"/>
        <v>0.59764860326602764</v>
      </c>
    </row>
    <row r="875" spans="1:5" x14ac:dyDescent="0.3">
      <c r="A875" s="39">
        <v>86.4</v>
      </c>
      <c r="B875" s="3">
        <f t="shared" si="55"/>
        <v>3.1194795197249674E-8</v>
      </c>
      <c r="C875" s="3">
        <f t="shared" si="52"/>
        <v>2.6952303050423722E-6</v>
      </c>
      <c r="D875" s="6">
        <f t="shared" si="54"/>
        <v>1000</v>
      </c>
      <c r="E875" s="38">
        <f t="shared" si="53"/>
        <v>0.59834112771940673</v>
      </c>
    </row>
    <row r="876" spans="1:5" x14ac:dyDescent="0.3">
      <c r="A876" s="39">
        <v>86.5</v>
      </c>
      <c r="B876" s="3">
        <f t="shared" si="55"/>
        <v>3.1194795197249674E-8</v>
      </c>
      <c r="C876" s="3">
        <f t="shared" si="52"/>
        <v>2.6983497845620968E-6</v>
      </c>
      <c r="D876" s="6">
        <f t="shared" si="54"/>
        <v>1000</v>
      </c>
      <c r="E876" s="38">
        <f t="shared" si="53"/>
        <v>0.59903365217278559</v>
      </c>
    </row>
    <row r="877" spans="1:5" x14ac:dyDescent="0.3">
      <c r="A877" s="39">
        <v>86.6</v>
      </c>
      <c r="B877" s="3">
        <f t="shared" si="55"/>
        <v>3.1194795197249674E-8</v>
      </c>
      <c r="C877" s="3">
        <f t="shared" si="52"/>
        <v>2.7014692640818215E-6</v>
      </c>
      <c r="D877" s="6">
        <f t="shared" si="54"/>
        <v>1000</v>
      </c>
      <c r="E877" s="38">
        <f t="shared" si="53"/>
        <v>0.59972617662616445</v>
      </c>
    </row>
    <row r="878" spans="1:5" x14ac:dyDescent="0.3">
      <c r="A878" s="39">
        <v>86.7</v>
      </c>
      <c r="B878" s="3">
        <f t="shared" si="55"/>
        <v>3.1194795197249674E-8</v>
      </c>
      <c r="C878" s="3">
        <f t="shared" si="52"/>
        <v>2.704588743601547E-6</v>
      </c>
      <c r="D878" s="6">
        <f t="shared" si="54"/>
        <v>1000</v>
      </c>
      <c r="E878" s="38">
        <f t="shared" si="53"/>
        <v>0.60041870107954354</v>
      </c>
    </row>
    <row r="879" spans="1:5" x14ac:dyDescent="0.3">
      <c r="A879" s="39">
        <v>86.8</v>
      </c>
      <c r="B879" s="3">
        <f t="shared" si="55"/>
        <v>3.1194795197249674E-8</v>
      </c>
      <c r="C879" s="3">
        <f t="shared" si="52"/>
        <v>2.7077082231212716E-6</v>
      </c>
      <c r="D879" s="6">
        <f t="shared" si="54"/>
        <v>1000</v>
      </c>
      <c r="E879" s="38">
        <f t="shared" si="53"/>
        <v>0.6011112255329224</v>
      </c>
    </row>
    <row r="880" spans="1:5" x14ac:dyDescent="0.3">
      <c r="A880" s="39">
        <v>86.9</v>
      </c>
      <c r="B880" s="3">
        <f t="shared" si="55"/>
        <v>3.1194795197249674E-8</v>
      </c>
      <c r="C880" s="3">
        <f t="shared" si="52"/>
        <v>2.7108277026409967E-6</v>
      </c>
      <c r="D880" s="6">
        <f t="shared" si="54"/>
        <v>1000</v>
      </c>
      <c r="E880" s="38">
        <f t="shared" si="53"/>
        <v>0.60180374998630137</v>
      </c>
    </row>
    <row r="881" spans="1:5" x14ac:dyDescent="0.3">
      <c r="A881" s="39">
        <v>87</v>
      </c>
      <c r="B881" s="3">
        <f t="shared" si="55"/>
        <v>3.1194795197249674E-8</v>
      </c>
      <c r="C881" s="3">
        <f t="shared" si="52"/>
        <v>2.7139471821607218E-6</v>
      </c>
      <c r="D881" s="6">
        <f t="shared" si="54"/>
        <v>1000</v>
      </c>
      <c r="E881" s="38">
        <f t="shared" si="53"/>
        <v>0.60249627443968035</v>
      </c>
    </row>
    <row r="882" spans="1:5" x14ac:dyDescent="0.3">
      <c r="A882" s="39">
        <v>87.1</v>
      </c>
      <c r="B882" s="3">
        <f t="shared" si="55"/>
        <v>3.1194795197249674E-8</v>
      </c>
      <c r="C882" s="3">
        <f t="shared" si="52"/>
        <v>2.7170666616804464E-6</v>
      </c>
      <c r="D882" s="6">
        <f t="shared" si="54"/>
        <v>1000</v>
      </c>
      <c r="E882" s="38">
        <f t="shared" si="53"/>
        <v>0.60318879889305921</v>
      </c>
    </row>
    <row r="883" spans="1:5" x14ac:dyDescent="0.3">
      <c r="A883" s="39">
        <v>87.2</v>
      </c>
      <c r="B883" s="3">
        <f t="shared" si="55"/>
        <v>3.1194795197249674E-8</v>
      </c>
      <c r="C883" s="3">
        <f t="shared" si="52"/>
        <v>2.7201861412001715E-6</v>
      </c>
      <c r="D883" s="6">
        <f t="shared" si="54"/>
        <v>1000</v>
      </c>
      <c r="E883" s="38">
        <f t="shared" si="53"/>
        <v>0.60388132334643818</v>
      </c>
    </row>
    <row r="884" spans="1:5" x14ac:dyDescent="0.3">
      <c r="A884" s="39">
        <v>87.3</v>
      </c>
      <c r="B884" s="3">
        <f t="shared" si="55"/>
        <v>3.1194795197249674E-8</v>
      </c>
      <c r="C884" s="3">
        <f t="shared" si="52"/>
        <v>2.7233056207198966E-6</v>
      </c>
      <c r="D884" s="6">
        <f t="shared" si="54"/>
        <v>1000</v>
      </c>
      <c r="E884" s="38">
        <f t="shared" si="53"/>
        <v>0.60457384779981715</v>
      </c>
    </row>
    <row r="885" spans="1:5" x14ac:dyDescent="0.3">
      <c r="A885" s="39">
        <v>87.4</v>
      </c>
      <c r="B885" s="3">
        <f t="shared" si="55"/>
        <v>3.1194795197249674E-8</v>
      </c>
      <c r="C885" s="3">
        <f t="shared" si="52"/>
        <v>2.7264251002396217E-6</v>
      </c>
      <c r="D885" s="6">
        <f t="shared" si="54"/>
        <v>1000</v>
      </c>
      <c r="E885" s="38">
        <f t="shared" si="53"/>
        <v>0.60526637225319613</v>
      </c>
    </row>
    <row r="886" spans="1:5" x14ac:dyDescent="0.3">
      <c r="A886" s="39">
        <v>87.5</v>
      </c>
      <c r="B886" s="3">
        <f t="shared" si="55"/>
        <v>3.1194795197249674E-8</v>
      </c>
      <c r="C886" s="3">
        <f t="shared" si="52"/>
        <v>2.7295445797593463E-6</v>
      </c>
      <c r="D886" s="6">
        <f t="shared" si="54"/>
        <v>1000</v>
      </c>
      <c r="E886" s="38">
        <f t="shared" si="53"/>
        <v>0.60595889670657499</v>
      </c>
    </row>
    <row r="887" spans="1:5" x14ac:dyDescent="0.3">
      <c r="A887" s="39">
        <v>87.6</v>
      </c>
      <c r="B887" s="3">
        <f t="shared" si="55"/>
        <v>3.1194795197249674E-8</v>
      </c>
      <c r="C887" s="3">
        <f t="shared" si="52"/>
        <v>2.7326640592790714E-6</v>
      </c>
      <c r="D887" s="6">
        <f t="shared" si="54"/>
        <v>1000</v>
      </c>
      <c r="E887" s="38">
        <f t="shared" si="53"/>
        <v>0.60665142115995396</v>
      </c>
    </row>
    <row r="888" spans="1:5" x14ac:dyDescent="0.3">
      <c r="A888" s="39">
        <v>87.7</v>
      </c>
      <c r="B888" s="3">
        <f t="shared" si="55"/>
        <v>3.1194795197249674E-8</v>
      </c>
      <c r="C888" s="3">
        <f t="shared" si="52"/>
        <v>2.7357835387987965E-6</v>
      </c>
      <c r="D888" s="6">
        <f t="shared" si="54"/>
        <v>1000</v>
      </c>
      <c r="E888" s="38">
        <f t="shared" si="53"/>
        <v>0.60734394561333294</v>
      </c>
    </row>
    <row r="889" spans="1:5" x14ac:dyDescent="0.3">
      <c r="A889" s="39">
        <v>87.8</v>
      </c>
      <c r="B889" s="3">
        <f t="shared" si="55"/>
        <v>3.1194795197249674E-8</v>
      </c>
      <c r="C889" s="3">
        <f t="shared" si="52"/>
        <v>2.7389030183185211E-6</v>
      </c>
      <c r="D889" s="6">
        <f t="shared" si="54"/>
        <v>1000</v>
      </c>
      <c r="E889" s="38">
        <f t="shared" si="53"/>
        <v>0.6080364700667118</v>
      </c>
    </row>
    <row r="890" spans="1:5" x14ac:dyDescent="0.3">
      <c r="A890" s="39">
        <v>87.9</v>
      </c>
      <c r="B890" s="3">
        <f t="shared" si="55"/>
        <v>3.1194795197249674E-8</v>
      </c>
      <c r="C890" s="3">
        <f t="shared" si="52"/>
        <v>2.7420224978382466E-6</v>
      </c>
      <c r="D890" s="6">
        <f t="shared" si="54"/>
        <v>1000</v>
      </c>
      <c r="E890" s="38">
        <f t="shared" si="53"/>
        <v>0.60872899452009088</v>
      </c>
    </row>
    <row r="891" spans="1:5" x14ac:dyDescent="0.3">
      <c r="A891" s="39">
        <v>88</v>
      </c>
      <c r="B891" s="3">
        <f t="shared" si="55"/>
        <v>3.1194795197249674E-8</v>
      </c>
      <c r="C891" s="3">
        <f t="shared" si="52"/>
        <v>2.7451419773579713E-6</v>
      </c>
      <c r="D891" s="6">
        <f t="shared" si="54"/>
        <v>1000</v>
      </c>
      <c r="E891" s="38">
        <f t="shared" si="53"/>
        <v>0.60942151897346974</v>
      </c>
    </row>
    <row r="892" spans="1:5" x14ac:dyDescent="0.3">
      <c r="A892" s="39">
        <v>88.1</v>
      </c>
      <c r="B892" s="3">
        <f t="shared" si="55"/>
        <v>3.1194795197249674E-8</v>
      </c>
      <c r="C892" s="3">
        <f t="shared" si="52"/>
        <v>2.7482614568776959E-6</v>
      </c>
      <c r="D892" s="6">
        <f t="shared" si="54"/>
        <v>1000</v>
      </c>
      <c r="E892" s="38">
        <f t="shared" si="53"/>
        <v>0.61011404342684861</v>
      </c>
    </row>
    <row r="893" spans="1:5" x14ac:dyDescent="0.3">
      <c r="A893" s="39">
        <v>88.2</v>
      </c>
      <c r="B893" s="3">
        <f t="shared" si="55"/>
        <v>3.1194795197249674E-8</v>
      </c>
      <c r="C893" s="3">
        <f t="shared" si="52"/>
        <v>2.7513809363974214E-6</v>
      </c>
      <c r="D893" s="6">
        <f t="shared" si="54"/>
        <v>1000</v>
      </c>
      <c r="E893" s="38">
        <f t="shared" si="53"/>
        <v>0.61080656788022758</v>
      </c>
    </row>
    <row r="894" spans="1:5" x14ac:dyDescent="0.3">
      <c r="A894" s="39">
        <v>88.3</v>
      </c>
      <c r="B894" s="3">
        <f t="shared" si="55"/>
        <v>3.1194795197249674E-8</v>
      </c>
      <c r="C894" s="3">
        <f t="shared" si="52"/>
        <v>2.7545004159171461E-6</v>
      </c>
      <c r="D894" s="6">
        <f t="shared" si="54"/>
        <v>1000</v>
      </c>
      <c r="E894" s="38">
        <f t="shared" si="53"/>
        <v>0.61149909233360655</v>
      </c>
    </row>
    <row r="895" spans="1:5" x14ac:dyDescent="0.3">
      <c r="A895" s="39">
        <v>88.4</v>
      </c>
      <c r="B895" s="3">
        <f t="shared" si="55"/>
        <v>3.1194795197249674E-8</v>
      </c>
      <c r="C895" s="3">
        <f t="shared" si="52"/>
        <v>2.7576198954368716E-6</v>
      </c>
      <c r="D895" s="6">
        <f t="shared" si="54"/>
        <v>1000</v>
      </c>
      <c r="E895" s="38">
        <f t="shared" si="53"/>
        <v>0.61219161678698553</v>
      </c>
    </row>
    <row r="896" spans="1:5" x14ac:dyDescent="0.3">
      <c r="A896" s="39">
        <v>88.5</v>
      </c>
      <c r="B896" s="3">
        <f t="shared" si="55"/>
        <v>3.1194795197249674E-8</v>
      </c>
      <c r="C896" s="3">
        <f t="shared" si="52"/>
        <v>2.7607393749565962E-6</v>
      </c>
      <c r="D896" s="6">
        <f t="shared" si="54"/>
        <v>1000</v>
      </c>
      <c r="E896" s="38">
        <f t="shared" si="53"/>
        <v>0.61288414124036439</v>
      </c>
    </row>
    <row r="897" spans="1:5" x14ac:dyDescent="0.3">
      <c r="A897" s="39">
        <v>88.6</v>
      </c>
      <c r="B897" s="3">
        <f t="shared" si="55"/>
        <v>3.1194795197249674E-8</v>
      </c>
      <c r="C897" s="3">
        <f t="shared" si="52"/>
        <v>2.7638588544763209E-6</v>
      </c>
      <c r="D897" s="6">
        <f t="shared" si="54"/>
        <v>1000</v>
      </c>
      <c r="E897" s="38">
        <f t="shared" si="53"/>
        <v>0.61357666569374336</v>
      </c>
    </row>
    <row r="898" spans="1:5" x14ac:dyDescent="0.3">
      <c r="A898" s="39">
        <v>88.7</v>
      </c>
      <c r="B898" s="3">
        <f t="shared" si="55"/>
        <v>3.1194795197249674E-8</v>
      </c>
      <c r="C898" s="3">
        <f t="shared" si="52"/>
        <v>2.7669783339960464E-6</v>
      </c>
      <c r="D898" s="6">
        <f t="shared" si="54"/>
        <v>1000</v>
      </c>
      <c r="E898" s="38">
        <f t="shared" si="53"/>
        <v>0.61426919014712233</v>
      </c>
    </row>
    <row r="899" spans="1:5" x14ac:dyDescent="0.3">
      <c r="A899" s="39">
        <v>88.8</v>
      </c>
      <c r="B899" s="3">
        <f t="shared" si="55"/>
        <v>3.1194795197249674E-8</v>
      </c>
      <c r="C899" s="3">
        <f t="shared" si="52"/>
        <v>2.770097813515771E-6</v>
      </c>
      <c r="D899" s="6">
        <f t="shared" si="54"/>
        <v>1000</v>
      </c>
      <c r="E899" s="38">
        <f t="shared" si="53"/>
        <v>0.6149617146005012</v>
      </c>
    </row>
    <row r="900" spans="1:5" x14ac:dyDescent="0.3">
      <c r="A900" s="39">
        <v>88.9</v>
      </c>
      <c r="B900" s="3">
        <f t="shared" si="55"/>
        <v>3.1194795197249674E-8</v>
      </c>
      <c r="C900" s="3">
        <f t="shared" si="52"/>
        <v>2.7732172930354961E-6</v>
      </c>
      <c r="D900" s="6">
        <f t="shared" si="54"/>
        <v>1000</v>
      </c>
      <c r="E900" s="38">
        <f t="shared" si="53"/>
        <v>0.61565423905388017</v>
      </c>
    </row>
    <row r="901" spans="1:5" x14ac:dyDescent="0.3">
      <c r="A901" s="39">
        <v>89</v>
      </c>
      <c r="B901" s="3">
        <f t="shared" si="55"/>
        <v>3.1194795197249674E-8</v>
      </c>
      <c r="C901" s="3">
        <f t="shared" si="52"/>
        <v>2.7763367725552212E-6</v>
      </c>
      <c r="D901" s="6">
        <f t="shared" si="54"/>
        <v>1000</v>
      </c>
      <c r="E901" s="38">
        <f t="shared" si="53"/>
        <v>0.61634676350725914</v>
      </c>
    </row>
    <row r="902" spans="1:5" x14ac:dyDescent="0.3">
      <c r="A902" s="39">
        <v>89.1</v>
      </c>
      <c r="B902" s="3">
        <f t="shared" si="55"/>
        <v>3.1194795197249674E-8</v>
      </c>
      <c r="C902" s="3">
        <f t="shared" si="52"/>
        <v>2.7794562520749458E-6</v>
      </c>
      <c r="D902" s="6">
        <f t="shared" si="54"/>
        <v>1000</v>
      </c>
      <c r="E902" s="38">
        <f t="shared" si="53"/>
        <v>0.61703928796063801</v>
      </c>
    </row>
    <row r="903" spans="1:5" x14ac:dyDescent="0.3">
      <c r="A903" s="39">
        <v>89.2</v>
      </c>
      <c r="B903" s="3">
        <f t="shared" si="55"/>
        <v>3.1194795197249674E-8</v>
      </c>
      <c r="C903" s="3">
        <f t="shared" si="52"/>
        <v>2.7825757315946709E-6</v>
      </c>
      <c r="D903" s="6">
        <f t="shared" si="54"/>
        <v>1000</v>
      </c>
      <c r="E903" s="38">
        <f t="shared" si="53"/>
        <v>0.61773181241401698</v>
      </c>
    </row>
    <row r="904" spans="1:5" x14ac:dyDescent="0.3">
      <c r="A904" s="39">
        <v>89.3</v>
      </c>
      <c r="B904" s="3">
        <f t="shared" si="55"/>
        <v>3.1194795197249674E-8</v>
      </c>
      <c r="C904" s="3">
        <f t="shared" si="52"/>
        <v>2.785695211114396E-6</v>
      </c>
      <c r="D904" s="6">
        <f t="shared" si="54"/>
        <v>1000</v>
      </c>
      <c r="E904" s="38">
        <f t="shared" si="53"/>
        <v>0.61842433686739595</v>
      </c>
    </row>
    <row r="905" spans="1:5" x14ac:dyDescent="0.3">
      <c r="A905" s="39">
        <v>89.4</v>
      </c>
      <c r="B905" s="3">
        <f t="shared" si="55"/>
        <v>3.1194795197249674E-8</v>
      </c>
      <c r="C905" s="3">
        <f t="shared" si="52"/>
        <v>2.7888146906341211E-6</v>
      </c>
      <c r="D905" s="6">
        <f t="shared" si="54"/>
        <v>1000</v>
      </c>
      <c r="E905" s="38">
        <f t="shared" si="53"/>
        <v>0.61911686132077492</v>
      </c>
    </row>
    <row r="906" spans="1:5" x14ac:dyDescent="0.3">
      <c r="A906" s="39">
        <v>89.5</v>
      </c>
      <c r="B906" s="3">
        <f t="shared" si="55"/>
        <v>3.1194795197249674E-8</v>
      </c>
      <c r="C906" s="3">
        <f t="shared" si="52"/>
        <v>2.7919341701538457E-6</v>
      </c>
      <c r="D906" s="6">
        <f t="shared" si="54"/>
        <v>1000</v>
      </c>
      <c r="E906" s="38">
        <f t="shared" si="53"/>
        <v>0.61980938577415379</v>
      </c>
    </row>
    <row r="907" spans="1:5" x14ac:dyDescent="0.3">
      <c r="A907" s="39">
        <v>89.6</v>
      </c>
      <c r="B907" s="3">
        <f t="shared" si="55"/>
        <v>3.1194795197249674E-8</v>
      </c>
      <c r="C907" s="3">
        <f t="shared" si="52"/>
        <v>2.7950536496735708E-6</v>
      </c>
      <c r="D907" s="6">
        <f t="shared" si="54"/>
        <v>1000</v>
      </c>
      <c r="E907" s="38">
        <f t="shared" si="53"/>
        <v>0.62050191022753276</v>
      </c>
    </row>
    <row r="908" spans="1:5" x14ac:dyDescent="0.3">
      <c r="A908" s="39">
        <v>89.7</v>
      </c>
      <c r="B908" s="3">
        <f t="shared" si="55"/>
        <v>3.1194795197249674E-8</v>
      </c>
      <c r="C908" s="3">
        <f t="shared" ref="C908:C971" si="56">B908*A908</f>
        <v>2.7981731291932959E-6</v>
      </c>
      <c r="D908" s="6">
        <f t="shared" si="54"/>
        <v>1000</v>
      </c>
      <c r="E908" s="38">
        <f t="shared" si="53"/>
        <v>0.62119443468091173</v>
      </c>
    </row>
    <row r="909" spans="1:5" x14ac:dyDescent="0.3">
      <c r="A909" s="39">
        <v>89.8</v>
      </c>
      <c r="B909" s="3">
        <f t="shared" si="55"/>
        <v>3.1194795197249674E-8</v>
      </c>
      <c r="C909" s="3">
        <f t="shared" si="56"/>
        <v>2.8012926087130205E-6</v>
      </c>
      <c r="D909" s="6">
        <f t="shared" si="54"/>
        <v>1000</v>
      </c>
      <c r="E909" s="38">
        <f t="shared" ref="E909:E972" si="57">4.44*50*D909*C909</f>
        <v>0.6218869591342906</v>
      </c>
    </row>
    <row r="910" spans="1:5" x14ac:dyDescent="0.3">
      <c r="A910" s="39">
        <v>89.9</v>
      </c>
      <c r="B910" s="3">
        <f t="shared" si="55"/>
        <v>3.1194795197249674E-8</v>
      </c>
      <c r="C910" s="3">
        <f t="shared" si="56"/>
        <v>2.804412088232746E-6</v>
      </c>
      <c r="D910" s="6">
        <f t="shared" ref="D910:D973" si="58">D909</f>
        <v>1000</v>
      </c>
      <c r="E910" s="38">
        <f t="shared" si="57"/>
        <v>0.62257948358766968</v>
      </c>
    </row>
    <row r="911" spans="1:5" x14ac:dyDescent="0.3">
      <c r="A911" s="39">
        <v>90</v>
      </c>
      <c r="B911" s="3">
        <f t="shared" ref="B911:B974" si="59">B910</f>
        <v>3.1194795197249674E-8</v>
      </c>
      <c r="C911" s="3">
        <f t="shared" si="56"/>
        <v>2.8075315677524707E-6</v>
      </c>
      <c r="D911" s="6">
        <f t="shared" si="58"/>
        <v>1000</v>
      </c>
      <c r="E911" s="38">
        <f t="shared" si="57"/>
        <v>0.62327200804104854</v>
      </c>
    </row>
    <row r="912" spans="1:5" x14ac:dyDescent="0.3">
      <c r="A912" s="39">
        <v>90.1</v>
      </c>
      <c r="B912" s="3">
        <f t="shared" si="59"/>
        <v>3.1194795197249674E-8</v>
      </c>
      <c r="C912" s="3">
        <f t="shared" si="56"/>
        <v>2.8106510472721953E-6</v>
      </c>
      <c r="D912" s="6">
        <f t="shared" si="58"/>
        <v>1000</v>
      </c>
      <c r="E912" s="38">
        <f t="shared" si="57"/>
        <v>0.6239645324944274</v>
      </c>
    </row>
    <row r="913" spans="1:5" x14ac:dyDescent="0.3">
      <c r="A913" s="39">
        <v>90.2</v>
      </c>
      <c r="B913" s="3">
        <f t="shared" si="59"/>
        <v>3.1194795197249674E-8</v>
      </c>
      <c r="C913" s="3">
        <f t="shared" si="56"/>
        <v>2.8137705267919208E-6</v>
      </c>
      <c r="D913" s="6">
        <f t="shared" si="58"/>
        <v>1000</v>
      </c>
      <c r="E913" s="38">
        <f t="shared" si="57"/>
        <v>0.62465705694780649</v>
      </c>
    </row>
    <row r="914" spans="1:5" x14ac:dyDescent="0.3">
      <c r="A914" s="39">
        <v>90.3</v>
      </c>
      <c r="B914" s="3">
        <f t="shared" si="59"/>
        <v>3.1194795197249674E-8</v>
      </c>
      <c r="C914" s="3">
        <f t="shared" si="56"/>
        <v>2.8168900063116455E-6</v>
      </c>
      <c r="D914" s="6">
        <f t="shared" si="58"/>
        <v>1000</v>
      </c>
      <c r="E914" s="38">
        <f t="shared" si="57"/>
        <v>0.62534958140118535</v>
      </c>
    </row>
    <row r="915" spans="1:5" x14ac:dyDescent="0.3">
      <c r="A915" s="39">
        <v>90.4</v>
      </c>
      <c r="B915" s="3">
        <f t="shared" si="59"/>
        <v>3.1194795197249674E-8</v>
      </c>
      <c r="C915" s="3">
        <f t="shared" si="56"/>
        <v>2.8200094858313706E-6</v>
      </c>
      <c r="D915" s="6">
        <f t="shared" si="58"/>
        <v>1000</v>
      </c>
      <c r="E915" s="38">
        <f t="shared" si="57"/>
        <v>0.62604210585456432</v>
      </c>
    </row>
    <row r="916" spans="1:5" x14ac:dyDescent="0.3">
      <c r="A916" s="39">
        <v>90.5</v>
      </c>
      <c r="B916" s="3">
        <f t="shared" si="59"/>
        <v>3.1194795197249674E-8</v>
      </c>
      <c r="C916" s="3">
        <f t="shared" si="56"/>
        <v>2.8231289653510956E-6</v>
      </c>
      <c r="D916" s="6">
        <f t="shared" si="58"/>
        <v>1000</v>
      </c>
      <c r="E916" s="38">
        <f t="shared" si="57"/>
        <v>0.6267346303079433</v>
      </c>
    </row>
    <row r="917" spans="1:5" x14ac:dyDescent="0.3">
      <c r="A917" s="39">
        <v>90.6</v>
      </c>
      <c r="B917" s="3">
        <f t="shared" si="59"/>
        <v>3.1194795197249674E-8</v>
      </c>
      <c r="C917" s="3">
        <f t="shared" si="56"/>
        <v>2.8262484448708203E-6</v>
      </c>
      <c r="D917" s="6">
        <f t="shared" si="58"/>
        <v>1000</v>
      </c>
      <c r="E917" s="38">
        <f t="shared" si="57"/>
        <v>0.62742715476132216</v>
      </c>
    </row>
    <row r="918" spans="1:5" x14ac:dyDescent="0.3">
      <c r="A918" s="39">
        <v>90.7</v>
      </c>
      <c r="B918" s="3">
        <f t="shared" si="59"/>
        <v>3.1194795197249674E-8</v>
      </c>
      <c r="C918" s="3">
        <f t="shared" si="56"/>
        <v>2.8293679243905454E-6</v>
      </c>
      <c r="D918" s="6">
        <f t="shared" si="58"/>
        <v>1000</v>
      </c>
      <c r="E918" s="38">
        <f t="shared" si="57"/>
        <v>0.62811967921470113</v>
      </c>
    </row>
    <row r="919" spans="1:5" x14ac:dyDescent="0.3">
      <c r="A919" s="39">
        <v>90.8</v>
      </c>
      <c r="B919" s="3">
        <f t="shared" si="59"/>
        <v>3.1194795197249674E-8</v>
      </c>
      <c r="C919" s="3">
        <f t="shared" si="56"/>
        <v>2.8324874039102704E-6</v>
      </c>
      <c r="D919" s="6">
        <f t="shared" si="58"/>
        <v>1000</v>
      </c>
      <c r="E919" s="38">
        <f t="shared" si="57"/>
        <v>0.62881220366808011</v>
      </c>
    </row>
    <row r="920" spans="1:5" x14ac:dyDescent="0.3">
      <c r="A920" s="39">
        <v>90.9</v>
      </c>
      <c r="B920" s="3">
        <f t="shared" si="59"/>
        <v>3.1194795197249674E-8</v>
      </c>
      <c r="C920" s="3">
        <f t="shared" si="56"/>
        <v>2.8356068834299955E-6</v>
      </c>
      <c r="D920" s="6">
        <f t="shared" si="58"/>
        <v>1000</v>
      </c>
      <c r="E920" s="38">
        <f t="shared" si="57"/>
        <v>0.62950472812145908</v>
      </c>
    </row>
    <row r="921" spans="1:5" x14ac:dyDescent="0.3">
      <c r="A921" s="39">
        <v>91</v>
      </c>
      <c r="B921" s="3">
        <f t="shared" si="59"/>
        <v>3.1194795197249674E-8</v>
      </c>
      <c r="C921" s="3">
        <f t="shared" si="56"/>
        <v>2.8387263629497202E-6</v>
      </c>
      <c r="D921" s="6">
        <f t="shared" si="58"/>
        <v>1000</v>
      </c>
      <c r="E921" s="38">
        <f t="shared" si="57"/>
        <v>0.63019725257483794</v>
      </c>
    </row>
    <row r="922" spans="1:5" x14ac:dyDescent="0.3">
      <c r="A922" s="39">
        <v>91.1</v>
      </c>
      <c r="B922" s="3">
        <f t="shared" si="59"/>
        <v>3.1194795197249674E-8</v>
      </c>
      <c r="C922" s="3">
        <f t="shared" si="56"/>
        <v>2.8418458424694453E-6</v>
      </c>
      <c r="D922" s="6">
        <f t="shared" si="58"/>
        <v>1000</v>
      </c>
      <c r="E922" s="38">
        <f t="shared" si="57"/>
        <v>0.63088977702821691</v>
      </c>
    </row>
    <row r="923" spans="1:5" x14ac:dyDescent="0.3">
      <c r="A923" s="39">
        <v>91.2</v>
      </c>
      <c r="B923" s="3">
        <f t="shared" si="59"/>
        <v>3.1194795197249674E-8</v>
      </c>
      <c r="C923" s="3">
        <f t="shared" si="56"/>
        <v>2.8449653219891703E-6</v>
      </c>
      <c r="D923" s="6">
        <f t="shared" si="58"/>
        <v>1000</v>
      </c>
      <c r="E923" s="38">
        <f t="shared" si="57"/>
        <v>0.63158230148159589</v>
      </c>
    </row>
    <row r="924" spans="1:5" x14ac:dyDescent="0.3">
      <c r="A924" s="39">
        <v>91.3</v>
      </c>
      <c r="B924" s="3">
        <f t="shared" si="59"/>
        <v>3.1194795197249674E-8</v>
      </c>
      <c r="C924" s="3">
        <f t="shared" si="56"/>
        <v>2.848084801508895E-6</v>
      </c>
      <c r="D924" s="6">
        <f t="shared" si="58"/>
        <v>1000</v>
      </c>
      <c r="E924" s="38">
        <f t="shared" si="57"/>
        <v>0.63227482593497475</v>
      </c>
    </row>
    <row r="925" spans="1:5" x14ac:dyDescent="0.3">
      <c r="A925" s="39">
        <v>91.4</v>
      </c>
      <c r="B925" s="3">
        <f t="shared" si="59"/>
        <v>3.1194795197249674E-8</v>
      </c>
      <c r="C925" s="3">
        <f t="shared" si="56"/>
        <v>2.8512042810286205E-6</v>
      </c>
      <c r="D925" s="6">
        <f t="shared" si="58"/>
        <v>1000</v>
      </c>
      <c r="E925" s="38">
        <f t="shared" si="57"/>
        <v>0.63296735038835383</v>
      </c>
    </row>
    <row r="926" spans="1:5" x14ac:dyDescent="0.3">
      <c r="A926" s="39">
        <v>91.5</v>
      </c>
      <c r="B926" s="3">
        <f t="shared" si="59"/>
        <v>3.1194795197249674E-8</v>
      </c>
      <c r="C926" s="3">
        <f t="shared" si="56"/>
        <v>2.8543237605483451E-6</v>
      </c>
      <c r="D926" s="6">
        <f t="shared" si="58"/>
        <v>1000</v>
      </c>
      <c r="E926" s="38">
        <f t="shared" si="57"/>
        <v>0.6336598748417327</v>
      </c>
    </row>
    <row r="927" spans="1:5" x14ac:dyDescent="0.3">
      <c r="A927" s="39">
        <v>91.6</v>
      </c>
      <c r="B927" s="3">
        <f t="shared" si="59"/>
        <v>3.1194795197249674E-8</v>
      </c>
      <c r="C927" s="3">
        <f t="shared" si="56"/>
        <v>2.8574432400680698E-6</v>
      </c>
      <c r="D927" s="6">
        <f t="shared" si="58"/>
        <v>1000</v>
      </c>
      <c r="E927" s="38">
        <f t="shared" si="57"/>
        <v>0.63435239929511156</v>
      </c>
    </row>
    <row r="928" spans="1:5" x14ac:dyDescent="0.3">
      <c r="A928" s="39">
        <v>91.7</v>
      </c>
      <c r="B928" s="3">
        <f t="shared" si="59"/>
        <v>3.1194795197249674E-8</v>
      </c>
      <c r="C928" s="3">
        <f t="shared" si="56"/>
        <v>2.8605627195877953E-6</v>
      </c>
      <c r="D928" s="6">
        <f t="shared" si="58"/>
        <v>1000</v>
      </c>
      <c r="E928" s="38">
        <f t="shared" si="57"/>
        <v>0.63504492374849064</v>
      </c>
    </row>
    <row r="929" spans="1:5" x14ac:dyDescent="0.3">
      <c r="A929" s="39">
        <v>91.8</v>
      </c>
      <c r="B929" s="3">
        <f t="shared" si="59"/>
        <v>3.1194795197249674E-8</v>
      </c>
      <c r="C929" s="3">
        <f t="shared" si="56"/>
        <v>2.8636821991075199E-6</v>
      </c>
      <c r="D929" s="6">
        <f t="shared" si="58"/>
        <v>1000</v>
      </c>
      <c r="E929" s="38">
        <f t="shared" si="57"/>
        <v>0.6357374482018695</v>
      </c>
    </row>
    <row r="930" spans="1:5" x14ac:dyDescent="0.3">
      <c r="A930" s="39">
        <v>91.9</v>
      </c>
      <c r="B930" s="3">
        <f t="shared" si="59"/>
        <v>3.1194795197249674E-8</v>
      </c>
      <c r="C930" s="3">
        <f t="shared" si="56"/>
        <v>2.866801678627245E-6</v>
      </c>
      <c r="D930" s="6">
        <f t="shared" si="58"/>
        <v>1000</v>
      </c>
      <c r="E930" s="38">
        <f t="shared" si="57"/>
        <v>0.63642997265524848</v>
      </c>
    </row>
    <row r="931" spans="1:5" x14ac:dyDescent="0.3">
      <c r="A931" s="39">
        <v>92</v>
      </c>
      <c r="B931" s="3">
        <f t="shared" si="59"/>
        <v>3.1194795197249674E-8</v>
      </c>
      <c r="C931" s="3">
        <f t="shared" si="56"/>
        <v>2.8699211581469701E-6</v>
      </c>
      <c r="D931" s="6">
        <f t="shared" si="58"/>
        <v>1000</v>
      </c>
      <c r="E931" s="38">
        <f t="shared" si="57"/>
        <v>0.63712249710862745</v>
      </c>
    </row>
    <row r="932" spans="1:5" x14ac:dyDescent="0.3">
      <c r="A932" s="39">
        <v>92.1</v>
      </c>
      <c r="B932" s="3">
        <f t="shared" si="59"/>
        <v>3.1194795197249674E-8</v>
      </c>
      <c r="C932" s="3">
        <f t="shared" si="56"/>
        <v>2.8730406376666947E-6</v>
      </c>
      <c r="D932" s="6">
        <f t="shared" si="58"/>
        <v>1000</v>
      </c>
      <c r="E932" s="38">
        <f t="shared" si="57"/>
        <v>0.63781502156200631</v>
      </c>
    </row>
    <row r="933" spans="1:5" x14ac:dyDescent="0.3">
      <c r="A933" s="39">
        <v>92.2</v>
      </c>
      <c r="B933" s="3">
        <f t="shared" si="59"/>
        <v>3.1194795197249674E-8</v>
      </c>
      <c r="C933" s="3">
        <f t="shared" si="56"/>
        <v>2.8761601171864202E-6</v>
      </c>
      <c r="D933" s="6">
        <f t="shared" si="58"/>
        <v>1000</v>
      </c>
      <c r="E933" s="38">
        <f t="shared" si="57"/>
        <v>0.6385075460153854</v>
      </c>
    </row>
    <row r="934" spans="1:5" x14ac:dyDescent="0.3">
      <c r="A934" s="39">
        <v>92.3</v>
      </c>
      <c r="B934" s="3">
        <f t="shared" si="59"/>
        <v>3.1194795197249674E-8</v>
      </c>
      <c r="C934" s="3">
        <f t="shared" si="56"/>
        <v>2.8792795967061449E-6</v>
      </c>
      <c r="D934" s="6">
        <f t="shared" si="58"/>
        <v>1000</v>
      </c>
      <c r="E934" s="38">
        <f t="shared" si="57"/>
        <v>0.63920007046876426</v>
      </c>
    </row>
    <row r="935" spans="1:5" x14ac:dyDescent="0.3">
      <c r="A935" s="39">
        <v>92.4</v>
      </c>
      <c r="B935" s="3">
        <f t="shared" si="59"/>
        <v>3.1194795197249674E-8</v>
      </c>
      <c r="C935" s="3">
        <f t="shared" si="56"/>
        <v>2.88239907622587E-6</v>
      </c>
      <c r="D935" s="6">
        <f t="shared" si="58"/>
        <v>1000</v>
      </c>
      <c r="E935" s="38">
        <f t="shared" si="57"/>
        <v>0.63989259492214323</v>
      </c>
    </row>
    <row r="936" spans="1:5" x14ac:dyDescent="0.3">
      <c r="A936" s="39">
        <v>92.5</v>
      </c>
      <c r="B936" s="3">
        <f t="shared" si="59"/>
        <v>3.1194795197249674E-8</v>
      </c>
      <c r="C936" s="3">
        <f t="shared" si="56"/>
        <v>2.8855185557455951E-6</v>
      </c>
      <c r="D936" s="6">
        <f t="shared" si="58"/>
        <v>1000</v>
      </c>
      <c r="E936" s="38">
        <f t="shared" si="57"/>
        <v>0.64058511937552221</v>
      </c>
    </row>
    <row r="937" spans="1:5" x14ac:dyDescent="0.3">
      <c r="A937" s="39">
        <v>92.6</v>
      </c>
      <c r="B937" s="3">
        <f t="shared" si="59"/>
        <v>3.1194795197249674E-8</v>
      </c>
      <c r="C937" s="3">
        <f t="shared" si="56"/>
        <v>2.8886380352653197E-6</v>
      </c>
      <c r="D937" s="6">
        <f t="shared" si="58"/>
        <v>1000</v>
      </c>
      <c r="E937" s="38">
        <f t="shared" si="57"/>
        <v>0.64127764382890107</v>
      </c>
    </row>
    <row r="938" spans="1:5" x14ac:dyDescent="0.3">
      <c r="A938" s="39">
        <v>92.7</v>
      </c>
      <c r="B938" s="3">
        <f t="shared" si="59"/>
        <v>3.1194795197249674E-8</v>
      </c>
      <c r="C938" s="3">
        <f t="shared" si="56"/>
        <v>2.8917575147850448E-6</v>
      </c>
      <c r="D938" s="6">
        <f t="shared" si="58"/>
        <v>1000</v>
      </c>
      <c r="E938" s="38">
        <f t="shared" si="57"/>
        <v>0.64197016828228004</v>
      </c>
    </row>
    <row r="939" spans="1:5" x14ac:dyDescent="0.3">
      <c r="A939" s="39">
        <v>92.8</v>
      </c>
      <c r="B939" s="3">
        <f t="shared" si="59"/>
        <v>3.1194795197249674E-8</v>
      </c>
      <c r="C939" s="3">
        <f t="shared" si="56"/>
        <v>2.8948769943047699E-6</v>
      </c>
      <c r="D939" s="6">
        <f t="shared" si="58"/>
        <v>1000</v>
      </c>
      <c r="E939" s="38">
        <f t="shared" si="57"/>
        <v>0.64266269273565901</v>
      </c>
    </row>
    <row r="940" spans="1:5" x14ac:dyDescent="0.3">
      <c r="A940" s="39">
        <v>92.9</v>
      </c>
      <c r="B940" s="3">
        <f t="shared" si="59"/>
        <v>3.1194795197249674E-8</v>
      </c>
      <c r="C940" s="3">
        <f t="shared" si="56"/>
        <v>2.8979964738244949E-6</v>
      </c>
      <c r="D940" s="6">
        <f t="shared" si="58"/>
        <v>1000</v>
      </c>
      <c r="E940" s="38">
        <f t="shared" si="57"/>
        <v>0.64335521718903799</v>
      </c>
    </row>
    <row r="941" spans="1:5" x14ac:dyDescent="0.3">
      <c r="A941" s="39">
        <v>93</v>
      </c>
      <c r="B941" s="3">
        <f t="shared" si="59"/>
        <v>3.1194795197249674E-8</v>
      </c>
      <c r="C941" s="3">
        <f t="shared" si="56"/>
        <v>2.9011159533442196E-6</v>
      </c>
      <c r="D941" s="6">
        <f t="shared" si="58"/>
        <v>1000</v>
      </c>
      <c r="E941" s="38">
        <f t="shared" si="57"/>
        <v>0.64404774164241685</v>
      </c>
    </row>
    <row r="942" spans="1:5" x14ac:dyDescent="0.3">
      <c r="A942" s="39">
        <v>93.1</v>
      </c>
      <c r="B942" s="3">
        <f t="shared" si="59"/>
        <v>3.1194795197249674E-8</v>
      </c>
      <c r="C942" s="3">
        <f t="shared" si="56"/>
        <v>2.9042354328639447E-6</v>
      </c>
      <c r="D942" s="6">
        <f t="shared" si="58"/>
        <v>1000</v>
      </c>
      <c r="E942" s="38">
        <f t="shared" si="57"/>
        <v>0.64474026609579582</v>
      </c>
    </row>
    <row r="943" spans="1:5" x14ac:dyDescent="0.3">
      <c r="A943" s="39">
        <v>93.2</v>
      </c>
      <c r="B943" s="3">
        <f t="shared" si="59"/>
        <v>3.1194795197249674E-8</v>
      </c>
      <c r="C943" s="3">
        <f t="shared" si="56"/>
        <v>2.9073549123836697E-6</v>
      </c>
      <c r="D943" s="6">
        <f t="shared" si="58"/>
        <v>1000</v>
      </c>
      <c r="E943" s="38">
        <f t="shared" si="57"/>
        <v>0.6454327905491748</v>
      </c>
    </row>
    <row r="944" spans="1:5" x14ac:dyDescent="0.3">
      <c r="A944" s="39">
        <v>93.3</v>
      </c>
      <c r="B944" s="3">
        <f t="shared" si="59"/>
        <v>3.1194795197249674E-8</v>
      </c>
      <c r="C944" s="3">
        <f t="shared" si="56"/>
        <v>2.9104743919033944E-6</v>
      </c>
      <c r="D944" s="6">
        <f t="shared" si="58"/>
        <v>1000</v>
      </c>
      <c r="E944" s="38">
        <f t="shared" si="57"/>
        <v>0.64612531500255366</v>
      </c>
    </row>
    <row r="945" spans="1:5" x14ac:dyDescent="0.3">
      <c r="A945" s="39">
        <v>93.4</v>
      </c>
      <c r="B945" s="3">
        <f t="shared" si="59"/>
        <v>3.1194795197249674E-8</v>
      </c>
      <c r="C945" s="3">
        <f t="shared" si="56"/>
        <v>2.9135938714231199E-6</v>
      </c>
      <c r="D945" s="6">
        <f t="shared" si="58"/>
        <v>1000</v>
      </c>
      <c r="E945" s="38">
        <f t="shared" si="57"/>
        <v>0.64681783945593274</v>
      </c>
    </row>
    <row r="946" spans="1:5" x14ac:dyDescent="0.3">
      <c r="A946" s="39">
        <v>93.5</v>
      </c>
      <c r="B946" s="3">
        <f t="shared" si="59"/>
        <v>3.1194795197249674E-8</v>
      </c>
      <c r="C946" s="3">
        <f t="shared" si="56"/>
        <v>2.9167133509428445E-6</v>
      </c>
      <c r="D946" s="6">
        <f t="shared" si="58"/>
        <v>1000</v>
      </c>
      <c r="E946" s="38">
        <f t="shared" si="57"/>
        <v>0.6475103639093116</v>
      </c>
    </row>
    <row r="947" spans="1:5" x14ac:dyDescent="0.3">
      <c r="A947" s="39">
        <v>93.6</v>
      </c>
      <c r="B947" s="3">
        <f t="shared" si="59"/>
        <v>3.1194795197249674E-8</v>
      </c>
      <c r="C947" s="3">
        <f t="shared" si="56"/>
        <v>2.9198328304625692E-6</v>
      </c>
      <c r="D947" s="6">
        <f t="shared" si="58"/>
        <v>1000</v>
      </c>
      <c r="E947" s="38">
        <f t="shared" si="57"/>
        <v>0.64820288836269047</v>
      </c>
    </row>
    <row r="948" spans="1:5" x14ac:dyDescent="0.3">
      <c r="A948" s="39">
        <v>93.7</v>
      </c>
      <c r="B948" s="3">
        <f t="shared" si="59"/>
        <v>3.1194795197249674E-8</v>
      </c>
      <c r="C948" s="3">
        <f t="shared" si="56"/>
        <v>2.9229523099822947E-6</v>
      </c>
      <c r="D948" s="6">
        <f t="shared" si="58"/>
        <v>1000</v>
      </c>
      <c r="E948" s="38">
        <f t="shared" si="57"/>
        <v>0.64889541281606955</v>
      </c>
    </row>
    <row r="949" spans="1:5" x14ac:dyDescent="0.3">
      <c r="A949" s="39">
        <v>93.8</v>
      </c>
      <c r="B949" s="3">
        <f t="shared" si="59"/>
        <v>3.1194795197249674E-8</v>
      </c>
      <c r="C949" s="3">
        <f t="shared" si="56"/>
        <v>2.9260717895020194E-6</v>
      </c>
      <c r="D949" s="6">
        <f t="shared" si="58"/>
        <v>1000</v>
      </c>
      <c r="E949" s="38">
        <f t="shared" si="57"/>
        <v>0.64958793726944841</v>
      </c>
    </row>
    <row r="950" spans="1:5" x14ac:dyDescent="0.3">
      <c r="A950" s="39">
        <v>93.9</v>
      </c>
      <c r="B950" s="3">
        <f t="shared" si="59"/>
        <v>3.1194795197249674E-8</v>
      </c>
      <c r="C950" s="3">
        <f t="shared" si="56"/>
        <v>2.9291912690217444E-6</v>
      </c>
      <c r="D950" s="6">
        <f t="shared" si="58"/>
        <v>1000</v>
      </c>
      <c r="E950" s="38">
        <f t="shared" si="57"/>
        <v>0.65028046172282739</v>
      </c>
    </row>
    <row r="951" spans="1:5" x14ac:dyDescent="0.3">
      <c r="A951" s="39">
        <v>94</v>
      </c>
      <c r="B951" s="3">
        <f t="shared" si="59"/>
        <v>3.1194795197249674E-8</v>
      </c>
      <c r="C951" s="3">
        <f t="shared" si="56"/>
        <v>2.9323107485414695E-6</v>
      </c>
      <c r="D951" s="6">
        <f t="shared" si="58"/>
        <v>1000</v>
      </c>
      <c r="E951" s="38">
        <f t="shared" si="57"/>
        <v>0.65097298617620636</v>
      </c>
    </row>
    <row r="952" spans="1:5" x14ac:dyDescent="0.3">
      <c r="A952" s="39">
        <v>94.1</v>
      </c>
      <c r="B952" s="3">
        <f t="shared" si="59"/>
        <v>3.1194795197249674E-8</v>
      </c>
      <c r="C952" s="3">
        <f t="shared" si="56"/>
        <v>2.9354302280611942E-6</v>
      </c>
      <c r="D952" s="6">
        <f t="shared" si="58"/>
        <v>1000</v>
      </c>
      <c r="E952" s="38">
        <f t="shared" si="57"/>
        <v>0.65166551062958522</v>
      </c>
    </row>
    <row r="953" spans="1:5" x14ac:dyDescent="0.3">
      <c r="A953" s="39">
        <v>94.2</v>
      </c>
      <c r="B953" s="3">
        <f t="shared" si="59"/>
        <v>3.1194795197249674E-8</v>
      </c>
      <c r="C953" s="3">
        <f t="shared" si="56"/>
        <v>2.9385497075809192E-6</v>
      </c>
      <c r="D953" s="6">
        <f t="shared" si="58"/>
        <v>1000</v>
      </c>
      <c r="E953" s="38">
        <f t="shared" si="57"/>
        <v>0.65235803508296419</v>
      </c>
    </row>
    <row r="954" spans="1:5" x14ac:dyDescent="0.3">
      <c r="A954" s="39">
        <v>94.3</v>
      </c>
      <c r="B954" s="3">
        <f t="shared" si="59"/>
        <v>3.1194795197249674E-8</v>
      </c>
      <c r="C954" s="3">
        <f t="shared" si="56"/>
        <v>2.9416691871006443E-6</v>
      </c>
      <c r="D954" s="6">
        <f t="shared" si="58"/>
        <v>1000</v>
      </c>
      <c r="E954" s="38">
        <f t="shared" si="57"/>
        <v>0.65305055953634317</v>
      </c>
    </row>
    <row r="955" spans="1:5" x14ac:dyDescent="0.3">
      <c r="A955" s="39">
        <v>94.4</v>
      </c>
      <c r="B955" s="3">
        <f t="shared" si="59"/>
        <v>3.1194795197249674E-8</v>
      </c>
      <c r="C955" s="3">
        <f t="shared" si="56"/>
        <v>2.9447886666203694E-6</v>
      </c>
      <c r="D955" s="6">
        <f t="shared" si="58"/>
        <v>1000</v>
      </c>
      <c r="E955" s="38">
        <f t="shared" si="57"/>
        <v>0.65374308398972214</v>
      </c>
    </row>
    <row r="956" spans="1:5" x14ac:dyDescent="0.3">
      <c r="A956" s="39">
        <v>94.5</v>
      </c>
      <c r="B956" s="3">
        <f t="shared" si="59"/>
        <v>3.1194795197249674E-8</v>
      </c>
      <c r="C956" s="3">
        <f t="shared" si="56"/>
        <v>2.947908146140094E-6</v>
      </c>
      <c r="D956" s="6">
        <f t="shared" si="58"/>
        <v>1000</v>
      </c>
      <c r="E956" s="38">
        <f t="shared" si="57"/>
        <v>0.654435608443101</v>
      </c>
    </row>
    <row r="957" spans="1:5" x14ac:dyDescent="0.3">
      <c r="A957" s="39">
        <v>94.6</v>
      </c>
      <c r="B957" s="3">
        <f t="shared" si="59"/>
        <v>3.1194795197249674E-8</v>
      </c>
      <c r="C957" s="3">
        <f t="shared" si="56"/>
        <v>2.9510276256598191E-6</v>
      </c>
      <c r="D957" s="6">
        <f t="shared" si="58"/>
        <v>1000</v>
      </c>
      <c r="E957" s="38">
        <f t="shared" si="57"/>
        <v>0.65512813289647998</v>
      </c>
    </row>
    <row r="958" spans="1:5" x14ac:dyDescent="0.3">
      <c r="A958" s="39">
        <v>94.7</v>
      </c>
      <c r="B958" s="3">
        <f t="shared" si="59"/>
        <v>3.1194795197249674E-8</v>
      </c>
      <c r="C958" s="3">
        <f t="shared" si="56"/>
        <v>2.9541471051795442E-6</v>
      </c>
      <c r="D958" s="6">
        <f t="shared" si="58"/>
        <v>1000</v>
      </c>
      <c r="E958" s="38">
        <f t="shared" si="57"/>
        <v>0.65582065734985895</v>
      </c>
    </row>
    <row r="959" spans="1:5" x14ac:dyDescent="0.3">
      <c r="A959" s="39">
        <v>94.8</v>
      </c>
      <c r="B959" s="3">
        <f t="shared" si="59"/>
        <v>3.1194795197249674E-8</v>
      </c>
      <c r="C959" s="3">
        <f t="shared" si="56"/>
        <v>2.9572665846992689E-6</v>
      </c>
      <c r="D959" s="6">
        <f t="shared" si="58"/>
        <v>1000</v>
      </c>
      <c r="E959" s="38">
        <f t="shared" si="57"/>
        <v>0.65651318180323781</v>
      </c>
    </row>
    <row r="960" spans="1:5" x14ac:dyDescent="0.3">
      <c r="A960" s="39">
        <v>94.9</v>
      </c>
      <c r="B960" s="3">
        <f t="shared" si="59"/>
        <v>3.1194795197249674E-8</v>
      </c>
      <c r="C960" s="3">
        <f t="shared" si="56"/>
        <v>2.9603860642189944E-6</v>
      </c>
      <c r="D960" s="6">
        <f t="shared" si="58"/>
        <v>1000</v>
      </c>
      <c r="E960" s="38">
        <f t="shared" si="57"/>
        <v>0.65720570625661678</v>
      </c>
    </row>
    <row r="961" spans="1:5" x14ac:dyDescent="0.3">
      <c r="A961" s="39">
        <v>95</v>
      </c>
      <c r="B961" s="3">
        <f t="shared" si="59"/>
        <v>3.1194795197249674E-8</v>
      </c>
      <c r="C961" s="3">
        <f t="shared" si="56"/>
        <v>2.963505543738719E-6</v>
      </c>
      <c r="D961" s="6">
        <f t="shared" si="58"/>
        <v>1000</v>
      </c>
      <c r="E961" s="38">
        <f t="shared" si="57"/>
        <v>0.65789823070999576</v>
      </c>
    </row>
    <row r="962" spans="1:5" x14ac:dyDescent="0.3">
      <c r="A962" s="39">
        <v>95.1</v>
      </c>
      <c r="B962" s="3">
        <f t="shared" si="59"/>
        <v>3.1194795197249674E-8</v>
      </c>
      <c r="C962" s="3">
        <f t="shared" si="56"/>
        <v>2.9666250232584437E-6</v>
      </c>
      <c r="D962" s="6">
        <f t="shared" si="58"/>
        <v>1000</v>
      </c>
      <c r="E962" s="38">
        <f t="shared" si="57"/>
        <v>0.65859075516337462</v>
      </c>
    </row>
    <row r="963" spans="1:5" x14ac:dyDescent="0.3">
      <c r="A963" s="39">
        <v>95.2</v>
      </c>
      <c r="B963" s="3">
        <f t="shared" si="59"/>
        <v>3.1194795197249674E-8</v>
      </c>
      <c r="C963" s="3">
        <f t="shared" si="56"/>
        <v>2.9697445027781692E-6</v>
      </c>
      <c r="D963" s="6">
        <f t="shared" si="58"/>
        <v>1000</v>
      </c>
      <c r="E963" s="38">
        <f t="shared" si="57"/>
        <v>0.65928327961675359</v>
      </c>
    </row>
    <row r="964" spans="1:5" x14ac:dyDescent="0.3">
      <c r="A964" s="39">
        <v>95.3</v>
      </c>
      <c r="B964" s="3">
        <f t="shared" si="59"/>
        <v>3.1194795197249674E-8</v>
      </c>
      <c r="C964" s="3">
        <f t="shared" si="56"/>
        <v>2.9728639822978938E-6</v>
      </c>
      <c r="D964" s="6">
        <f t="shared" si="58"/>
        <v>1000</v>
      </c>
      <c r="E964" s="38">
        <f t="shared" si="57"/>
        <v>0.65997580407013257</v>
      </c>
    </row>
    <row r="965" spans="1:5" x14ac:dyDescent="0.3">
      <c r="A965" s="39">
        <v>95.4</v>
      </c>
      <c r="B965" s="3">
        <f t="shared" si="59"/>
        <v>3.1194795197249674E-8</v>
      </c>
      <c r="C965" s="3">
        <f t="shared" si="56"/>
        <v>2.9759834618176189E-6</v>
      </c>
      <c r="D965" s="6">
        <f t="shared" si="58"/>
        <v>1000</v>
      </c>
      <c r="E965" s="38">
        <f t="shared" si="57"/>
        <v>0.66066832852351143</v>
      </c>
    </row>
    <row r="966" spans="1:5" x14ac:dyDescent="0.3">
      <c r="A966" s="39">
        <v>95.5</v>
      </c>
      <c r="B966" s="3">
        <f t="shared" si="59"/>
        <v>3.1194795197249674E-8</v>
      </c>
      <c r="C966" s="3">
        <f t="shared" si="56"/>
        <v>2.979102941337344E-6</v>
      </c>
      <c r="D966" s="6">
        <f t="shared" si="58"/>
        <v>1000</v>
      </c>
      <c r="E966" s="38">
        <f t="shared" si="57"/>
        <v>0.6613608529768904</v>
      </c>
    </row>
    <row r="967" spans="1:5" x14ac:dyDescent="0.3">
      <c r="A967" s="39">
        <v>95.6</v>
      </c>
      <c r="B967" s="3">
        <f t="shared" si="59"/>
        <v>3.1194795197249674E-8</v>
      </c>
      <c r="C967" s="3">
        <f t="shared" si="56"/>
        <v>2.9822224208570686E-6</v>
      </c>
      <c r="D967" s="6">
        <f t="shared" si="58"/>
        <v>1000</v>
      </c>
      <c r="E967" s="38">
        <f t="shared" si="57"/>
        <v>0.66205337743026937</v>
      </c>
    </row>
    <row r="968" spans="1:5" x14ac:dyDescent="0.3">
      <c r="A968" s="39">
        <v>95.7</v>
      </c>
      <c r="B968" s="3">
        <f t="shared" si="59"/>
        <v>3.1194795197249674E-8</v>
      </c>
      <c r="C968" s="3">
        <f t="shared" si="56"/>
        <v>2.9853419003767937E-6</v>
      </c>
      <c r="D968" s="6">
        <f t="shared" si="58"/>
        <v>1000</v>
      </c>
      <c r="E968" s="38">
        <f t="shared" si="57"/>
        <v>0.66274590188364824</v>
      </c>
    </row>
    <row r="969" spans="1:5" x14ac:dyDescent="0.3">
      <c r="A969" s="39">
        <v>95.8</v>
      </c>
      <c r="B969" s="3">
        <f t="shared" si="59"/>
        <v>3.1194795197249674E-8</v>
      </c>
      <c r="C969" s="3">
        <f t="shared" si="56"/>
        <v>2.9884613798965188E-6</v>
      </c>
      <c r="D969" s="6">
        <f t="shared" si="58"/>
        <v>1000</v>
      </c>
      <c r="E969" s="38">
        <f t="shared" si="57"/>
        <v>0.66343842633702721</v>
      </c>
    </row>
    <row r="970" spans="1:5" x14ac:dyDescent="0.3">
      <c r="A970" s="39">
        <v>95.9</v>
      </c>
      <c r="B970" s="3">
        <f t="shared" si="59"/>
        <v>3.1194795197249674E-8</v>
      </c>
      <c r="C970" s="3">
        <f t="shared" si="56"/>
        <v>2.9915808594162438E-6</v>
      </c>
      <c r="D970" s="6">
        <f t="shared" si="58"/>
        <v>1000</v>
      </c>
      <c r="E970" s="38">
        <f t="shared" si="57"/>
        <v>0.66413095079040618</v>
      </c>
    </row>
    <row r="971" spans="1:5" x14ac:dyDescent="0.3">
      <c r="A971" s="39">
        <v>96</v>
      </c>
      <c r="B971" s="3">
        <f t="shared" si="59"/>
        <v>3.1194795197249674E-8</v>
      </c>
      <c r="C971" s="3">
        <f t="shared" si="56"/>
        <v>2.9947003389359685E-6</v>
      </c>
      <c r="D971" s="6">
        <f t="shared" si="58"/>
        <v>1000</v>
      </c>
      <c r="E971" s="38">
        <f t="shared" si="57"/>
        <v>0.66482347524378504</v>
      </c>
    </row>
    <row r="972" spans="1:5" x14ac:dyDescent="0.3">
      <c r="A972" s="39">
        <v>96.1</v>
      </c>
      <c r="B972" s="3">
        <f t="shared" si="59"/>
        <v>3.1194795197249674E-8</v>
      </c>
      <c r="C972" s="3">
        <f t="shared" ref="C972:C1011" si="60">B972*A972</f>
        <v>2.9978198184556936E-6</v>
      </c>
      <c r="D972" s="6">
        <f t="shared" si="58"/>
        <v>1000</v>
      </c>
      <c r="E972" s="38">
        <f t="shared" si="57"/>
        <v>0.66551599969716402</v>
      </c>
    </row>
    <row r="973" spans="1:5" x14ac:dyDescent="0.3">
      <c r="A973" s="39">
        <v>96.2</v>
      </c>
      <c r="B973" s="3">
        <f t="shared" si="59"/>
        <v>3.1194795197249674E-8</v>
      </c>
      <c r="C973" s="3">
        <f t="shared" si="60"/>
        <v>3.0009392979754187E-6</v>
      </c>
      <c r="D973" s="6">
        <f t="shared" si="58"/>
        <v>1000</v>
      </c>
      <c r="E973" s="38">
        <f t="shared" ref="E973:E1011" si="61">4.44*50*D973*C973</f>
        <v>0.66620852415054299</v>
      </c>
    </row>
    <row r="974" spans="1:5" x14ac:dyDescent="0.3">
      <c r="A974" s="39">
        <v>96.3</v>
      </c>
      <c r="B974" s="3">
        <f t="shared" si="59"/>
        <v>3.1194795197249674E-8</v>
      </c>
      <c r="C974" s="3">
        <f t="shared" si="60"/>
        <v>3.0040587774951437E-6</v>
      </c>
      <c r="D974" s="6">
        <f t="shared" ref="D974:D1011" si="62">D973</f>
        <v>1000</v>
      </c>
      <c r="E974" s="38">
        <f t="shared" si="61"/>
        <v>0.66690104860392196</v>
      </c>
    </row>
    <row r="975" spans="1:5" x14ac:dyDescent="0.3">
      <c r="A975" s="39">
        <v>96.4</v>
      </c>
      <c r="B975" s="3">
        <f t="shared" ref="B975:B1011" si="63">B974</f>
        <v>3.1194795197249674E-8</v>
      </c>
      <c r="C975" s="3">
        <f t="shared" si="60"/>
        <v>3.0071782570148688E-6</v>
      </c>
      <c r="D975" s="6">
        <f t="shared" si="62"/>
        <v>1000</v>
      </c>
      <c r="E975" s="38">
        <f t="shared" si="61"/>
        <v>0.66759357305730094</v>
      </c>
    </row>
    <row r="976" spans="1:5" x14ac:dyDescent="0.3">
      <c r="A976" s="39">
        <v>96.5</v>
      </c>
      <c r="B976" s="3">
        <f t="shared" si="63"/>
        <v>3.1194795197249674E-8</v>
      </c>
      <c r="C976" s="3">
        <f t="shared" si="60"/>
        <v>3.0102977365345935E-6</v>
      </c>
      <c r="D976" s="6">
        <f t="shared" si="62"/>
        <v>1000</v>
      </c>
      <c r="E976" s="38">
        <f t="shared" si="61"/>
        <v>0.6682860975106798</v>
      </c>
    </row>
    <row r="977" spans="1:5" x14ac:dyDescent="0.3">
      <c r="A977" s="39">
        <v>96.6</v>
      </c>
      <c r="B977" s="3">
        <f t="shared" si="63"/>
        <v>3.1194795197249674E-8</v>
      </c>
      <c r="C977" s="3">
        <f t="shared" si="60"/>
        <v>3.0134172160543185E-6</v>
      </c>
      <c r="D977" s="6">
        <f t="shared" si="62"/>
        <v>1000</v>
      </c>
      <c r="E977" s="38">
        <f t="shared" si="61"/>
        <v>0.66897862196405877</v>
      </c>
    </row>
    <row r="978" spans="1:5" x14ac:dyDescent="0.3">
      <c r="A978" s="39">
        <v>96.7</v>
      </c>
      <c r="B978" s="3">
        <f t="shared" si="63"/>
        <v>3.1194795197249674E-8</v>
      </c>
      <c r="C978" s="3">
        <f t="shared" si="60"/>
        <v>3.0165366955740436E-6</v>
      </c>
      <c r="D978" s="6">
        <f t="shared" si="62"/>
        <v>1000</v>
      </c>
      <c r="E978" s="38">
        <f t="shared" si="61"/>
        <v>0.66967114641743775</v>
      </c>
    </row>
    <row r="979" spans="1:5" x14ac:dyDescent="0.3">
      <c r="A979" s="39">
        <v>96.8</v>
      </c>
      <c r="B979" s="3">
        <f t="shared" si="63"/>
        <v>3.1194795197249674E-8</v>
      </c>
      <c r="C979" s="3">
        <f t="shared" si="60"/>
        <v>3.0196561750937683E-6</v>
      </c>
      <c r="D979" s="6">
        <f t="shared" si="62"/>
        <v>1000</v>
      </c>
      <c r="E979" s="38">
        <f t="shared" si="61"/>
        <v>0.67036367087081661</v>
      </c>
    </row>
    <row r="980" spans="1:5" x14ac:dyDescent="0.3">
      <c r="A980" s="39">
        <v>96.9</v>
      </c>
      <c r="B980" s="3">
        <f t="shared" si="63"/>
        <v>3.1194795197249674E-8</v>
      </c>
      <c r="C980" s="3">
        <f t="shared" si="60"/>
        <v>3.0227756546134938E-6</v>
      </c>
      <c r="D980" s="6">
        <f t="shared" si="62"/>
        <v>1000</v>
      </c>
      <c r="E980" s="38">
        <f t="shared" si="61"/>
        <v>0.67105619532419569</v>
      </c>
    </row>
    <row r="981" spans="1:5" x14ac:dyDescent="0.3">
      <c r="A981" s="39">
        <v>97</v>
      </c>
      <c r="B981" s="3">
        <f t="shared" si="63"/>
        <v>3.1194795197249674E-8</v>
      </c>
      <c r="C981" s="3">
        <f t="shared" si="60"/>
        <v>3.0258951341332184E-6</v>
      </c>
      <c r="D981" s="6">
        <f t="shared" si="62"/>
        <v>1000</v>
      </c>
      <c r="E981" s="38">
        <f t="shared" si="61"/>
        <v>0.67174871977757455</v>
      </c>
    </row>
    <row r="982" spans="1:5" x14ac:dyDescent="0.3">
      <c r="A982" s="39">
        <v>97.1</v>
      </c>
      <c r="B982" s="3">
        <f t="shared" si="63"/>
        <v>3.1194795197249674E-8</v>
      </c>
      <c r="C982" s="3">
        <f t="shared" si="60"/>
        <v>3.0290146136529431E-6</v>
      </c>
      <c r="D982" s="6">
        <f t="shared" si="62"/>
        <v>1000</v>
      </c>
      <c r="E982" s="38">
        <f t="shared" si="61"/>
        <v>0.67244124423095342</v>
      </c>
    </row>
    <row r="983" spans="1:5" x14ac:dyDescent="0.3">
      <c r="A983" s="39">
        <v>97.2</v>
      </c>
      <c r="B983" s="3">
        <f t="shared" si="63"/>
        <v>3.1194795197249674E-8</v>
      </c>
      <c r="C983" s="3">
        <f t="shared" si="60"/>
        <v>3.0321340931726686E-6</v>
      </c>
      <c r="D983" s="6">
        <f t="shared" si="62"/>
        <v>1000</v>
      </c>
      <c r="E983" s="38">
        <f t="shared" si="61"/>
        <v>0.6731337686843325</v>
      </c>
    </row>
    <row r="984" spans="1:5" x14ac:dyDescent="0.3">
      <c r="A984" s="39">
        <v>97.3</v>
      </c>
      <c r="B984" s="3">
        <f t="shared" si="63"/>
        <v>3.1194795197249674E-8</v>
      </c>
      <c r="C984" s="3">
        <f t="shared" si="60"/>
        <v>3.0352535726923932E-6</v>
      </c>
      <c r="D984" s="6">
        <f t="shared" si="62"/>
        <v>1000</v>
      </c>
      <c r="E984" s="38">
        <f t="shared" si="61"/>
        <v>0.67382629313771136</v>
      </c>
    </row>
    <row r="985" spans="1:5" x14ac:dyDescent="0.3">
      <c r="A985" s="39">
        <v>97.4</v>
      </c>
      <c r="B985" s="3">
        <f t="shared" si="63"/>
        <v>3.1194795197249674E-8</v>
      </c>
      <c r="C985" s="3">
        <f t="shared" si="60"/>
        <v>3.0383730522121183E-6</v>
      </c>
      <c r="D985" s="6">
        <f t="shared" si="62"/>
        <v>1000</v>
      </c>
      <c r="E985" s="38">
        <f t="shared" si="61"/>
        <v>0.67451881759109034</v>
      </c>
    </row>
    <row r="986" spans="1:5" x14ac:dyDescent="0.3">
      <c r="A986" s="39">
        <v>97.5</v>
      </c>
      <c r="B986" s="3">
        <f t="shared" si="63"/>
        <v>3.1194795197249674E-8</v>
      </c>
      <c r="C986" s="3">
        <f t="shared" si="60"/>
        <v>3.0414925317318434E-6</v>
      </c>
      <c r="D986" s="6">
        <f t="shared" si="62"/>
        <v>1000</v>
      </c>
      <c r="E986" s="38">
        <f t="shared" si="61"/>
        <v>0.67521134204446931</v>
      </c>
    </row>
    <row r="987" spans="1:5" x14ac:dyDescent="0.3">
      <c r="A987" s="39">
        <v>97.6</v>
      </c>
      <c r="B987" s="3">
        <f t="shared" si="63"/>
        <v>3.1194795197249674E-8</v>
      </c>
      <c r="C987" s="3">
        <f t="shared" si="60"/>
        <v>3.044612011251568E-6</v>
      </c>
      <c r="D987" s="6">
        <f t="shared" si="62"/>
        <v>1000</v>
      </c>
      <c r="E987" s="38">
        <f t="shared" si="61"/>
        <v>0.67590386649784817</v>
      </c>
    </row>
    <row r="988" spans="1:5" x14ac:dyDescent="0.3">
      <c r="A988" s="39">
        <v>97.7</v>
      </c>
      <c r="B988" s="3">
        <f t="shared" si="63"/>
        <v>3.1194795197249674E-8</v>
      </c>
      <c r="C988" s="3">
        <f t="shared" si="60"/>
        <v>3.0477314907712931E-6</v>
      </c>
      <c r="D988" s="6">
        <f t="shared" si="62"/>
        <v>1000</v>
      </c>
      <c r="E988" s="38">
        <f t="shared" si="61"/>
        <v>0.67659639095122714</v>
      </c>
    </row>
    <row r="989" spans="1:5" x14ac:dyDescent="0.3">
      <c r="A989" s="39">
        <v>97.8</v>
      </c>
      <c r="B989" s="3">
        <f t="shared" si="63"/>
        <v>3.1194795197249674E-8</v>
      </c>
      <c r="C989" s="3">
        <f t="shared" si="60"/>
        <v>3.0508509702910182E-6</v>
      </c>
      <c r="D989" s="6">
        <f t="shared" si="62"/>
        <v>1000</v>
      </c>
      <c r="E989" s="38">
        <f t="shared" si="61"/>
        <v>0.67728891540460612</v>
      </c>
    </row>
    <row r="990" spans="1:5" x14ac:dyDescent="0.3">
      <c r="A990" s="39">
        <v>97.9</v>
      </c>
      <c r="B990" s="3">
        <f t="shared" si="63"/>
        <v>3.1194795197249674E-8</v>
      </c>
      <c r="C990" s="3">
        <f t="shared" si="60"/>
        <v>3.0539704498107433E-6</v>
      </c>
      <c r="D990" s="6">
        <f t="shared" si="62"/>
        <v>1000</v>
      </c>
      <c r="E990" s="38">
        <f t="shared" si="61"/>
        <v>0.67798143985798509</v>
      </c>
    </row>
    <row r="991" spans="1:5" x14ac:dyDescent="0.3">
      <c r="A991" s="39">
        <v>98</v>
      </c>
      <c r="B991" s="3">
        <f t="shared" si="63"/>
        <v>3.1194795197249674E-8</v>
      </c>
      <c r="C991" s="3">
        <f t="shared" si="60"/>
        <v>3.0570899293304679E-6</v>
      </c>
      <c r="D991" s="6">
        <f t="shared" si="62"/>
        <v>1000</v>
      </c>
      <c r="E991" s="38">
        <f t="shared" si="61"/>
        <v>0.67867396431136395</v>
      </c>
    </row>
    <row r="992" spans="1:5" x14ac:dyDescent="0.3">
      <c r="A992" s="39">
        <v>98.1</v>
      </c>
      <c r="B992" s="3">
        <f t="shared" si="63"/>
        <v>3.1194795197249674E-8</v>
      </c>
      <c r="C992" s="3">
        <f t="shared" si="60"/>
        <v>3.060209408850193E-6</v>
      </c>
      <c r="D992" s="6">
        <f t="shared" si="62"/>
        <v>1000</v>
      </c>
      <c r="E992" s="38">
        <f t="shared" si="61"/>
        <v>0.67936648876474293</v>
      </c>
    </row>
    <row r="993" spans="1:5" x14ac:dyDescent="0.3">
      <c r="A993" s="39">
        <v>98.2</v>
      </c>
      <c r="B993" s="3">
        <f t="shared" si="63"/>
        <v>3.1194795197249674E-8</v>
      </c>
      <c r="C993" s="3">
        <f t="shared" si="60"/>
        <v>3.0633288883699181E-6</v>
      </c>
      <c r="D993" s="6">
        <f t="shared" si="62"/>
        <v>1000</v>
      </c>
      <c r="E993" s="38">
        <f t="shared" si="61"/>
        <v>0.6800590132181219</v>
      </c>
    </row>
    <row r="994" spans="1:5" x14ac:dyDescent="0.3">
      <c r="A994" s="39">
        <v>98.3</v>
      </c>
      <c r="B994" s="3">
        <f t="shared" si="63"/>
        <v>3.1194795197249674E-8</v>
      </c>
      <c r="C994" s="3">
        <f t="shared" si="60"/>
        <v>3.0664483678896427E-6</v>
      </c>
      <c r="D994" s="6">
        <f t="shared" si="62"/>
        <v>1000</v>
      </c>
      <c r="E994" s="38">
        <f t="shared" si="61"/>
        <v>0.68075153767150076</v>
      </c>
    </row>
    <row r="995" spans="1:5" x14ac:dyDescent="0.3">
      <c r="A995" s="39">
        <v>98.4</v>
      </c>
      <c r="B995" s="3">
        <f t="shared" si="63"/>
        <v>3.1194795197249674E-8</v>
      </c>
      <c r="C995" s="3">
        <f t="shared" si="60"/>
        <v>3.0695678474093682E-6</v>
      </c>
      <c r="D995" s="6">
        <f t="shared" si="62"/>
        <v>1000</v>
      </c>
      <c r="E995" s="38">
        <f t="shared" si="61"/>
        <v>0.68144406212487985</v>
      </c>
    </row>
    <row r="996" spans="1:5" x14ac:dyDescent="0.3">
      <c r="A996" s="39">
        <v>98.5</v>
      </c>
      <c r="B996" s="3">
        <f t="shared" si="63"/>
        <v>3.1194795197249674E-8</v>
      </c>
      <c r="C996" s="3">
        <f t="shared" si="60"/>
        <v>3.0726873269290929E-6</v>
      </c>
      <c r="D996" s="6">
        <f t="shared" si="62"/>
        <v>1000</v>
      </c>
      <c r="E996" s="38">
        <f t="shared" si="61"/>
        <v>0.68213658657825871</v>
      </c>
    </row>
    <row r="997" spans="1:5" x14ac:dyDescent="0.3">
      <c r="A997" s="39">
        <v>98.6</v>
      </c>
      <c r="B997" s="3">
        <f t="shared" si="63"/>
        <v>3.1194795197249674E-8</v>
      </c>
      <c r="C997" s="3">
        <f t="shared" si="60"/>
        <v>3.0758068064488175E-6</v>
      </c>
      <c r="D997" s="6">
        <f t="shared" si="62"/>
        <v>1000</v>
      </c>
      <c r="E997" s="38">
        <f t="shared" si="61"/>
        <v>0.68282911103163757</v>
      </c>
    </row>
    <row r="998" spans="1:5" x14ac:dyDescent="0.3">
      <c r="A998" s="39">
        <v>98.7</v>
      </c>
      <c r="B998" s="3">
        <f t="shared" si="63"/>
        <v>3.1194795197249674E-8</v>
      </c>
      <c r="C998" s="3">
        <f t="shared" si="60"/>
        <v>3.078926285968543E-6</v>
      </c>
      <c r="D998" s="6">
        <f t="shared" si="62"/>
        <v>1000</v>
      </c>
      <c r="E998" s="38">
        <f t="shared" si="61"/>
        <v>0.68352163548501665</v>
      </c>
    </row>
    <row r="999" spans="1:5" x14ac:dyDescent="0.3">
      <c r="A999" s="39">
        <v>98.8</v>
      </c>
      <c r="B999" s="3">
        <f t="shared" si="63"/>
        <v>3.1194795197249674E-8</v>
      </c>
      <c r="C999" s="3">
        <f t="shared" si="60"/>
        <v>3.0820457654882677E-6</v>
      </c>
      <c r="D999" s="6">
        <f t="shared" si="62"/>
        <v>1000</v>
      </c>
      <c r="E999" s="38">
        <f t="shared" si="61"/>
        <v>0.68421415993839552</v>
      </c>
    </row>
    <row r="1000" spans="1:5" x14ac:dyDescent="0.3">
      <c r="A1000" s="39">
        <v>98.9</v>
      </c>
      <c r="B1000" s="3">
        <f t="shared" si="63"/>
        <v>3.1194795197249674E-8</v>
      </c>
      <c r="C1000" s="3">
        <f t="shared" si="60"/>
        <v>3.0851652450079928E-6</v>
      </c>
      <c r="D1000" s="6">
        <f t="shared" si="62"/>
        <v>1000</v>
      </c>
      <c r="E1000" s="38">
        <f t="shared" si="61"/>
        <v>0.68490668439177449</v>
      </c>
    </row>
    <row r="1001" spans="1:5" x14ac:dyDescent="0.3">
      <c r="A1001" s="39">
        <v>99</v>
      </c>
      <c r="B1001" s="3">
        <f t="shared" si="63"/>
        <v>3.1194795197249674E-8</v>
      </c>
      <c r="C1001" s="3">
        <f t="shared" si="60"/>
        <v>3.0882847245277178E-6</v>
      </c>
      <c r="D1001" s="6">
        <f t="shared" si="62"/>
        <v>1000</v>
      </c>
      <c r="E1001" s="38">
        <f t="shared" si="61"/>
        <v>0.68559920884515346</v>
      </c>
    </row>
    <row r="1002" spans="1:5" x14ac:dyDescent="0.3">
      <c r="A1002" s="39">
        <v>99.1</v>
      </c>
      <c r="B1002" s="3">
        <f t="shared" si="63"/>
        <v>3.1194795197249674E-8</v>
      </c>
      <c r="C1002" s="3">
        <f t="shared" si="60"/>
        <v>3.0914042040474425E-6</v>
      </c>
      <c r="D1002" s="6">
        <f t="shared" si="62"/>
        <v>1000</v>
      </c>
      <c r="E1002" s="38">
        <f t="shared" si="61"/>
        <v>0.68629173329853232</v>
      </c>
    </row>
    <row r="1003" spans="1:5" x14ac:dyDescent="0.3">
      <c r="A1003" s="39">
        <v>99.2</v>
      </c>
      <c r="B1003" s="3">
        <f t="shared" si="63"/>
        <v>3.1194795197249674E-8</v>
      </c>
      <c r="C1003" s="3">
        <f t="shared" si="60"/>
        <v>3.0945236835671676E-6</v>
      </c>
      <c r="D1003" s="6">
        <f t="shared" si="62"/>
        <v>1000</v>
      </c>
      <c r="E1003" s="38">
        <f t="shared" si="61"/>
        <v>0.6869842577519113</v>
      </c>
    </row>
    <row r="1004" spans="1:5" x14ac:dyDescent="0.3">
      <c r="A1004" s="39">
        <v>99.3</v>
      </c>
      <c r="B1004" s="3">
        <f t="shared" si="63"/>
        <v>3.1194795197249674E-8</v>
      </c>
      <c r="C1004" s="3">
        <f t="shared" si="60"/>
        <v>3.0976431630868926E-6</v>
      </c>
      <c r="D1004" s="6">
        <f t="shared" si="62"/>
        <v>1000</v>
      </c>
      <c r="E1004" s="38">
        <f t="shared" si="61"/>
        <v>0.68767678220529027</v>
      </c>
    </row>
    <row r="1005" spans="1:5" x14ac:dyDescent="0.3">
      <c r="A1005" s="39">
        <v>99.4</v>
      </c>
      <c r="B1005" s="3">
        <f t="shared" si="63"/>
        <v>3.1194795197249674E-8</v>
      </c>
      <c r="C1005" s="3">
        <f t="shared" si="60"/>
        <v>3.1007626426066177E-6</v>
      </c>
      <c r="D1005" s="6">
        <f t="shared" si="62"/>
        <v>1000</v>
      </c>
      <c r="E1005" s="38">
        <f t="shared" si="61"/>
        <v>0.68836930665866924</v>
      </c>
    </row>
    <row r="1006" spans="1:5" x14ac:dyDescent="0.3">
      <c r="A1006" s="39">
        <v>99.5</v>
      </c>
      <c r="B1006" s="3">
        <f t="shared" si="63"/>
        <v>3.1194795197249674E-8</v>
      </c>
      <c r="C1006" s="3">
        <f t="shared" si="60"/>
        <v>3.1038821221263424E-6</v>
      </c>
      <c r="D1006" s="6">
        <f t="shared" si="62"/>
        <v>1000</v>
      </c>
      <c r="E1006" s="38">
        <f t="shared" si="61"/>
        <v>0.68906183111204811</v>
      </c>
    </row>
    <row r="1007" spans="1:5" x14ac:dyDescent="0.3">
      <c r="A1007" s="39">
        <v>99.6</v>
      </c>
      <c r="B1007" s="3">
        <f t="shared" si="63"/>
        <v>3.1194795197249674E-8</v>
      </c>
      <c r="C1007" s="3">
        <f t="shared" si="60"/>
        <v>3.1070016016460674E-6</v>
      </c>
      <c r="D1007" s="6">
        <f t="shared" si="62"/>
        <v>1000</v>
      </c>
      <c r="E1007" s="38">
        <f t="shared" si="61"/>
        <v>0.68975435556542708</v>
      </c>
    </row>
    <row r="1008" spans="1:5" x14ac:dyDescent="0.3">
      <c r="A1008" s="39">
        <v>99.7</v>
      </c>
      <c r="B1008" s="3">
        <f t="shared" si="63"/>
        <v>3.1194795197249674E-8</v>
      </c>
      <c r="C1008" s="3">
        <f t="shared" si="60"/>
        <v>3.1101210811657925E-6</v>
      </c>
      <c r="D1008" s="6">
        <f t="shared" si="62"/>
        <v>1000</v>
      </c>
      <c r="E1008" s="38">
        <f t="shared" si="61"/>
        <v>0.69044688001880605</v>
      </c>
    </row>
    <row r="1009" spans="1:5" x14ac:dyDescent="0.3">
      <c r="A1009" s="39">
        <v>99.8</v>
      </c>
      <c r="B1009" s="3">
        <f t="shared" si="63"/>
        <v>3.1194795197249674E-8</v>
      </c>
      <c r="C1009" s="3">
        <f t="shared" si="60"/>
        <v>3.1132405606855172E-6</v>
      </c>
      <c r="D1009" s="6">
        <f t="shared" si="62"/>
        <v>1000</v>
      </c>
      <c r="E1009" s="38">
        <f t="shared" si="61"/>
        <v>0.69113940447218492</v>
      </c>
    </row>
    <row r="1010" spans="1:5" x14ac:dyDescent="0.3">
      <c r="A1010" s="39">
        <v>99.9</v>
      </c>
      <c r="B1010" s="3">
        <f t="shared" si="63"/>
        <v>3.1194795197249674E-8</v>
      </c>
      <c r="C1010" s="3">
        <f t="shared" si="60"/>
        <v>3.1163600402052427E-6</v>
      </c>
      <c r="D1010" s="6">
        <f t="shared" si="62"/>
        <v>1000</v>
      </c>
      <c r="E1010" s="38">
        <f t="shared" si="61"/>
        <v>0.691831928925564</v>
      </c>
    </row>
    <row r="1011" spans="1:5" ht="15" thickBot="1" x14ac:dyDescent="0.35">
      <c r="A1011" s="40">
        <v>100</v>
      </c>
      <c r="B1011" s="21">
        <f t="shared" si="63"/>
        <v>3.1194795197249674E-8</v>
      </c>
      <c r="C1011" s="21">
        <f t="shared" si="60"/>
        <v>3.1194795197249673E-6</v>
      </c>
      <c r="D1011" s="41">
        <f t="shared" si="62"/>
        <v>1000</v>
      </c>
      <c r="E1011" s="38">
        <f t="shared" si="61"/>
        <v>0.69252445337894286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zoomScale="85" zoomScaleNormal="85" workbookViewId="0">
      <selection sqref="A1:L2"/>
    </sheetView>
  </sheetViews>
  <sheetFormatPr defaultRowHeight="14.4" x14ac:dyDescent="0.3"/>
  <cols>
    <col min="1" max="1" width="10.21875" customWidth="1"/>
    <col min="2" max="2" width="13.77734375" customWidth="1"/>
    <col min="3" max="3" width="14.109375" customWidth="1"/>
    <col min="4" max="4" width="19.88671875" customWidth="1"/>
    <col min="5" max="5" width="19" customWidth="1"/>
    <col min="6" max="6" width="20.5546875" customWidth="1"/>
    <col min="7" max="7" width="12" bestFit="1" customWidth="1"/>
    <col min="8" max="8" width="12" style="1" customWidth="1"/>
    <col min="9" max="9" width="10.88671875" bestFit="1" customWidth="1"/>
    <col min="10" max="10" width="10.88671875" style="1" customWidth="1"/>
    <col min="11" max="11" width="13.5546875" bestFit="1" customWidth="1"/>
    <col min="12" max="12" width="16.21875" bestFit="1" customWidth="1"/>
    <col min="14" max="15" width="12" bestFit="1" customWidth="1"/>
  </cols>
  <sheetData>
    <row r="1" spans="1:12" x14ac:dyDescent="0.3">
      <c r="A1" s="58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9"/>
    </row>
    <row r="2" spans="1:12" ht="15" thickBot="1" x14ac:dyDescent="0.35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62"/>
    </row>
    <row r="3" spans="1:12" s="1" customFormat="1" ht="15" thickBot="1" x14ac:dyDescent="0.35">
      <c r="A3" s="69" t="s">
        <v>19</v>
      </c>
      <c r="B3" s="70"/>
      <c r="C3" s="70"/>
      <c r="D3" s="28" t="s">
        <v>21</v>
      </c>
      <c r="E3" s="28" t="s">
        <v>8</v>
      </c>
      <c r="F3" s="28" t="s">
        <v>20</v>
      </c>
      <c r="G3" s="28"/>
      <c r="H3" s="28"/>
      <c r="I3" s="28"/>
      <c r="J3" s="28"/>
      <c r="K3" s="28"/>
      <c r="L3" s="29"/>
    </row>
    <row r="4" spans="1:12" x14ac:dyDescent="0.3">
      <c r="A4" s="52" t="s">
        <v>44</v>
      </c>
      <c r="B4" s="53"/>
      <c r="C4" s="54"/>
      <c r="D4" s="48">
        <v>4.8E-8</v>
      </c>
      <c r="E4" s="4" t="s">
        <v>16</v>
      </c>
      <c r="F4" s="4" t="s">
        <v>129</v>
      </c>
      <c r="G4" s="4"/>
      <c r="H4" s="4"/>
      <c r="I4" s="4"/>
      <c r="J4" s="4"/>
      <c r="K4" s="4"/>
      <c r="L4" s="4"/>
    </row>
    <row r="5" spans="1:12" s="1" customFormat="1" x14ac:dyDescent="0.3">
      <c r="A5" s="52" t="s">
        <v>125</v>
      </c>
      <c r="B5" s="53"/>
      <c r="C5" s="54"/>
      <c r="D5" s="45">
        <v>50</v>
      </c>
      <c r="E5" s="45"/>
      <c r="F5" s="45"/>
      <c r="G5" s="45"/>
      <c r="H5" s="45"/>
      <c r="I5" s="45"/>
      <c r="J5" s="45"/>
      <c r="K5" s="45"/>
      <c r="L5" s="45"/>
    </row>
    <row r="6" spans="1:12" x14ac:dyDescent="0.3">
      <c r="A6" s="49" t="s">
        <v>45</v>
      </c>
      <c r="B6" s="50"/>
      <c r="C6" s="51"/>
      <c r="D6" s="3">
        <v>1000</v>
      </c>
      <c r="E6" s="3" t="s">
        <v>22</v>
      </c>
      <c r="F6" s="3" t="s">
        <v>68</v>
      </c>
      <c r="G6" s="3"/>
      <c r="H6" s="3"/>
      <c r="I6" s="3"/>
      <c r="J6" s="3"/>
      <c r="K6" s="3"/>
      <c r="L6" s="3"/>
    </row>
    <row r="7" spans="1:12" s="1" customFormat="1" x14ac:dyDescent="0.3">
      <c r="A7" s="49" t="s">
        <v>127</v>
      </c>
      <c r="B7" s="50"/>
      <c r="C7" s="51"/>
      <c r="D7" s="46">
        <v>1</v>
      </c>
      <c r="E7" s="46"/>
      <c r="F7" s="46"/>
      <c r="G7" s="46"/>
      <c r="H7" s="46"/>
      <c r="I7" s="46"/>
      <c r="J7" s="46"/>
      <c r="K7" s="46"/>
      <c r="L7" s="46"/>
    </row>
    <row r="8" spans="1:12" x14ac:dyDescent="0.3">
      <c r="A8" s="49" t="s">
        <v>49</v>
      </c>
      <c r="B8" s="50"/>
      <c r="C8" s="51"/>
      <c r="D8" s="3">
        <f>D7*D6*D4*D5*4.44</f>
        <v>1.0656000000000002E-2</v>
      </c>
      <c r="E8" s="3" t="s">
        <v>24</v>
      </c>
      <c r="F8" s="3" t="s">
        <v>69</v>
      </c>
      <c r="G8" s="3"/>
      <c r="H8" s="3"/>
      <c r="I8" s="3"/>
      <c r="J8" s="3"/>
      <c r="K8" s="3"/>
      <c r="L8" s="3"/>
    </row>
    <row r="9" spans="1:12" x14ac:dyDescent="0.3">
      <c r="A9" s="49" t="s">
        <v>51</v>
      </c>
      <c r="B9" s="50"/>
      <c r="C9" s="51"/>
      <c r="D9" s="3">
        <v>0</v>
      </c>
      <c r="E9" s="12" t="s">
        <v>50</v>
      </c>
      <c r="F9" s="3" t="s">
        <v>42</v>
      </c>
      <c r="G9" s="3"/>
      <c r="H9" s="3"/>
      <c r="I9" s="3"/>
      <c r="J9" s="3"/>
      <c r="K9" s="3"/>
      <c r="L9" s="3"/>
    </row>
    <row r="10" spans="1:12" x14ac:dyDescent="0.3">
      <c r="A10" s="49" t="s">
        <v>52</v>
      </c>
      <c r="B10" s="50"/>
      <c r="C10" s="51"/>
      <c r="D10" s="3">
        <v>0</v>
      </c>
      <c r="E10" s="12" t="s">
        <v>50</v>
      </c>
      <c r="F10" s="3" t="s">
        <v>43</v>
      </c>
      <c r="G10" s="3"/>
      <c r="H10" s="3"/>
      <c r="I10" s="3"/>
      <c r="J10" s="3"/>
      <c r="K10" s="3"/>
      <c r="L10" s="3"/>
    </row>
    <row r="11" spans="1:12" s="1" customFormat="1" x14ac:dyDescent="0.3">
      <c r="A11" s="49" t="s">
        <v>53</v>
      </c>
      <c r="B11" s="50"/>
      <c r="C11" s="51"/>
      <c r="D11" s="3">
        <v>100000</v>
      </c>
      <c r="E11" s="12" t="s">
        <v>50</v>
      </c>
      <c r="F11" s="3" t="s">
        <v>70</v>
      </c>
      <c r="G11" s="2">
        <v>1E-3</v>
      </c>
      <c r="H11" s="2"/>
      <c r="I11" s="3" t="s">
        <v>78</v>
      </c>
      <c r="J11" s="3"/>
      <c r="K11" s="3">
        <f>(D11+(G11*D11))</f>
        <v>100100</v>
      </c>
      <c r="L11" s="3">
        <f>K11+(D11*(D14-25)*25*10^-6)</f>
        <v>100250</v>
      </c>
    </row>
    <row r="12" spans="1:12" s="1" customFormat="1" x14ac:dyDescent="0.3">
      <c r="A12" s="49" t="s">
        <v>54</v>
      </c>
      <c r="B12" s="50"/>
      <c r="C12" s="51"/>
      <c r="D12" s="3">
        <v>100000</v>
      </c>
      <c r="E12" s="12" t="s">
        <v>50</v>
      </c>
      <c r="F12" s="3" t="s">
        <v>71</v>
      </c>
      <c r="G12" s="2">
        <v>1E-3</v>
      </c>
      <c r="H12" s="2"/>
      <c r="I12" s="3" t="s">
        <v>78</v>
      </c>
      <c r="J12" s="3"/>
      <c r="K12" s="3">
        <f>D12-(G12*D12)</f>
        <v>99900</v>
      </c>
      <c r="L12" s="3">
        <f>(K12-(K12*(D14-25)*25*10^-6))</f>
        <v>99750.15</v>
      </c>
    </row>
    <row r="13" spans="1:12" s="1" customFormat="1" x14ac:dyDescent="0.3">
      <c r="A13" s="49" t="s">
        <v>17</v>
      </c>
      <c r="B13" s="50"/>
      <c r="C13" s="51"/>
      <c r="D13" s="3">
        <v>100</v>
      </c>
      <c r="E13" s="12" t="s">
        <v>67</v>
      </c>
      <c r="F13" s="3" t="s">
        <v>72</v>
      </c>
      <c r="G13" s="3"/>
      <c r="H13" s="3"/>
      <c r="I13" s="3"/>
      <c r="J13" s="3"/>
      <c r="K13" s="3"/>
      <c r="L13" s="3"/>
    </row>
    <row r="14" spans="1:12" s="1" customFormat="1" x14ac:dyDescent="0.3">
      <c r="A14" s="49" t="s">
        <v>26</v>
      </c>
      <c r="B14" s="50"/>
      <c r="C14" s="51"/>
      <c r="D14" s="3">
        <v>85</v>
      </c>
      <c r="E14" s="12" t="s">
        <v>25</v>
      </c>
      <c r="F14" s="3" t="s">
        <v>73</v>
      </c>
      <c r="G14" s="3"/>
      <c r="H14" s="3"/>
      <c r="I14" s="3"/>
      <c r="J14" s="3"/>
      <c r="K14" s="3"/>
      <c r="L14" s="3"/>
    </row>
    <row r="15" spans="1:12" s="1" customFormat="1" x14ac:dyDescent="0.3">
      <c r="A15" s="49" t="s">
        <v>62</v>
      </c>
      <c r="B15" s="50"/>
      <c r="C15" s="51"/>
      <c r="D15" s="3">
        <v>-25</v>
      </c>
      <c r="E15" s="12" t="s">
        <v>25</v>
      </c>
      <c r="F15" s="3" t="s">
        <v>74</v>
      </c>
      <c r="G15" s="3"/>
      <c r="H15" s="3"/>
      <c r="I15" s="3"/>
      <c r="J15" s="3"/>
      <c r="K15" s="3"/>
      <c r="L15" s="3"/>
    </row>
    <row r="16" spans="1:12" s="1" customFormat="1" ht="15" thickBot="1" x14ac:dyDescent="0.35">
      <c r="A16" s="71" t="s">
        <v>77</v>
      </c>
      <c r="B16" s="72"/>
      <c r="C16" s="73"/>
      <c r="D16" s="16">
        <f>D8/2</f>
        <v>5.3280000000000011E-3</v>
      </c>
      <c r="E16" s="23" t="s">
        <v>24</v>
      </c>
      <c r="F16" s="16" t="s">
        <v>37</v>
      </c>
      <c r="G16" s="24"/>
      <c r="H16" s="24"/>
      <c r="I16" s="24"/>
      <c r="J16" s="24"/>
      <c r="K16" s="16"/>
      <c r="L16" s="16"/>
    </row>
    <row r="17" spans="1:14" ht="28.8" x14ac:dyDescent="0.3">
      <c r="A17" s="25" t="s">
        <v>27</v>
      </c>
      <c r="B17" s="56" t="s">
        <v>46</v>
      </c>
      <c r="C17" s="56"/>
      <c r="D17" s="56" t="s">
        <v>28</v>
      </c>
      <c r="E17" s="56"/>
      <c r="F17" s="56"/>
      <c r="G17" s="26" t="s">
        <v>48</v>
      </c>
      <c r="H17" s="26" t="s">
        <v>8</v>
      </c>
      <c r="I17" s="26" t="s">
        <v>47</v>
      </c>
      <c r="J17" s="47" t="s">
        <v>128</v>
      </c>
      <c r="K17" s="26" t="s">
        <v>65</v>
      </c>
      <c r="L17" s="27" t="s">
        <v>29</v>
      </c>
    </row>
    <row r="18" spans="1:14" ht="15" thickBot="1" x14ac:dyDescent="0.35">
      <c r="A18" s="85" t="s">
        <v>64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7"/>
    </row>
    <row r="19" spans="1:14" x14ac:dyDescent="0.3">
      <c r="A19" s="4">
        <v>1</v>
      </c>
      <c r="B19" s="57" t="s">
        <v>55</v>
      </c>
      <c r="C19" s="57"/>
      <c r="D19" s="57" t="s">
        <v>75</v>
      </c>
      <c r="E19" s="57"/>
      <c r="F19" s="57"/>
      <c r="G19" s="4">
        <f>25*10^-6</f>
        <v>2.4999999999999998E-5</v>
      </c>
      <c r="H19" s="4" t="s">
        <v>24</v>
      </c>
      <c r="I19" s="4">
        <f>(G19/D8)*10^6</f>
        <v>2346.0960960960952</v>
      </c>
      <c r="J19" s="4"/>
      <c r="K19" s="4"/>
      <c r="L19" s="4"/>
    </row>
    <row r="20" spans="1:14" x14ac:dyDescent="0.3">
      <c r="A20" s="3">
        <v>2</v>
      </c>
      <c r="B20" s="55" t="s">
        <v>57</v>
      </c>
      <c r="C20" s="55"/>
      <c r="D20" s="55" t="s">
        <v>76</v>
      </c>
      <c r="E20" s="55"/>
      <c r="F20" s="55"/>
      <c r="G20" s="3">
        <f>60*10^-6</f>
        <v>5.9999999999999995E-5</v>
      </c>
      <c r="H20" s="3" t="s">
        <v>24</v>
      </c>
      <c r="I20" s="3">
        <f>((G20/D13)/D8)*10^6</f>
        <v>56.306306306306297</v>
      </c>
      <c r="J20" s="3"/>
      <c r="K20" s="3"/>
      <c r="L20" s="3"/>
    </row>
    <row r="21" spans="1:14" s="1" customFormat="1" x14ac:dyDescent="0.3">
      <c r="A21" s="3">
        <v>3</v>
      </c>
      <c r="B21" s="55" t="s">
        <v>35</v>
      </c>
      <c r="C21" s="55"/>
      <c r="D21" s="55" t="s">
        <v>80</v>
      </c>
      <c r="E21" s="55"/>
      <c r="F21" s="55"/>
      <c r="G21" s="3">
        <v>118</v>
      </c>
      <c r="H21" s="3" t="s">
        <v>36</v>
      </c>
      <c r="I21" s="3">
        <f>((D16/(10^(G21/20)))/D8)*10^6</f>
        <v>0.6294627058970822</v>
      </c>
      <c r="J21" s="3"/>
      <c r="K21" s="3"/>
      <c r="L21" s="3"/>
    </row>
    <row r="22" spans="1:14" x14ac:dyDescent="0.3">
      <c r="A22" s="3">
        <v>4</v>
      </c>
      <c r="B22" s="55" t="s">
        <v>33</v>
      </c>
      <c r="C22" s="55"/>
      <c r="D22" s="55" t="s">
        <v>81</v>
      </c>
      <c r="E22" s="55"/>
      <c r="F22" s="55"/>
      <c r="G22" s="44">
        <v>0.2</v>
      </c>
      <c r="H22" s="2" t="s">
        <v>23</v>
      </c>
      <c r="I22" s="3">
        <f>G22*10^4</f>
        <v>2000</v>
      </c>
      <c r="J22" s="3"/>
      <c r="K22" s="3"/>
      <c r="L22" s="3"/>
    </row>
    <row r="23" spans="1:14" x14ac:dyDescent="0.3">
      <c r="A23" s="3">
        <v>5</v>
      </c>
      <c r="B23" s="55" t="s">
        <v>56</v>
      </c>
      <c r="C23" s="55"/>
      <c r="D23" s="55" t="s">
        <v>31</v>
      </c>
      <c r="E23" s="55"/>
      <c r="F23" s="55"/>
      <c r="G23" s="3">
        <f>170*10^-12</f>
        <v>1.7000000000000001E-10</v>
      </c>
      <c r="H23" s="3" t="s">
        <v>22</v>
      </c>
      <c r="I23" s="3"/>
      <c r="J23" s="3"/>
      <c r="K23" s="3"/>
      <c r="L23" s="3"/>
      <c r="N23" s="1" t="s">
        <v>131</v>
      </c>
    </row>
    <row r="24" spans="1:14" s="1" customFormat="1" x14ac:dyDescent="0.3">
      <c r="A24" s="3">
        <v>6</v>
      </c>
      <c r="B24" s="55" t="s">
        <v>79</v>
      </c>
      <c r="C24" s="55"/>
      <c r="D24" s="55" t="s">
        <v>90</v>
      </c>
      <c r="E24" s="55"/>
      <c r="F24" s="55"/>
      <c r="G24" s="88">
        <v>3.1000000000000002E-10</v>
      </c>
      <c r="H24" s="3" t="s">
        <v>22</v>
      </c>
      <c r="I24" s="3"/>
      <c r="J24" s="3"/>
      <c r="K24" s="3"/>
      <c r="L24" s="3"/>
      <c r="N24" s="1" t="s">
        <v>132</v>
      </c>
    </row>
    <row r="25" spans="1:14" s="1" customFormat="1" x14ac:dyDescent="0.3">
      <c r="A25" s="3">
        <v>7</v>
      </c>
      <c r="B25" s="55" t="s">
        <v>86</v>
      </c>
      <c r="C25" s="55"/>
      <c r="D25" s="55" t="s">
        <v>91</v>
      </c>
      <c r="E25" s="55"/>
      <c r="F25" s="55"/>
      <c r="G25" s="3">
        <f>((2*G24)+G23)/2</f>
        <v>3.9500000000000003E-10</v>
      </c>
      <c r="H25" s="3" t="s">
        <v>22</v>
      </c>
      <c r="I25" s="3"/>
      <c r="J25" s="3"/>
      <c r="K25" s="3"/>
      <c r="L25" s="3"/>
    </row>
    <row r="26" spans="1:14" s="1" customFormat="1" x14ac:dyDescent="0.3">
      <c r="A26" s="3">
        <v>8</v>
      </c>
      <c r="B26" s="55" t="s">
        <v>88</v>
      </c>
      <c r="C26" s="55"/>
      <c r="D26" s="55" t="s">
        <v>92</v>
      </c>
      <c r="E26" s="55"/>
      <c r="F26" s="55"/>
      <c r="G26" s="3">
        <f>G25-G23</f>
        <v>2.2500000000000002E-10</v>
      </c>
      <c r="H26" s="3" t="s">
        <v>22</v>
      </c>
      <c r="I26" s="3"/>
      <c r="J26" s="3"/>
      <c r="K26" s="3"/>
      <c r="L26" s="3"/>
    </row>
    <row r="27" spans="1:14" s="1" customFormat="1" x14ac:dyDescent="0.3">
      <c r="A27" s="3">
        <v>9</v>
      </c>
      <c r="B27" s="55" t="s">
        <v>87</v>
      </c>
      <c r="C27" s="55"/>
      <c r="D27" s="55" t="s">
        <v>95</v>
      </c>
      <c r="E27" s="55"/>
      <c r="F27" s="55"/>
      <c r="G27" s="3">
        <f>((G25*(D9+K11)))</f>
        <v>3.9539500000000003E-5</v>
      </c>
      <c r="H27" s="3" t="s">
        <v>24</v>
      </c>
      <c r="I27" s="3"/>
      <c r="J27" s="3"/>
      <c r="K27" s="3"/>
      <c r="L27" s="3"/>
    </row>
    <row r="28" spans="1:14" s="1" customFormat="1" x14ac:dyDescent="0.3">
      <c r="A28" s="3">
        <v>10</v>
      </c>
      <c r="B28" s="55" t="s">
        <v>109</v>
      </c>
      <c r="C28" s="55"/>
      <c r="D28" s="55" t="s">
        <v>94</v>
      </c>
      <c r="E28" s="55"/>
      <c r="F28" s="55"/>
      <c r="G28" s="3">
        <f>((G26*(D10+K12)))</f>
        <v>2.2477500000000003E-5</v>
      </c>
      <c r="H28" s="3" t="s">
        <v>24</v>
      </c>
      <c r="I28" s="3"/>
      <c r="J28" s="3"/>
      <c r="K28" s="3"/>
      <c r="L28" s="3"/>
    </row>
    <row r="29" spans="1:14" s="1" customFormat="1" ht="15" thickBot="1" x14ac:dyDescent="0.35">
      <c r="A29" s="16">
        <v>11</v>
      </c>
      <c r="B29" s="74" t="s">
        <v>89</v>
      </c>
      <c r="C29" s="74"/>
      <c r="D29" s="74" t="s">
        <v>93</v>
      </c>
      <c r="E29" s="74"/>
      <c r="F29" s="74"/>
      <c r="G29" s="16">
        <f>G27-G28</f>
        <v>1.7062E-5</v>
      </c>
      <c r="H29" s="16" t="s">
        <v>24</v>
      </c>
      <c r="I29" s="16">
        <f>(G29/D8)*10^6</f>
        <v>1601.1636636636633</v>
      </c>
      <c r="J29" s="16"/>
      <c r="K29" s="16"/>
      <c r="L29" s="16"/>
    </row>
    <row r="30" spans="1:14" s="1" customFormat="1" x14ac:dyDescent="0.3">
      <c r="A30" s="75" t="s">
        <v>83</v>
      </c>
      <c r="B30" s="76"/>
      <c r="C30" s="76"/>
      <c r="D30" s="76"/>
      <c r="E30" s="76"/>
      <c r="F30" s="76"/>
      <c r="G30" s="76"/>
      <c r="H30" s="77"/>
      <c r="I30" s="19">
        <f>SQRT((I19^2+I20^2+I29^2+I21^2+I22^2)/5)</f>
        <v>1553.7736493007815</v>
      </c>
      <c r="J30" s="19">
        <f>I30*D8*10^-6</f>
        <v>1.655701200694913E-5</v>
      </c>
      <c r="K30" s="19">
        <f>LOG(D8/J30,2)</f>
        <v>9.330007934594752</v>
      </c>
      <c r="L30" s="20">
        <f>(J30/D8)*100</f>
        <v>0.15537736493007814</v>
      </c>
    </row>
    <row r="31" spans="1:14" ht="15" thickBot="1" x14ac:dyDescent="0.35">
      <c r="A31" s="78" t="s">
        <v>82</v>
      </c>
      <c r="B31" s="79"/>
      <c r="C31" s="79"/>
      <c r="D31" s="79"/>
      <c r="E31" s="79"/>
      <c r="F31" s="79"/>
      <c r="G31" s="79"/>
      <c r="H31" s="80"/>
      <c r="I31" s="21">
        <f>SUM(I19:I22)</f>
        <v>4403.031865108298</v>
      </c>
      <c r="J31" s="21">
        <f>I31*D8*10^-6</f>
        <v>4.6918707554594037E-5</v>
      </c>
      <c r="K31" s="21">
        <f>LOG(D8/J31,2)</f>
        <v>7.8272869994453398</v>
      </c>
      <c r="L31" s="22">
        <f>(J31/D8)*100</f>
        <v>0.44030318651082984</v>
      </c>
    </row>
    <row r="32" spans="1:14" ht="15" thickBot="1" x14ac:dyDescent="0.35">
      <c r="A32" s="63" t="s">
        <v>63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5"/>
    </row>
    <row r="33" spans="1:14" x14ac:dyDescent="0.3">
      <c r="A33" s="4">
        <v>12</v>
      </c>
      <c r="B33" s="57" t="s">
        <v>58</v>
      </c>
      <c r="C33" s="57"/>
      <c r="D33" s="57" t="s">
        <v>84</v>
      </c>
      <c r="E33" s="57"/>
      <c r="F33" s="57"/>
      <c r="G33" s="4">
        <v>50</v>
      </c>
      <c r="H33" s="4"/>
      <c r="I33" s="4">
        <f>(G33*(D14-25))</f>
        <v>3000</v>
      </c>
      <c r="J33" s="4"/>
      <c r="K33" s="4"/>
      <c r="L33" s="4"/>
    </row>
    <row r="34" spans="1:14" x14ac:dyDescent="0.3">
      <c r="A34" s="3">
        <v>13</v>
      </c>
      <c r="B34" s="55" t="s">
        <v>59</v>
      </c>
      <c r="C34" s="55"/>
      <c r="D34" s="55" t="s">
        <v>85</v>
      </c>
      <c r="E34" s="55"/>
      <c r="F34" s="55"/>
      <c r="G34" s="3">
        <f>0.2*10^-6</f>
        <v>1.9999999999999999E-7</v>
      </c>
      <c r="H34" s="3" t="s">
        <v>30</v>
      </c>
      <c r="I34" s="3">
        <f>((G34*(D14-25))/D8)*10^6</f>
        <v>1126.1261261261259</v>
      </c>
      <c r="J34" s="3"/>
      <c r="K34" s="3"/>
      <c r="L34" s="3"/>
    </row>
    <row r="35" spans="1:14" x14ac:dyDescent="0.3">
      <c r="A35" s="3">
        <v>14</v>
      </c>
      <c r="B35" s="55" t="s">
        <v>60</v>
      </c>
      <c r="C35" s="55"/>
      <c r="D35" s="55" t="s">
        <v>100</v>
      </c>
      <c r="E35" s="55"/>
      <c r="F35" s="55"/>
      <c r="G35" s="3">
        <f>0.35*10^-6</f>
        <v>3.4999999999999998E-7</v>
      </c>
      <c r="H35" s="3" t="s">
        <v>30</v>
      </c>
      <c r="I35" s="3">
        <f>(((G35/D13)/D8)*(D14-25))*10^6</f>
        <v>19.707207207207201</v>
      </c>
      <c r="J35" s="3"/>
      <c r="K35" s="3"/>
      <c r="L35" s="3"/>
    </row>
    <row r="36" spans="1:14" x14ac:dyDescent="0.3">
      <c r="A36" s="3">
        <v>15</v>
      </c>
      <c r="B36" s="55" t="s">
        <v>61</v>
      </c>
      <c r="C36" s="55"/>
      <c r="D36" s="55" t="s">
        <v>98</v>
      </c>
      <c r="E36" s="55"/>
      <c r="F36" s="55"/>
      <c r="G36" s="3"/>
      <c r="H36" s="3" t="s">
        <v>32</v>
      </c>
      <c r="I36" s="3"/>
      <c r="J36" s="3"/>
      <c r="K36" s="3"/>
      <c r="L36" s="3"/>
    </row>
    <row r="37" spans="1:14" s="1" customFormat="1" x14ac:dyDescent="0.3">
      <c r="A37" s="3">
        <v>16</v>
      </c>
      <c r="B37" s="55" t="s">
        <v>97</v>
      </c>
      <c r="C37" s="55"/>
      <c r="D37" s="55" t="s">
        <v>99</v>
      </c>
      <c r="E37" s="55"/>
      <c r="F37" s="55"/>
      <c r="G37" s="3"/>
      <c r="H37" s="3" t="s">
        <v>32</v>
      </c>
      <c r="I37" s="3"/>
      <c r="J37" s="3"/>
      <c r="K37" s="3"/>
      <c r="L37" s="3"/>
    </row>
    <row r="38" spans="1:14" s="1" customFormat="1" x14ac:dyDescent="0.3">
      <c r="A38" s="13">
        <v>17</v>
      </c>
      <c r="B38" s="55" t="s">
        <v>56</v>
      </c>
      <c r="C38" s="55"/>
      <c r="D38" s="55" t="s">
        <v>101</v>
      </c>
      <c r="E38" s="55"/>
      <c r="F38" s="55"/>
      <c r="G38" s="3">
        <f>340*10^-12</f>
        <v>3.4000000000000001E-10</v>
      </c>
      <c r="H38" s="3" t="s">
        <v>22</v>
      </c>
      <c r="I38" s="3"/>
      <c r="J38" s="3"/>
      <c r="K38" s="3"/>
      <c r="L38" s="3"/>
      <c r="N38" s="1" t="s">
        <v>131</v>
      </c>
    </row>
    <row r="39" spans="1:14" s="1" customFormat="1" x14ac:dyDescent="0.3">
      <c r="A39" s="13">
        <v>18</v>
      </c>
      <c r="B39" s="55" t="s">
        <v>79</v>
      </c>
      <c r="C39" s="55"/>
      <c r="D39" s="55" t="s">
        <v>102</v>
      </c>
      <c r="E39" s="55"/>
      <c r="F39" s="55"/>
      <c r="G39" s="3">
        <f>1*10^-9</f>
        <v>1.0000000000000001E-9</v>
      </c>
      <c r="H39" s="3" t="s">
        <v>22</v>
      </c>
      <c r="I39" s="3"/>
      <c r="J39" s="3"/>
      <c r="K39" s="3"/>
      <c r="L39" s="3"/>
      <c r="N39" s="1" t="s">
        <v>132</v>
      </c>
    </row>
    <row r="40" spans="1:14" s="1" customFormat="1" x14ac:dyDescent="0.3">
      <c r="A40" s="13">
        <v>19</v>
      </c>
      <c r="B40" s="55" t="s">
        <v>104</v>
      </c>
      <c r="C40" s="55"/>
      <c r="D40" s="55" t="s">
        <v>91</v>
      </c>
      <c r="E40" s="55"/>
      <c r="F40" s="55"/>
      <c r="G40" s="3">
        <f>((2*G39)+G38)/2</f>
        <v>1.1700000000000001E-9</v>
      </c>
      <c r="H40" s="3" t="s">
        <v>22</v>
      </c>
      <c r="I40" s="3"/>
      <c r="J40" s="3"/>
      <c r="K40" s="3"/>
      <c r="L40" s="3"/>
    </row>
    <row r="41" spans="1:14" s="1" customFormat="1" x14ac:dyDescent="0.3">
      <c r="A41" s="13">
        <v>20</v>
      </c>
      <c r="B41" s="55" t="s">
        <v>105</v>
      </c>
      <c r="C41" s="55"/>
      <c r="D41" s="55" t="s">
        <v>92</v>
      </c>
      <c r="E41" s="55"/>
      <c r="F41" s="55"/>
      <c r="G41" s="3">
        <f>G40-G38</f>
        <v>8.3000000000000003E-10</v>
      </c>
      <c r="H41" s="3" t="s">
        <v>22</v>
      </c>
      <c r="I41" s="3"/>
      <c r="J41" s="3"/>
      <c r="K41" s="3"/>
      <c r="L41" s="3"/>
    </row>
    <row r="42" spans="1:14" s="1" customFormat="1" x14ac:dyDescent="0.3">
      <c r="A42" s="3">
        <v>21</v>
      </c>
      <c r="B42" s="55" t="s">
        <v>106</v>
      </c>
      <c r="C42" s="55"/>
      <c r="D42" s="55" t="s">
        <v>123</v>
      </c>
      <c r="E42" s="55"/>
      <c r="F42" s="55"/>
      <c r="G42" s="3">
        <f>((G40*(D9+L11)))</f>
        <v>1.1729250000000001E-4</v>
      </c>
      <c r="H42" s="3" t="s">
        <v>24</v>
      </c>
      <c r="I42" s="3"/>
      <c r="J42" s="3"/>
      <c r="K42" s="3"/>
      <c r="L42" s="3"/>
    </row>
    <row r="43" spans="1:14" s="1" customFormat="1" x14ac:dyDescent="0.3">
      <c r="A43" s="3">
        <v>22</v>
      </c>
      <c r="B43" s="55" t="s">
        <v>107</v>
      </c>
      <c r="C43" s="55"/>
      <c r="D43" s="55" t="s">
        <v>124</v>
      </c>
      <c r="E43" s="55"/>
      <c r="F43" s="55"/>
      <c r="G43" s="3">
        <f>((G41*(D10+L12)))</f>
        <v>8.2792624500000001E-5</v>
      </c>
      <c r="H43" s="3" t="s">
        <v>24</v>
      </c>
      <c r="I43" s="3"/>
      <c r="J43" s="3"/>
      <c r="K43" s="3"/>
      <c r="L43" s="3"/>
    </row>
    <row r="44" spans="1:14" s="1" customFormat="1" x14ac:dyDescent="0.3">
      <c r="A44" s="3">
        <v>23</v>
      </c>
      <c r="B44" s="55" t="s">
        <v>103</v>
      </c>
      <c r="C44" s="55"/>
      <c r="D44" s="55" t="s">
        <v>122</v>
      </c>
      <c r="E44" s="55"/>
      <c r="F44" s="55"/>
      <c r="G44" s="3">
        <f>G42-G43</f>
        <v>3.4499875500000008E-5</v>
      </c>
      <c r="H44" s="3" t="s">
        <v>24</v>
      </c>
      <c r="I44" s="3"/>
      <c r="J44" s="3"/>
      <c r="K44" s="3"/>
      <c r="L44" s="3"/>
    </row>
    <row r="45" spans="1:14" s="1" customFormat="1" x14ac:dyDescent="0.3">
      <c r="A45" s="3">
        <v>24</v>
      </c>
      <c r="B45" s="55" t="s">
        <v>96</v>
      </c>
      <c r="C45" s="55"/>
      <c r="D45" s="55" t="s">
        <v>108</v>
      </c>
      <c r="E45" s="55"/>
      <c r="F45" s="55"/>
      <c r="G45" s="3"/>
      <c r="H45" s="3" t="s">
        <v>24</v>
      </c>
      <c r="I45" s="3">
        <f>((G44-G29)/D8)*10^6</f>
        <v>1636.4372653903908</v>
      </c>
      <c r="J45" s="3"/>
      <c r="K45" s="3"/>
      <c r="L45" s="3"/>
    </row>
    <row r="46" spans="1:14" s="1" customFormat="1" ht="15" thickBot="1" x14ac:dyDescent="0.35">
      <c r="A46" s="16"/>
      <c r="B46" s="74"/>
      <c r="C46" s="74"/>
      <c r="D46" s="74"/>
      <c r="E46" s="74"/>
      <c r="F46" s="74"/>
      <c r="G46" s="16"/>
      <c r="H46" s="16"/>
      <c r="I46" s="16"/>
      <c r="J46" s="16"/>
      <c r="K46" s="16"/>
      <c r="L46" s="16"/>
    </row>
    <row r="47" spans="1:14" s="1" customFormat="1" x14ac:dyDescent="0.3">
      <c r="A47" s="75" t="s">
        <v>113</v>
      </c>
      <c r="B47" s="76"/>
      <c r="C47" s="76"/>
      <c r="D47" s="76"/>
      <c r="E47" s="76"/>
      <c r="F47" s="76"/>
      <c r="G47" s="76"/>
      <c r="H47" s="77"/>
      <c r="I47" s="19">
        <f>SQRT((I33^2+I34^2+I35^2+I45^2)/4)</f>
        <v>1799.0605430000212</v>
      </c>
      <c r="J47" s="19">
        <f>I47*D8*10^-6</f>
        <v>1.9170789146208227E-5</v>
      </c>
      <c r="K47" s="19">
        <f>LOG(D8/J47,2)</f>
        <v>9.1185405468685907</v>
      </c>
      <c r="L47" s="20">
        <f>(J47/D8)*100</f>
        <v>0.17990605430000209</v>
      </c>
    </row>
    <row r="48" spans="1:14" ht="15" thickBot="1" x14ac:dyDescent="0.35">
      <c r="A48" s="78" t="s">
        <v>114</v>
      </c>
      <c r="B48" s="79"/>
      <c r="C48" s="79"/>
      <c r="D48" s="79"/>
      <c r="E48" s="79"/>
      <c r="F48" s="79"/>
      <c r="G48" s="79"/>
      <c r="H48" s="80"/>
      <c r="I48" s="21">
        <f>SUM(I33:I45)</f>
        <v>5782.2705987237241</v>
      </c>
      <c r="J48" s="21">
        <f>I48*D8*10^-6</f>
        <v>6.1615875500000011E-5</v>
      </c>
      <c r="K48" s="21">
        <f>LOG(D8/J48,2)</f>
        <v>7.4341481590187133</v>
      </c>
      <c r="L48" s="22">
        <f>(J48/D8)*100</f>
        <v>0.57822705987237233</v>
      </c>
    </row>
    <row r="49" spans="1:12" ht="15" thickBot="1" x14ac:dyDescent="0.35">
      <c r="A49" s="66" t="s">
        <v>66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8"/>
    </row>
    <row r="50" spans="1:12" x14ac:dyDescent="0.3">
      <c r="A50" s="4">
        <v>9</v>
      </c>
      <c r="B50" s="57" t="s">
        <v>38</v>
      </c>
      <c r="C50" s="57"/>
      <c r="D50" s="57"/>
      <c r="E50" s="57"/>
      <c r="F50" s="57"/>
      <c r="G50" s="4">
        <v>0.8</v>
      </c>
      <c r="H50" s="4" t="s">
        <v>34</v>
      </c>
      <c r="I50" s="4">
        <f>G50</f>
        <v>0.8</v>
      </c>
      <c r="J50" s="4"/>
      <c r="K50" s="4"/>
      <c r="L50" s="4"/>
    </row>
    <row r="51" spans="1:12" x14ac:dyDescent="0.3">
      <c r="A51" s="3">
        <v>10</v>
      </c>
      <c r="B51" s="55" t="s">
        <v>110</v>
      </c>
      <c r="C51" s="55"/>
      <c r="D51" s="55" t="s">
        <v>117</v>
      </c>
      <c r="E51" s="55"/>
      <c r="F51" s="55"/>
      <c r="G51" s="3">
        <f>12.5*10^-9</f>
        <v>1.2500000000000001E-8</v>
      </c>
      <c r="H51" s="3" t="s">
        <v>24</v>
      </c>
      <c r="I51" s="3"/>
      <c r="J51" s="3"/>
      <c r="K51" s="3"/>
      <c r="L51" s="3"/>
    </row>
    <row r="52" spans="1:12" s="1" customFormat="1" x14ac:dyDescent="0.3">
      <c r="A52" s="3">
        <v>11</v>
      </c>
      <c r="B52" s="55" t="s">
        <v>115</v>
      </c>
      <c r="C52" s="55"/>
      <c r="D52" s="55" t="s">
        <v>118</v>
      </c>
      <c r="E52" s="55"/>
      <c r="F52" s="55"/>
      <c r="G52" s="3">
        <f>118*10^-9</f>
        <v>1.1800000000000001E-7</v>
      </c>
      <c r="H52" s="3" t="s">
        <v>24</v>
      </c>
      <c r="I52" s="3"/>
      <c r="J52" s="3"/>
      <c r="K52" s="3"/>
      <c r="L52" s="3"/>
    </row>
    <row r="53" spans="1:12" s="1" customFormat="1" x14ac:dyDescent="0.3">
      <c r="A53" s="3">
        <v>12</v>
      </c>
      <c r="B53" s="55" t="s">
        <v>116</v>
      </c>
      <c r="C53" s="55"/>
      <c r="D53" s="55" t="s">
        <v>39</v>
      </c>
      <c r="E53" s="55"/>
      <c r="F53" s="55"/>
      <c r="G53" s="3">
        <v>1500</v>
      </c>
      <c r="H53" s="3" t="s">
        <v>40</v>
      </c>
      <c r="I53" s="3"/>
      <c r="J53" s="3"/>
      <c r="K53" s="3"/>
      <c r="L53" s="3"/>
    </row>
    <row r="54" spans="1:12" s="1" customFormat="1" ht="15" thickBot="1" x14ac:dyDescent="0.35">
      <c r="A54" s="16">
        <v>13</v>
      </c>
      <c r="B54" s="74" t="s">
        <v>130</v>
      </c>
      <c r="C54" s="74"/>
      <c r="D54" s="74" t="s">
        <v>119</v>
      </c>
      <c r="E54" s="74"/>
      <c r="F54" s="74"/>
      <c r="G54" s="16"/>
      <c r="H54" s="16"/>
      <c r="I54" s="16">
        <f>((SQRT(G53)*SQRT(G51^2 + (G52/D13)^2)*6)/D8)*10^6</f>
        <v>273.80362089407538</v>
      </c>
      <c r="J54" s="16"/>
      <c r="K54" s="16"/>
      <c r="L54" s="16"/>
    </row>
    <row r="55" spans="1:12" x14ac:dyDescent="0.3">
      <c r="A55" s="75" t="s">
        <v>111</v>
      </c>
      <c r="B55" s="76"/>
      <c r="C55" s="76"/>
      <c r="D55" s="76"/>
      <c r="E55" s="76"/>
      <c r="F55" s="76"/>
      <c r="G55" s="76"/>
      <c r="H55" s="77"/>
      <c r="I55" s="19">
        <f>SQRT((I54^2+I50^2)/2)</f>
        <v>193.60922345630459</v>
      </c>
      <c r="J55" s="19">
        <f>I55*D8*10^-6</f>
        <v>2.0630998851503819E-6</v>
      </c>
      <c r="K55" s="19">
        <f>LOG(D8/J55,2)</f>
        <v>12.334564695957065</v>
      </c>
      <c r="L55" s="20">
        <f>(J55/D8)*100</f>
        <v>1.9360922345630457E-2</v>
      </c>
    </row>
    <row r="56" spans="1:12" s="1" customFormat="1" ht="15" thickBot="1" x14ac:dyDescent="0.35">
      <c r="A56" s="78" t="s">
        <v>112</v>
      </c>
      <c r="B56" s="79"/>
      <c r="C56" s="79"/>
      <c r="D56" s="79"/>
      <c r="E56" s="79"/>
      <c r="F56" s="79"/>
      <c r="G56" s="79"/>
      <c r="H56" s="80"/>
      <c r="I56" s="21">
        <f>SUM(I50+I54)</f>
        <v>274.60362089407539</v>
      </c>
      <c r="J56" s="21">
        <f>I56*D8*10^-6</f>
        <v>2.926176184247268E-6</v>
      </c>
      <c r="K56" s="21">
        <f>LOG(D8/J56,2)</f>
        <v>11.830361730715984</v>
      </c>
      <c r="L56" s="22">
        <f>(J56/D8)*100</f>
        <v>2.7460362089407542E-2</v>
      </c>
    </row>
    <row r="57" spans="1:12" s="1" customFormat="1" x14ac:dyDescent="0.3">
      <c r="A57" s="81" t="s">
        <v>120</v>
      </c>
      <c r="B57" s="82"/>
      <c r="C57" s="82"/>
      <c r="D57" s="82"/>
      <c r="E57" s="82"/>
      <c r="F57" s="82"/>
      <c r="G57" s="82"/>
      <c r="H57" s="82"/>
      <c r="I57" s="17">
        <f>I30+I47+I55</f>
        <v>3546.4434157571077</v>
      </c>
      <c r="J57" s="7">
        <f>I57*D8*10^-6</f>
        <v>3.7790901038307743E-5</v>
      </c>
      <c r="K57" s="7">
        <f>LOG(D8/J57,2)</f>
        <v>8.1394113553854108</v>
      </c>
      <c r="L57" s="8">
        <f>(J57/D8)*100</f>
        <v>0.35464434157571073</v>
      </c>
    </row>
    <row r="58" spans="1:12" ht="15" thickBot="1" x14ac:dyDescent="0.35">
      <c r="A58" s="83" t="s">
        <v>121</v>
      </c>
      <c r="B58" s="84"/>
      <c r="C58" s="84"/>
      <c r="D58" s="84"/>
      <c r="E58" s="84"/>
      <c r="F58" s="84"/>
      <c r="G58" s="84"/>
      <c r="H58" s="84"/>
      <c r="I58" s="18">
        <f>I31+I48+I56</f>
        <v>10459.906084726097</v>
      </c>
      <c r="J58" s="10">
        <f>I58*D8*10^-6</f>
        <v>1.1146075923884132E-4</v>
      </c>
      <c r="K58" s="10">
        <f>LOG(D8/J58,2)</f>
        <v>6.5789862915080528</v>
      </c>
      <c r="L58" s="11">
        <f>(J58/D8)*100</f>
        <v>1.0459906084726098</v>
      </c>
    </row>
  </sheetData>
  <mergeCells count="88">
    <mergeCell ref="A57:H57"/>
    <mergeCell ref="A58:H58"/>
    <mergeCell ref="A47:H47"/>
    <mergeCell ref="A48:H48"/>
    <mergeCell ref="A56:H56"/>
    <mergeCell ref="A55:H55"/>
    <mergeCell ref="B54:C54"/>
    <mergeCell ref="D54:F54"/>
    <mergeCell ref="D51:F51"/>
    <mergeCell ref="D50:F50"/>
    <mergeCell ref="B52:C52"/>
    <mergeCell ref="D52:F52"/>
    <mergeCell ref="B53:C53"/>
    <mergeCell ref="D53:F53"/>
    <mergeCell ref="B50:C50"/>
    <mergeCell ref="B51:C51"/>
    <mergeCell ref="B42:C42"/>
    <mergeCell ref="D42:F42"/>
    <mergeCell ref="B43:C43"/>
    <mergeCell ref="D43:F43"/>
    <mergeCell ref="B46:C46"/>
    <mergeCell ref="D46:F46"/>
    <mergeCell ref="B44:C44"/>
    <mergeCell ref="D44:F44"/>
    <mergeCell ref="B45:C45"/>
    <mergeCell ref="D45:F45"/>
    <mergeCell ref="B38:C38"/>
    <mergeCell ref="D38:F38"/>
    <mergeCell ref="B39:C39"/>
    <mergeCell ref="D39:F39"/>
    <mergeCell ref="B40:C40"/>
    <mergeCell ref="D40:F40"/>
    <mergeCell ref="B37:C37"/>
    <mergeCell ref="D37:F37"/>
    <mergeCell ref="D25:F25"/>
    <mergeCell ref="B25:C25"/>
    <mergeCell ref="B26:C26"/>
    <mergeCell ref="D26:F26"/>
    <mergeCell ref="B29:C29"/>
    <mergeCell ref="D29:F29"/>
    <mergeCell ref="A30:H30"/>
    <mergeCell ref="A31:H31"/>
    <mergeCell ref="D34:F34"/>
    <mergeCell ref="D35:F35"/>
    <mergeCell ref="D36:F36"/>
    <mergeCell ref="B33:C33"/>
    <mergeCell ref="B34:C34"/>
    <mergeCell ref="B35:C35"/>
    <mergeCell ref="A1:L2"/>
    <mergeCell ref="A18:L18"/>
    <mergeCell ref="A32:L32"/>
    <mergeCell ref="A49:L49"/>
    <mergeCell ref="A3:C3"/>
    <mergeCell ref="A16:C16"/>
    <mergeCell ref="B21:C21"/>
    <mergeCell ref="B24:C24"/>
    <mergeCell ref="D21:F21"/>
    <mergeCell ref="D24:F24"/>
    <mergeCell ref="D28:F28"/>
    <mergeCell ref="A4:C4"/>
    <mergeCell ref="A6:C6"/>
    <mergeCell ref="A8:C8"/>
    <mergeCell ref="A9:C9"/>
    <mergeCell ref="A10:C10"/>
    <mergeCell ref="D22:F22"/>
    <mergeCell ref="D33:F33"/>
    <mergeCell ref="D27:F27"/>
    <mergeCell ref="A11:C11"/>
    <mergeCell ref="A12:C12"/>
    <mergeCell ref="B23:C23"/>
    <mergeCell ref="A13:C13"/>
    <mergeCell ref="A14:C14"/>
    <mergeCell ref="A7:C7"/>
    <mergeCell ref="A5:C5"/>
    <mergeCell ref="B41:C41"/>
    <mergeCell ref="D41:F41"/>
    <mergeCell ref="D17:F17"/>
    <mergeCell ref="A15:C15"/>
    <mergeCell ref="B36:C36"/>
    <mergeCell ref="B19:C19"/>
    <mergeCell ref="B20:C20"/>
    <mergeCell ref="B22:C22"/>
    <mergeCell ref="B17:C17"/>
    <mergeCell ref="B27:C27"/>
    <mergeCell ref="B28:C28"/>
    <mergeCell ref="D19:F19"/>
    <mergeCell ref="D20:F20"/>
    <mergeCell ref="D23:F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Theoretical calulations</vt:lpstr>
      <vt:lpstr>INA188 Error Budgetting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Iyer, Srinivasan</dc:creator>
  <cp:lastModifiedBy>Iyer, Srinivasan</cp:lastModifiedBy>
  <dcterms:created xsi:type="dcterms:W3CDTF">2016-03-18T13:53:46Z</dcterms:created>
  <dcterms:modified xsi:type="dcterms:W3CDTF">2017-05-25T06:06:25Z</dcterms:modified>
</cp:coreProperties>
</file>