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lle\HSAmps_Tucson\ValidationLab\Calculators\"/>
    </mc:Choice>
  </mc:AlternateContent>
  <xr:revisionPtr revIDLastSave="0" documentId="13_ncr:1_{274D53AA-C456-4A93-97DC-DDED6B7D6ED7}" xr6:coauthVersionLast="36" xr6:coauthVersionMax="36" xr10:uidLastSave="{00000000-0000-0000-0000-000000000000}"/>
  <bookViews>
    <workbookView xWindow="360" yWindow="780" windowWidth="4830" windowHeight="4305" xr2:uid="{00000000-000D-0000-FFFF-FFFF00000000}"/>
  </bookViews>
  <sheets>
    <sheet name="Solutions" sheetId="1" r:id="rId1"/>
    <sheet name="1% Resistors" sheetId="2" r:id="rId2"/>
    <sheet name="Noise Gain and GBW" sheetId="3" r:id="rId3"/>
    <sheet name="Steps" sheetId="4" r:id="rId4"/>
  </sheets>
  <definedNames>
    <definedName name="_Rg1">Solutions!$C$19</definedName>
    <definedName name="_Rg2">Solutions!$C$18</definedName>
    <definedName name="G">Solutions!$C$9</definedName>
    <definedName name="Rf">Solutions!$C$6</definedName>
    <definedName name="Rs">Solutions!$C$5</definedName>
    <definedName name="Rt">Solutions!$C$16</definedName>
  </definedNames>
  <calcPr calcId="191029"/>
</workbook>
</file>

<file path=xl/calcChain.xml><?xml version="1.0" encoding="utf-8"?>
<calcChain xmlns="http://schemas.openxmlformats.org/spreadsheetml/2006/main">
  <c r="C18" i="3" l="1"/>
  <c r="C17" i="3" s="1"/>
  <c r="C16" i="3"/>
  <c r="B2" i="3" l="1"/>
  <c r="E9" i="1" l="1"/>
  <c r="C31" i="1"/>
  <c r="C7" i="1"/>
  <c r="E32" i="1" l="1"/>
  <c r="C17" i="1"/>
  <c r="B14" i="1"/>
  <c r="B13" i="1"/>
  <c r="B12" i="1"/>
  <c r="C13" i="1" l="1"/>
  <c r="C16" i="1"/>
  <c r="C12" i="1"/>
  <c r="E31" i="1"/>
  <c r="C32" i="1" s="1"/>
  <c r="C22" i="1" l="1"/>
  <c r="E23" i="1" s="1"/>
  <c r="C18" i="1"/>
  <c r="E22" i="1" l="1"/>
  <c r="C23" i="1" s="1"/>
  <c r="C19" i="1"/>
  <c r="C25" i="1" s="1"/>
  <c r="E25" i="1" s="1"/>
  <c r="C28" i="1"/>
  <c r="E28" i="1" s="1"/>
  <c r="E26" i="1" l="1"/>
  <c r="C26" i="1" s="1"/>
  <c r="E29" i="1"/>
  <c r="C29" i="1" s="1"/>
  <c r="B4" i="3" s="1"/>
  <c r="B3" i="3" l="1"/>
  <c r="B5" i="3" l="1"/>
  <c r="B6" i="3"/>
</calcChain>
</file>

<file path=xl/sharedStrings.xml><?xml version="1.0" encoding="utf-8"?>
<sst xmlns="http://schemas.openxmlformats.org/spreadsheetml/2006/main" count="62" uniqueCount="46">
  <si>
    <t>Enter Target Gain</t>
  </si>
  <si>
    <t xml:space="preserve">V/V </t>
  </si>
  <si>
    <t xml:space="preserve">Compute intermediate terms </t>
  </si>
  <si>
    <t>d=</t>
  </si>
  <si>
    <t>c=</t>
  </si>
  <si>
    <t xml:space="preserve">Now compute Rt = </t>
  </si>
  <si>
    <t xml:space="preserve">Solving for Rt and then Rg1 and Rg2 in the single to differential FDA configuration with input impedance matching. </t>
  </si>
  <si>
    <t xml:space="preserve">Now compute Rg1 = </t>
  </si>
  <si>
    <t xml:space="preserve">Compute alpha = </t>
  </si>
  <si>
    <t xml:space="preserve">Now compute Rg2 = </t>
  </si>
  <si>
    <t>Maximum gain</t>
  </si>
  <si>
    <t>V/V</t>
  </si>
  <si>
    <t>Now get standard 1% values</t>
  </si>
  <si>
    <t>Enter Source Rs</t>
  </si>
  <si>
    <t>Enter Feedback Rf</t>
  </si>
  <si>
    <t>Closest 1% value</t>
  </si>
  <si>
    <t>1% resistor values table</t>
  </si>
  <si>
    <t>Required Rt value</t>
  </si>
  <si>
    <t xml:space="preserve">Required Rg1 value </t>
  </si>
  <si>
    <t xml:space="preserve">Required Rg2 value </t>
  </si>
  <si>
    <t xml:space="preserve">Snapping Rf to closest 1% </t>
  </si>
  <si>
    <t>Closest 1%</t>
  </si>
  <si>
    <t>Must enter a gain &lt; this for valid solution</t>
  </si>
  <si>
    <t>ENTER ONLY THE RED BOLD FIELDS</t>
  </si>
  <si>
    <t>dB</t>
  </si>
  <si>
    <t>MAIN RESULTS IN BLUE BOLD FIELDS</t>
  </si>
  <si>
    <t xml:space="preserve">The Rf's are equal, </t>
  </si>
  <si>
    <t>The source to be matched is Rs</t>
  </si>
  <si>
    <t>Rt is the resistor to ground at the input</t>
  </si>
  <si>
    <t>b/2=</t>
  </si>
  <si>
    <t>This is single ended input to differential output design with Rf selected and other elements solved for.</t>
  </si>
  <si>
    <t>Ω</t>
  </si>
  <si>
    <t>Rg1 is the signal path input R which has an active input Z</t>
  </si>
  <si>
    <t xml:space="preserve">Rg2 is the impedance matched to that looking back from the other summing junction to the source. </t>
  </si>
  <si>
    <t>Signal Gain</t>
  </si>
  <si>
    <t>Noise Gain</t>
  </si>
  <si>
    <t>Enter 3dB Point (MHz)</t>
  </si>
  <si>
    <t>MHz</t>
  </si>
  <si>
    <t>GBWP</t>
  </si>
  <si>
    <t>source:</t>
  </si>
  <si>
    <t>https://cms.edn.com/contenteetimes/documents/schweber/c0861/c0861webpt1.pdf</t>
  </si>
  <si>
    <t>http://www.eenewsanalog.com/content/dc-coupled-single-differential-design-solutions-using-fully-differential-amplifiers-part-2-2</t>
  </si>
  <si>
    <t>---&gt;</t>
  </si>
  <si>
    <t>R</t>
  </si>
  <si>
    <t>C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</si>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</sst>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</font>
    <font>
      <b/>
      <sz val="12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11" fontId="4" fillId="0" borderId="1" xfId="0" applyNumberFormat="1" applyFont="1" applyBorder="1" applyAlignment="1" applyProtection="1">
      <alignment horizontal="center" vertical="center"/>
      <protection locked="0"/>
    </xf>
    <xf numFmtId="0" fontId="0" fillId="3" borderId="12" xfId="0" applyFill="1" applyBorder="1"/>
    <xf numFmtId="0" fontId="0" fillId="3" borderId="14" xfId="0" applyFill="1" applyBorder="1"/>
    <xf numFmtId="0" fontId="0" fillId="4" borderId="12" xfId="0" applyFill="1" applyBorder="1"/>
    <xf numFmtId="0" fontId="0" fillId="4" borderId="14" xfId="0" applyFill="1" applyBorder="1"/>
    <xf numFmtId="0" fontId="0" fillId="5" borderId="6" xfId="0" applyFill="1" applyBorder="1"/>
    <xf numFmtId="2" fontId="0" fillId="5" borderId="7" xfId="0" applyNumberFormat="1" applyFill="1" applyBorder="1"/>
    <xf numFmtId="0" fontId="0" fillId="5" borderId="8" xfId="0" applyFill="1" applyBorder="1"/>
    <xf numFmtId="0" fontId="0" fillId="5" borderId="9" xfId="0" applyFill="1" applyBorder="1"/>
    <xf numFmtId="2" fontId="0" fillId="5" borderId="10" xfId="0" applyNumberFormat="1" applyFill="1" applyBorder="1"/>
    <xf numFmtId="0" fontId="0" fillId="5" borderId="11" xfId="0" applyFill="1" applyBorder="1"/>
    <xf numFmtId="164" fontId="1" fillId="4" borderId="13" xfId="0" applyNumberFormat="1" applyFont="1" applyFill="1" applyBorder="1"/>
    <xf numFmtId="0" fontId="1" fillId="3" borderId="13" xfId="0" applyFont="1" applyFill="1" applyBorder="1"/>
    <xf numFmtId="0" fontId="8" fillId="0" borderId="0" xfId="1"/>
    <xf numFmtId="0" fontId="0" fillId="0" borderId="0" xfId="0" quotePrefix="1" applyAlignment="1">
      <alignment horizontal="right"/>
    </xf>
    <xf numFmtId="11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257175</xdr:colOff>
          <xdr:row>0</xdr:row>
          <xdr:rowOff>171450</xdr:rowOff>
        </xdr:from>
        <xdr:to>
          <xdr:col>17</xdr:col>
          <xdr:colOff>409575</xdr:colOff>
          <xdr:row>4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9</xdr:col>
      <xdr:colOff>232833</xdr:colOff>
      <xdr:row>5</xdr:row>
      <xdr:rowOff>42332</xdr:rowOff>
    </xdr:from>
    <xdr:to>
      <xdr:col>18</xdr:col>
      <xdr:colOff>222249</xdr:colOff>
      <xdr:row>22</xdr:row>
      <xdr:rowOff>96307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6938433" y="1023407"/>
          <a:ext cx="5923491" cy="3321050"/>
          <a:chOff x="7852834" y="4698999"/>
          <a:chExt cx="5964051" cy="332422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52834" y="4698999"/>
            <a:ext cx="5964051" cy="3324225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11715750" y="7408332"/>
            <a:ext cx="1968500" cy="529167"/>
          </a:xfrm>
          <a:prstGeom prst="rect">
            <a:avLst/>
          </a:prstGeom>
          <a:solidFill>
            <a:srgbClr val="FFFF00"/>
          </a:solidFill>
          <a:ln w="9525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100" b="1" i="1" u="sng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Example circuit showing naming convention</a:t>
            </a:r>
            <a:r>
              <a:rPr lang="en-US" b="1" i="1" u="sng">
                <a:solidFill>
                  <a:sysClr val="windowText" lastClr="000000"/>
                </a:solidFill>
              </a:rPr>
              <a:t> </a:t>
            </a:r>
            <a:endParaRPr lang="en-US" sz="1100" b="1" i="1" u="sng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8</xdr:col>
      <xdr:colOff>365760</xdr:colOff>
      <xdr:row>29</xdr:row>
      <xdr:rowOff>106680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2" r="-292" b="17141"/>
        <a:stretch/>
      </xdr:blipFill>
      <xdr:spPr>
        <a:xfrm>
          <a:off x="15240" y="0"/>
          <a:ext cx="5227320" cy="54102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30</xdr:row>
      <xdr:rowOff>91440</xdr:rowOff>
    </xdr:from>
    <xdr:to>
      <xdr:col>2</xdr:col>
      <xdr:colOff>129642</xdr:colOff>
      <xdr:row>40</xdr:row>
      <xdr:rowOff>76357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260" y="5577840"/>
          <a:ext cx="1173582" cy="1813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eenewsanalog.com/content/dc-coupled-single-differential-design-solutions-using-fully-differential-amplifiers-part-2-2" TargetMode="External"/><Relationship Id="rId1" Type="http://schemas.openxmlformats.org/officeDocument/2006/relationships/hyperlink" Target="https://cms.edn.com/contenteetimes/documents/schweber/c0861/c0861webpt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zoomScaleNormal="100" workbookViewId="0">
      <selection activeCell="E16" sqref="E16"/>
    </sheetView>
  </sheetViews>
  <sheetFormatPr defaultRowHeight="15" x14ac:dyDescent="0.25"/>
  <cols>
    <col min="1" max="1" width="10.28515625" customWidth="1"/>
    <col min="2" max="2" width="17.28515625" customWidth="1"/>
    <col min="3" max="3" width="13.7109375" customWidth="1"/>
    <col min="4" max="4" width="11.5703125" customWidth="1"/>
    <col min="8" max="8" width="11.140625" customWidth="1"/>
    <col min="12" max="12" width="13" customWidth="1"/>
    <col min="14" max="14" width="12" bestFit="1" customWidth="1"/>
  </cols>
  <sheetData>
    <row r="1" spans="1:23" x14ac:dyDescent="0.25">
      <c r="A1" s="35" t="s">
        <v>6</v>
      </c>
      <c r="B1" s="35"/>
      <c r="C1" s="35"/>
      <c r="D1" s="35"/>
    </row>
    <row r="2" spans="1:23" x14ac:dyDescent="0.25">
      <c r="A2" s="36"/>
      <c r="B2" s="36"/>
      <c r="C2" s="36"/>
      <c r="D2" s="36"/>
    </row>
    <row r="3" spans="1:23" ht="15.75" x14ac:dyDescent="0.25">
      <c r="A3" s="43" t="s">
        <v>23</v>
      </c>
      <c r="B3" s="43"/>
      <c r="C3" s="43"/>
      <c r="D3" s="43"/>
    </row>
    <row r="4" spans="1:23" ht="15.75" customHeight="1" x14ac:dyDescent="0.25">
      <c r="A4" s="44" t="s">
        <v>25</v>
      </c>
      <c r="B4" s="44"/>
      <c r="C4" s="44"/>
      <c r="D4" s="44"/>
      <c r="E4" s="6"/>
      <c r="F4" s="6"/>
      <c r="G4" s="6"/>
      <c r="H4" s="6"/>
      <c r="I4" s="6"/>
    </row>
    <row r="5" spans="1:23" ht="15.75" x14ac:dyDescent="0.25">
      <c r="A5" s="39" t="s">
        <v>13</v>
      </c>
      <c r="B5" s="41"/>
      <c r="C5" s="14">
        <v>50</v>
      </c>
      <c r="D5" s="9" t="s">
        <v>31</v>
      </c>
      <c r="E5" s="42" t="s">
        <v>30</v>
      </c>
      <c r="F5" s="42"/>
      <c r="G5" s="42"/>
      <c r="H5" s="42"/>
      <c r="I5" s="42"/>
    </row>
    <row r="6" spans="1:23" ht="15.75" x14ac:dyDescent="0.25">
      <c r="A6" s="39" t="s">
        <v>14</v>
      </c>
      <c r="B6" s="41"/>
      <c r="C6" s="16">
        <v>1000</v>
      </c>
      <c r="D6" s="9" t="s">
        <v>31</v>
      </c>
      <c r="E6" s="42"/>
      <c r="F6" s="42"/>
      <c r="G6" s="42"/>
      <c r="H6" s="42"/>
      <c r="I6" s="42"/>
    </row>
    <row r="7" spans="1:23" x14ac:dyDescent="0.25">
      <c r="A7" s="39" t="s">
        <v>10</v>
      </c>
      <c r="B7" s="41"/>
      <c r="C7" s="10">
        <f>((Rf/Rs)-2)*(1+SQRT(1+((4*(Rf/Rs))/(((Rf/Rs)-2)^2))))</f>
        <v>38.09975124224178</v>
      </c>
      <c r="D7" s="1" t="s">
        <v>11</v>
      </c>
      <c r="E7" s="42"/>
      <c r="F7" s="42"/>
      <c r="G7" s="42"/>
      <c r="H7" s="42"/>
      <c r="I7" s="42"/>
      <c r="T7" s="33" t="s">
        <v>26</v>
      </c>
      <c r="U7" s="33"/>
      <c r="V7" s="33"/>
      <c r="W7" s="33"/>
    </row>
    <row r="8" spans="1:23" x14ac:dyDescent="0.25">
      <c r="A8" s="39" t="s">
        <v>22</v>
      </c>
      <c r="B8" s="40"/>
      <c r="C8" s="40"/>
      <c r="D8" s="41"/>
      <c r="T8" s="33" t="s">
        <v>27</v>
      </c>
      <c r="U8" s="33"/>
      <c r="V8" s="33"/>
      <c r="W8" s="33"/>
    </row>
    <row r="9" spans="1:23" ht="15.75" x14ac:dyDescent="0.25">
      <c r="A9" s="39" t="s">
        <v>0</v>
      </c>
      <c r="B9" s="41"/>
      <c r="C9" s="14">
        <v>1</v>
      </c>
      <c r="D9" s="1" t="s">
        <v>1</v>
      </c>
      <c r="E9" s="2">
        <f>20*LOG(G)</f>
        <v>0</v>
      </c>
      <c r="F9" s="2" t="s">
        <v>24</v>
      </c>
      <c r="T9" s="33" t="s">
        <v>28</v>
      </c>
      <c r="U9" s="33"/>
      <c r="V9" s="33"/>
      <c r="W9" s="33"/>
    </row>
    <row r="10" spans="1:23" x14ac:dyDescent="0.25">
      <c r="T10" s="34" t="s">
        <v>32</v>
      </c>
      <c r="U10" s="34"/>
      <c r="V10" s="34"/>
      <c r="W10" s="34"/>
    </row>
    <row r="11" spans="1:23" ht="15.75" customHeight="1" x14ac:dyDescent="0.25">
      <c r="A11" s="37" t="s">
        <v>2</v>
      </c>
      <c r="B11" s="37"/>
      <c r="C11" s="37"/>
      <c r="D11" s="7"/>
      <c r="I11" s="8"/>
      <c r="T11" s="34"/>
      <c r="U11" s="34"/>
      <c r="V11" s="34"/>
      <c r="W11" s="34"/>
    </row>
    <row r="12" spans="1:23" x14ac:dyDescent="0.25">
      <c r="A12" s="2" t="s">
        <v>3</v>
      </c>
      <c r="B12" s="10">
        <f>2*C6*(2+C9)-C5*C9*(4+C9)</f>
        <v>5750</v>
      </c>
      <c r="C12" s="10">
        <f>2*B13/B12</f>
        <v>35.217391304347828</v>
      </c>
      <c r="I12" s="8"/>
      <c r="T12" s="34" t="s">
        <v>33</v>
      </c>
      <c r="U12" s="34"/>
      <c r="V12" s="34"/>
      <c r="W12" s="34"/>
    </row>
    <row r="13" spans="1:23" x14ac:dyDescent="0.25">
      <c r="A13" s="2" t="s">
        <v>29</v>
      </c>
      <c r="B13" s="10">
        <f>C5*((2*C6)+((C5/2)*(C9^2)))</f>
        <v>101250</v>
      </c>
      <c r="C13" s="10">
        <f>B14/B12</f>
        <v>869.56521739130437</v>
      </c>
      <c r="I13" s="8"/>
      <c r="T13" s="34"/>
      <c r="U13" s="34"/>
      <c r="V13" s="34"/>
      <c r="W13" s="34"/>
    </row>
    <row r="14" spans="1:23" x14ac:dyDescent="0.25">
      <c r="A14" s="2" t="s">
        <v>4</v>
      </c>
      <c r="B14" s="10">
        <f>2*C6*(C5^2)*C9</f>
        <v>5000000</v>
      </c>
      <c r="I14" s="8"/>
      <c r="T14" s="34"/>
      <c r="U14" s="34"/>
      <c r="V14" s="34"/>
      <c r="W14" s="34"/>
    </row>
    <row r="16" spans="1:23" x14ac:dyDescent="0.25">
      <c r="A16" s="38" t="s">
        <v>5</v>
      </c>
      <c r="B16" s="38"/>
      <c r="C16" s="11">
        <f>(B13/B12)*(1+SQRT(1+((B12*B14)/(B13^2))))</f>
        <v>51.954457835625213</v>
      </c>
    </row>
    <row r="17" spans="1:5" x14ac:dyDescent="0.25">
      <c r="A17" s="38" t="s">
        <v>8</v>
      </c>
      <c r="B17" s="38"/>
      <c r="C17" s="10">
        <f>1-((C9/2)*(C5/C6))</f>
        <v>0.97499999999999998</v>
      </c>
    </row>
    <row r="18" spans="1:5" x14ac:dyDescent="0.25">
      <c r="A18" s="38" t="s">
        <v>9</v>
      </c>
      <c r="B18" s="38"/>
      <c r="C18" s="11">
        <f>(2*Rf/G)/(1+(Rs/Rt))</f>
        <v>1019.1699105376663</v>
      </c>
    </row>
    <row r="19" spans="1:5" x14ac:dyDescent="0.25">
      <c r="A19" s="38" t="s">
        <v>7</v>
      </c>
      <c r="B19" s="38"/>
      <c r="C19" s="11">
        <f>_Rg2*C17</f>
        <v>993.69066277422462</v>
      </c>
    </row>
    <row r="21" spans="1:5" x14ac:dyDescent="0.25">
      <c r="A21" s="45" t="s">
        <v>12</v>
      </c>
      <c r="B21" s="46"/>
      <c r="C21" s="46"/>
      <c r="D21" s="46"/>
      <c r="E21" s="47"/>
    </row>
    <row r="22" spans="1:5" x14ac:dyDescent="0.25">
      <c r="A22" s="39" t="s">
        <v>17</v>
      </c>
      <c r="B22" s="41"/>
      <c r="C22" s="12">
        <f>Rt</f>
        <v>51.954457835625213</v>
      </c>
      <c r="D22" s="9" t="s">
        <v>31</v>
      </c>
      <c r="E22" s="2">
        <f>INDEX('1% Resistors'!$A$1:$A$623,MATCH(Solutions!$C$22,'1% Resistors'!$A$1:$A$623))</f>
        <v>51.1</v>
      </c>
    </row>
    <row r="23" spans="1:5" x14ac:dyDescent="0.25">
      <c r="A23" s="39" t="s">
        <v>15</v>
      </c>
      <c r="B23" s="41"/>
      <c r="C23" s="13">
        <f>IF(C22&lt;=((E22+E23)/2),E22,E23)</f>
        <v>52.3</v>
      </c>
      <c r="D23" s="9" t="s">
        <v>31</v>
      </c>
      <c r="E23" s="2">
        <f>INDEX('1% Resistors'!$A$1:$A$623,MATCH(Solutions!$C$22,'1% Resistors'!$A$1:$A$623)+1)</f>
        <v>52.3</v>
      </c>
    </row>
    <row r="24" spans="1:5" x14ac:dyDescent="0.25">
      <c r="A24" s="3"/>
      <c r="B24" s="5"/>
      <c r="C24" s="15"/>
      <c r="D24" s="5"/>
      <c r="E24" s="4"/>
    </row>
    <row r="25" spans="1:5" x14ac:dyDescent="0.25">
      <c r="A25" s="39" t="s">
        <v>18</v>
      </c>
      <c r="B25" s="41"/>
      <c r="C25" s="12">
        <f>_Rg1</f>
        <v>993.69066277422462</v>
      </c>
      <c r="D25" s="9" t="s">
        <v>31</v>
      </c>
      <c r="E25" s="2">
        <f>INDEX('1% Resistors'!$A$1:$A$623,MATCH(Solutions!$C$25,'1% Resistors'!$A$1:$A$623))</f>
        <v>976</v>
      </c>
    </row>
    <row r="26" spans="1:5" x14ac:dyDescent="0.25">
      <c r="A26" s="39" t="s">
        <v>15</v>
      </c>
      <c r="B26" s="41"/>
      <c r="C26" s="13">
        <f>IF(C25&lt;=((E25+E26)/2),E25,E26)</f>
        <v>1000</v>
      </c>
      <c r="D26" s="9" t="s">
        <v>31</v>
      </c>
      <c r="E26" s="2">
        <f>INDEX('1% Resistors'!$A$1:$A$623,MATCH(Solutions!$C$25,'1% Resistors'!$A$1:$A$623)+1)</f>
        <v>1000</v>
      </c>
    </row>
    <row r="27" spans="1:5" x14ac:dyDescent="0.25">
      <c r="A27" s="3"/>
      <c r="B27" s="5"/>
      <c r="C27" s="15"/>
      <c r="D27" s="5"/>
      <c r="E27" s="4"/>
    </row>
    <row r="28" spans="1:5" x14ac:dyDescent="0.25">
      <c r="A28" s="39" t="s">
        <v>19</v>
      </c>
      <c r="B28" s="41"/>
      <c r="C28" s="12">
        <f>_Rg2</f>
        <v>1019.1699105376663</v>
      </c>
      <c r="D28" s="9" t="s">
        <v>31</v>
      </c>
      <c r="E28" s="2">
        <f>INDEX('1% Resistors'!$A$1:$A$623,MATCH(Solutions!$C$28,'1% Resistors'!$A$1:$A$623))</f>
        <v>1000</v>
      </c>
    </row>
    <row r="29" spans="1:5" x14ac:dyDescent="0.25">
      <c r="A29" s="39" t="s">
        <v>15</v>
      </c>
      <c r="B29" s="41"/>
      <c r="C29" s="13">
        <f>IF(C28&lt;=((E28+E29)/2),E28,E29)</f>
        <v>1020</v>
      </c>
      <c r="D29" s="9" t="s">
        <v>31</v>
      </c>
      <c r="E29" s="2">
        <f>INDEX('1% Resistors'!$A$1:$A$623,MATCH(Solutions!$C$28,'1% Resistors'!$A$1:$A$623)+1)</f>
        <v>1020</v>
      </c>
    </row>
    <row r="30" spans="1:5" x14ac:dyDescent="0.25">
      <c r="A30" s="39"/>
      <c r="B30" s="40"/>
      <c r="C30" s="40"/>
      <c r="D30" s="40"/>
      <c r="E30" s="41"/>
    </row>
    <row r="31" spans="1:5" x14ac:dyDescent="0.25">
      <c r="A31" s="39" t="s">
        <v>20</v>
      </c>
      <c r="B31" s="41"/>
      <c r="C31" s="10">
        <f>Rf</f>
        <v>1000</v>
      </c>
      <c r="D31" s="9" t="s">
        <v>31</v>
      </c>
      <c r="E31" s="1">
        <f>INDEX('1% Resistors'!$A$1:$A$623,MATCH(Solutions!$C$31,'1% Resistors'!$A$1:$A$623))</f>
        <v>1000</v>
      </c>
    </row>
    <row r="32" spans="1:5" x14ac:dyDescent="0.25">
      <c r="A32" s="38" t="s">
        <v>21</v>
      </c>
      <c r="B32" s="38"/>
      <c r="C32" s="13">
        <f>IF(C31&lt;=((E31+E32)/2),E31,E32)</f>
        <v>1000</v>
      </c>
      <c r="D32" s="9" t="s">
        <v>31</v>
      </c>
      <c r="E32" s="1">
        <f>INDEX('1% Resistors'!$A$1:$A$623,MATCH(Solutions!$C$31,'1% Resistors'!$A$1:$A$623)+1)</f>
        <v>1020</v>
      </c>
    </row>
  </sheetData>
  <sheetProtection password="D3EF" sheet="1" objects="1" scenarios="1"/>
  <mergeCells count="29">
    <mergeCell ref="A21:E21"/>
    <mergeCell ref="A32:B32"/>
    <mergeCell ref="A30:E30"/>
    <mergeCell ref="A31:B31"/>
    <mergeCell ref="A29:B29"/>
    <mergeCell ref="A22:B22"/>
    <mergeCell ref="A23:B23"/>
    <mergeCell ref="A25:B25"/>
    <mergeCell ref="A26:B26"/>
    <mergeCell ref="A28:B28"/>
    <mergeCell ref="E5:I7"/>
    <mergeCell ref="A3:D3"/>
    <mergeCell ref="A4:D4"/>
    <mergeCell ref="A19:B19"/>
    <mergeCell ref="A5:B5"/>
    <mergeCell ref="A6:B6"/>
    <mergeCell ref="A7:B7"/>
    <mergeCell ref="A9:B9"/>
    <mergeCell ref="A1:D2"/>
    <mergeCell ref="A11:C11"/>
    <mergeCell ref="A16:B16"/>
    <mergeCell ref="A17:B17"/>
    <mergeCell ref="A18:B18"/>
    <mergeCell ref="A8:D8"/>
    <mergeCell ref="T7:W7"/>
    <mergeCell ref="T8:W8"/>
    <mergeCell ref="T9:W9"/>
    <mergeCell ref="T10:W11"/>
    <mergeCell ref="T12:W14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9</xdr:col>
                <xdr:colOff>257175</xdr:colOff>
                <xdr:row>0</xdr:row>
                <xdr:rowOff>171450</xdr:rowOff>
              </from>
              <to>
                <xdr:col>17</xdr:col>
                <xdr:colOff>409575</xdr:colOff>
                <xdr:row>4</xdr:row>
                <xdr:rowOff>161925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23"/>
  <sheetViews>
    <sheetView workbookViewId="0">
      <selection activeCell="V7" sqref="V7"/>
    </sheetView>
  </sheetViews>
  <sheetFormatPr defaultRowHeight="15" x14ac:dyDescent="0.25"/>
  <sheetData>
    <row r="1" spans="1:3" x14ac:dyDescent="0.25">
      <c r="A1">
        <v>4.99</v>
      </c>
      <c r="C1" t="s">
        <v>16</v>
      </c>
    </row>
    <row r="2" spans="1:3" x14ac:dyDescent="0.25">
      <c r="A2">
        <v>5.1100000000000003</v>
      </c>
    </row>
    <row r="3" spans="1:3" x14ac:dyDescent="0.25">
      <c r="A3">
        <v>5.23</v>
      </c>
    </row>
    <row r="4" spans="1:3" x14ac:dyDescent="0.25">
      <c r="A4">
        <v>5.36</v>
      </c>
    </row>
    <row r="5" spans="1:3" x14ac:dyDescent="0.25">
      <c r="A5">
        <v>5.49</v>
      </c>
    </row>
    <row r="6" spans="1:3" x14ac:dyDescent="0.25">
      <c r="A6">
        <v>5.62</v>
      </c>
    </row>
    <row r="7" spans="1:3" x14ac:dyDescent="0.25">
      <c r="A7">
        <v>5.76</v>
      </c>
    </row>
    <row r="8" spans="1:3" x14ac:dyDescent="0.25">
      <c r="A8">
        <v>5.9</v>
      </c>
    </row>
    <row r="9" spans="1:3" x14ac:dyDescent="0.25">
      <c r="A9">
        <v>6.04</v>
      </c>
    </row>
    <row r="10" spans="1:3" x14ac:dyDescent="0.25">
      <c r="A10">
        <v>6.19</v>
      </c>
    </row>
    <row r="11" spans="1:3" x14ac:dyDescent="0.25">
      <c r="A11">
        <v>6.34</v>
      </c>
    </row>
    <row r="12" spans="1:3" x14ac:dyDescent="0.25">
      <c r="A12">
        <v>6.49</v>
      </c>
    </row>
    <row r="13" spans="1:3" x14ac:dyDescent="0.25">
      <c r="A13">
        <v>6.65</v>
      </c>
    </row>
    <row r="14" spans="1:3" x14ac:dyDescent="0.25">
      <c r="A14">
        <v>6.81</v>
      </c>
    </row>
    <row r="15" spans="1:3" x14ac:dyDescent="0.25">
      <c r="A15">
        <v>6.98</v>
      </c>
    </row>
    <row r="16" spans="1:3" x14ac:dyDescent="0.25">
      <c r="A16">
        <v>7.15</v>
      </c>
    </row>
    <row r="17" spans="1:1" x14ac:dyDescent="0.25">
      <c r="A17">
        <v>7.32</v>
      </c>
    </row>
    <row r="18" spans="1:1" x14ac:dyDescent="0.25">
      <c r="A18">
        <v>7.5</v>
      </c>
    </row>
    <row r="19" spans="1:1" x14ac:dyDescent="0.25">
      <c r="A19">
        <v>7.68</v>
      </c>
    </row>
    <row r="20" spans="1:1" x14ac:dyDescent="0.25">
      <c r="A20">
        <v>7.87</v>
      </c>
    </row>
    <row r="21" spans="1:1" x14ac:dyDescent="0.25">
      <c r="A21">
        <v>8.06</v>
      </c>
    </row>
    <row r="22" spans="1:1" x14ac:dyDescent="0.25">
      <c r="A22">
        <v>8.25</v>
      </c>
    </row>
    <row r="23" spans="1:1" x14ac:dyDescent="0.25">
      <c r="A23">
        <v>8.4499999999999993</v>
      </c>
    </row>
    <row r="24" spans="1:1" x14ac:dyDescent="0.25">
      <c r="A24">
        <v>8.66</v>
      </c>
    </row>
    <row r="25" spans="1:1" x14ac:dyDescent="0.25">
      <c r="A25">
        <v>8.8699999999999992</v>
      </c>
    </row>
    <row r="26" spans="1:1" x14ac:dyDescent="0.25">
      <c r="A26">
        <v>9.09</v>
      </c>
    </row>
    <row r="27" spans="1:1" x14ac:dyDescent="0.25">
      <c r="A27">
        <v>9.31</v>
      </c>
    </row>
    <row r="28" spans="1:1" x14ac:dyDescent="0.25">
      <c r="A28">
        <v>9.5299999999999994</v>
      </c>
    </row>
    <row r="29" spans="1:1" x14ac:dyDescent="0.25">
      <c r="A29">
        <v>9.76</v>
      </c>
    </row>
    <row r="30" spans="1:1" x14ac:dyDescent="0.25">
      <c r="A30">
        <v>10</v>
      </c>
    </row>
    <row r="31" spans="1:1" x14ac:dyDescent="0.25">
      <c r="A31">
        <v>10.199999999999999</v>
      </c>
    </row>
    <row r="32" spans="1:1" x14ac:dyDescent="0.25">
      <c r="A32">
        <v>10.5</v>
      </c>
    </row>
    <row r="33" spans="1:1" x14ac:dyDescent="0.25">
      <c r="A33">
        <v>10.7</v>
      </c>
    </row>
    <row r="34" spans="1:1" x14ac:dyDescent="0.25">
      <c r="A34">
        <v>11</v>
      </c>
    </row>
    <row r="35" spans="1:1" x14ac:dyDescent="0.25">
      <c r="A35">
        <v>11.3</v>
      </c>
    </row>
    <row r="36" spans="1:1" x14ac:dyDescent="0.25">
      <c r="A36">
        <v>11.5</v>
      </c>
    </row>
    <row r="37" spans="1:1" x14ac:dyDescent="0.25">
      <c r="A37">
        <v>11.8</v>
      </c>
    </row>
    <row r="38" spans="1:1" x14ac:dyDescent="0.25">
      <c r="A38">
        <v>12.1</v>
      </c>
    </row>
    <row r="39" spans="1:1" x14ac:dyDescent="0.25">
      <c r="A39">
        <v>12.4</v>
      </c>
    </row>
    <row r="40" spans="1:1" x14ac:dyDescent="0.25">
      <c r="A40">
        <v>12.7</v>
      </c>
    </row>
    <row r="41" spans="1:1" x14ac:dyDescent="0.25">
      <c r="A41">
        <v>13</v>
      </c>
    </row>
    <row r="42" spans="1:1" x14ac:dyDescent="0.25">
      <c r="A42">
        <v>13.3</v>
      </c>
    </row>
    <row r="43" spans="1:1" x14ac:dyDescent="0.25">
      <c r="A43">
        <v>13.7</v>
      </c>
    </row>
    <row r="44" spans="1:1" x14ac:dyDescent="0.25">
      <c r="A44">
        <v>14</v>
      </c>
    </row>
    <row r="45" spans="1:1" x14ac:dyDescent="0.25">
      <c r="A45">
        <v>14.3</v>
      </c>
    </row>
    <row r="46" spans="1:1" x14ac:dyDescent="0.25">
      <c r="A46">
        <v>14.7</v>
      </c>
    </row>
    <row r="47" spans="1:1" x14ac:dyDescent="0.25">
      <c r="A47">
        <v>15</v>
      </c>
    </row>
    <row r="48" spans="1:1" x14ac:dyDescent="0.25">
      <c r="A48">
        <v>15.4</v>
      </c>
    </row>
    <row r="49" spans="1:1" x14ac:dyDescent="0.25">
      <c r="A49">
        <v>15.8</v>
      </c>
    </row>
    <row r="50" spans="1:1" x14ac:dyDescent="0.25">
      <c r="A50">
        <v>16.2</v>
      </c>
    </row>
    <row r="51" spans="1:1" x14ac:dyDescent="0.25">
      <c r="A51">
        <v>16.5</v>
      </c>
    </row>
    <row r="52" spans="1:1" x14ac:dyDescent="0.25">
      <c r="A52">
        <v>16.899999999999999</v>
      </c>
    </row>
    <row r="53" spans="1:1" x14ac:dyDescent="0.25">
      <c r="A53">
        <v>17.399999999999999</v>
      </c>
    </row>
    <row r="54" spans="1:1" x14ac:dyDescent="0.25">
      <c r="A54">
        <v>17.8</v>
      </c>
    </row>
    <row r="55" spans="1:1" x14ac:dyDescent="0.25">
      <c r="A55">
        <v>18.2</v>
      </c>
    </row>
    <row r="56" spans="1:1" x14ac:dyDescent="0.25">
      <c r="A56">
        <v>18.7</v>
      </c>
    </row>
    <row r="57" spans="1:1" x14ac:dyDescent="0.25">
      <c r="A57">
        <v>19.100000000000001</v>
      </c>
    </row>
    <row r="58" spans="1:1" x14ac:dyDescent="0.25">
      <c r="A58">
        <v>19.600000000000001</v>
      </c>
    </row>
    <row r="59" spans="1:1" x14ac:dyDescent="0.25">
      <c r="A59">
        <v>20</v>
      </c>
    </row>
    <row r="60" spans="1:1" x14ac:dyDescent="0.25">
      <c r="A60">
        <v>20.5</v>
      </c>
    </row>
    <row r="61" spans="1:1" x14ac:dyDescent="0.25">
      <c r="A61">
        <v>21</v>
      </c>
    </row>
    <row r="62" spans="1:1" x14ac:dyDescent="0.25">
      <c r="A62">
        <v>21.5</v>
      </c>
    </row>
    <row r="63" spans="1:1" x14ac:dyDescent="0.25">
      <c r="A63">
        <v>22.1</v>
      </c>
    </row>
    <row r="64" spans="1:1" x14ac:dyDescent="0.25">
      <c r="A64">
        <v>22.6</v>
      </c>
    </row>
    <row r="65" spans="1:1" x14ac:dyDescent="0.25">
      <c r="A65">
        <v>23.2</v>
      </c>
    </row>
    <row r="66" spans="1:1" x14ac:dyDescent="0.25">
      <c r="A66">
        <v>23.7</v>
      </c>
    </row>
    <row r="67" spans="1:1" x14ac:dyDescent="0.25">
      <c r="A67">
        <v>24.3</v>
      </c>
    </row>
    <row r="68" spans="1:1" x14ac:dyDescent="0.25">
      <c r="A68">
        <v>24.9</v>
      </c>
    </row>
    <row r="69" spans="1:1" x14ac:dyDescent="0.25">
      <c r="A69">
        <v>25.5</v>
      </c>
    </row>
    <row r="70" spans="1:1" x14ac:dyDescent="0.25">
      <c r="A70">
        <v>26.1</v>
      </c>
    </row>
    <row r="71" spans="1:1" x14ac:dyDescent="0.25">
      <c r="A71">
        <v>26.7</v>
      </c>
    </row>
    <row r="72" spans="1:1" x14ac:dyDescent="0.25">
      <c r="A72">
        <v>27.4</v>
      </c>
    </row>
    <row r="73" spans="1:1" x14ac:dyDescent="0.25">
      <c r="A73">
        <v>28</v>
      </c>
    </row>
    <row r="74" spans="1:1" x14ac:dyDescent="0.25">
      <c r="A74">
        <v>28.7</v>
      </c>
    </row>
    <row r="75" spans="1:1" x14ac:dyDescent="0.25">
      <c r="A75">
        <v>29.4</v>
      </c>
    </row>
    <row r="76" spans="1:1" x14ac:dyDescent="0.25">
      <c r="A76">
        <v>30.1</v>
      </c>
    </row>
    <row r="77" spans="1:1" x14ac:dyDescent="0.25">
      <c r="A77">
        <v>30.9</v>
      </c>
    </row>
    <row r="78" spans="1:1" x14ac:dyDescent="0.25">
      <c r="A78">
        <v>31.6</v>
      </c>
    </row>
    <row r="79" spans="1:1" x14ac:dyDescent="0.25">
      <c r="A79">
        <v>32.4</v>
      </c>
    </row>
    <row r="80" spans="1:1" x14ac:dyDescent="0.25">
      <c r="A80">
        <v>33.200000000000003</v>
      </c>
    </row>
    <row r="81" spans="1:1" x14ac:dyDescent="0.25">
      <c r="A81">
        <v>34</v>
      </c>
    </row>
    <row r="82" spans="1:1" x14ac:dyDescent="0.25">
      <c r="A82">
        <v>34.799999999999997</v>
      </c>
    </row>
    <row r="83" spans="1:1" x14ac:dyDescent="0.25">
      <c r="A83">
        <v>35.700000000000003</v>
      </c>
    </row>
    <row r="84" spans="1:1" x14ac:dyDescent="0.25">
      <c r="A84">
        <v>36.5</v>
      </c>
    </row>
    <row r="85" spans="1:1" x14ac:dyDescent="0.25">
      <c r="A85">
        <v>37.4</v>
      </c>
    </row>
    <row r="86" spans="1:1" x14ac:dyDescent="0.25">
      <c r="A86">
        <v>38.299999999999997</v>
      </c>
    </row>
    <row r="87" spans="1:1" x14ac:dyDescent="0.25">
      <c r="A87">
        <v>39.200000000000003</v>
      </c>
    </row>
    <row r="88" spans="1:1" x14ac:dyDescent="0.25">
      <c r="A88">
        <v>40.200000000000003</v>
      </c>
    </row>
    <row r="89" spans="1:1" x14ac:dyDescent="0.25">
      <c r="A89">
        <v>41.2</v>
      </c>
    </row>
    <row r="90" spans="1:1" x14ac:dyDescent="0.25">
      <c r="A90">
        <v>42.2</v>
      </c>
    </row>
    <row r="91" spans="1:1" x14ac:dyDescent="0.25">
      <c r="A91">
        <v>43.2</v>
      </c>
    </row>
    <row r="92" spans="1:1" x14ac:dyDescent="0.25">
      <c r="A92">
        <v>44.2</v>
      </c>
    </row>
    <row r="93" spans="1:1" x14ac:dyDescent="0.25">
      <c r="A93">
        <v>45.3</v>
      </c>
    </row>
    <row r="94" spans="1:1" x14ac:dyDescent="0.25">
      <c r="A94">
        <v>46.4</v>
      </c>
    </row>
    <row r="95" spans="1:1" x14ac:dyDescent="0.25">
      <c r="A95">
        <v>47.5</v>
      </c>
    </row>
    <row r="96" spans="1:1" x14ac:dyDescent="0.25">
      <c r="A96">
        <v>48.7</v>
      </c>
    </row>
    <row r="97" spans="1:1" x14ac:dyDescent="0.25">
      <c r="A97">
        <v>49.9</v>
      </c>
    </row>
    <row r="98" spans="1:1" x14ac:dyDescent="0.25">
      <c r="A98">
        <v>51.1</v>
      </c>
    </row>
    <row r="99" spans="1:1" x14ac:dyDescent="0.25">
      <c r="A99">
        <v>52.3</v>
      </c>
    </row>
    <row r="100" spans="1:1" x14ac:dyDescent="0.25">
      <c r="A100">
        <v>53.6</v>
      </c>
    </row>
    <row r="101" spans="1:1" x14ac:dyDescent="0.25">
      <c r="A101">
        <v>54.9</v>
      </c>
    </row>
    <row r="102" spans="1:1" x14ac:dyDescent="0.25">
      <c r="A102">
        <v>56.2</v>
      </c>
    </row>
    <row r="103" spans="1:1" x14ac:dyDescent="0.25">
      <c r="A103">
        <v>57.6</v>
      </c>
    </row>
    <row r="104" spans="1:1" x14ac:dyDescent="0.25">
      <c r="A104">
        <v>59</v>
      </c>
    </row>
    <row r="105" spans="1:1" x14ac:dyDescent="0.25">
      <c r="A105">
        <v>60.4</v>
      </c>
    </row>
    <row r="106" spans="1:1" x14ac:dyDescent="0.25">
      <c r="A106">
        <v>61.9</v>
      </c>
    </row>
    <row r="107" spans="1:1" x14ac:dyDescent="0.25">
      <c r="A107">
        <v>63.4</v>
      </c>
    </row>
    <row r="108" spans="1:1" x14ac:dyDescent="0.25">
      <c r="A108">
        <v>64.900000000000006</v>
      </c>
    </row>
    <row r="109" spans="1:1" x14ac:dyDescent="0.25">
      <c r="A109">
        <v>66.5</v>
      </c>
    </row>
    <row r="110" spans="1:1" x14ac:dyDescent="0.25">
      <c r="A110">
        <v>68.099999999999994</v>
      </c>
    </row>
    <row r="111" spans="1:1" x14ac:dyDescent="0.25">
      <c r="A111">
        <v>69.8</v>
      </c>
    </row>
    <row r="112" spans="1:1" x14ac:dyDescent="0.25">
      <c r="A112">
        <v>71.5</v>
      </c>
    </row>
    <row r="113" spans="1:1" x14ac:dyDescent="0.25">
      <c r="A113">
        <v>73.2</v>
      </c>
    </row>
    <row r="114" spans="1:1" x14ac:dyDescent="0.25">
      <c r="A114">
        <v>75</v>
      </c>
    </row>
    <row r="115" spans="1:1" x14ac:dyDescent="0.25">
      <c r="A115">
        <v>76.8</v>
      </c>
    </row>
    <row r="116" spans="1:1" x14ac:dyDescent="0.25">
      <c r="A116">
        <v>78.7</v>
      </c>
    </row>
    <row r="117" spans="1:1" x14ac:dyDescent="0.25">
      <c r="A117">
        <v>80.599999999999994</v>
      </c>
    </row>
    <row r="118" spans="1:1" x14ac:dyDescent="0.25">
      <c r="A118">
        <v>82.5</v>
      </c>
    </row>
    <row r="119" spans="1:1" x14ac:dyDescent="0.25">
      <c r="A119">
        <v>84.5</v>
      </c>
    </row>
    <row r="120" spans="1:1" x14ac:dyDescent="0.25">
      <c r="A120">
        <v>86.6</v>
      </c>
    </row>
    <row r="121" spans="1:1" x14ac:dyDescent="0.25">
      <c r="A121">
        <v>88.7</v>
      </c>
    </row>
    <row r="122" spans="1:1" x14ac:dyDescent="0.25">
      <c r="A122">
        <v>90.9</v>
      </c>
    </row>
    <row r="123" spans="1:1" x14ac:dyDescent="0.25">
      <c r="A123">
        <v>93.1</v>
      </c>
    </row>
    <row r="124" spans="1:1" x14ac:dyDescent="0.25">
      <c r="A124">
        <v>95.3</v>
      </c>
    </row>
    <row r="125" spans="1:1" x14ac:dyDescent="0.25">
      <c r="A125">
        <v>97.6</v>
      </c>
    </row>
    <row r="126" spans="1:1" x14ac:dyDescent="0.25">
      <c r="A126">
        <v>100</v>
      </c>
    </row>
    <row r="127" spans="1:1" x14ac:dyDescent="0.25">
      <c r="A127">
        <v>102</v>
      </c>
    </row>
    <row r="128" spans="1:1" x14ac:dyDescent="0.25">
      <c r="A128">
        <v>105</v>
      </c>
    </row>
    <row r="129" spans="1:1" x14ac:dyDescent="0.25">
      <c r="A129">
        <v>107</v>
      </c>
    </row>
    <row r="130" spans="1:1" x14ac:dyDescent="0.25">
      <c r="A130">
        <v>110</v>
      </c>
    </row>
    <row r="131" spans="1:1" x14ac:dyDescent="0.25">
      <c r="A131">
        <v>113</v>
      </c>
    </row>
    <row r="132" spans="1:1" x14ac:dyDescent="0.25">
      <c r="A132">
        <v>115</v>
      </c>
    </row>
    <row r="133" spans="1:1" x14ac:dyDescent="0.25">
      <c r="A133">
        <v>118</v>
      </c>
    </row>
    <row r="134" spans="1:1" x14ac:dyDescent="0.25">
      <c r="A134">
        <v>121</v>
      </c>
    </row>
    <row r="135" spans="1:1" x14ac:dyDescent="0.25">
      <c r="A135">
        <v>124</v>
      </c>
    </row>
    <row r="136" spans="1:1" x14ac:dyDescent="0.25">
      <c r="A136">
        <v>127</v>
      </c>
    </row>
    <row r="137" spans="1:1" x14ac:dyDescent="0.25">
      <c r="A137">
        <v>130</v>
      </c>
    </row>
    <row r="138" spans="1:1" x14ac:dyDescent="0.25">
      <c r="A138">
        <v>133</v>
      </c>
    </row>
    <row r="139" spans="1:1" x14ac:dyDescent="0.25">
      <c r="A139">
        <v>137</v>
      </c>
    </row>
    <row r="140" spans="1:1" x14ac:dyDescent="0.25">
      <c r="A140">
        <v>140</v>
      </c>
    </row>
    <row r="141" spans="1:1" x14ac:dyDescent="0.25">
      <c r="A141">
        <v>143</v>
      </c>
    </row>
    <row r="142" spans="1:1" x14ac:dyDescent="0.25">
      <c r="A142">
        <v>147</v>
      </c>
    </row>
    <row r="143" spans="1:1" x14ac:dyDescent="0.25">
      <c r="A143">
        <v>150</v>
      </c>
    </row>
    <row r="144" spans="1:1" x14ac:dyDescent="0.25">
      <c r="A144">
        <v>154</v>
      </c>
    </row>
    <row r="145" spans="1:1" x14ac:dyDescent="0.25">
      <c r="A145">
        <v>158</v>
      </c>
    </row>
    <row r="146" spans="1:1" x14ac:dyDescent="0.25">
      <c r="A146">
        <v>162</v>
      </c>
    </row>
    <row r="147" spans="1:1" x14ac:dyDescent="0.25">
      <c r="A147">
        <v>165</v>
      </c>
    </row>
    <row r="148" spans="1:1" x14ac:dyDescent="0.25">
      <c r="A148">
        <v>169</v>
      </c>
    </row>
    <row r="149" spans="1:1" x14ac:dyDescent="0.25">
      <c r="A149">
        <v>174</v>
      </c>
    </row>
    <row r="150" spans="1:1" x14ac:dyDescent="0.25">
      <c r="A150">
        <v>178</v>
      </c>
    </row>
    <row r="151" spans="1:1" x14ac:dyDescent="0.25">
      <c r="A151">
        <v>182</v>
      </c>
    </row>
    <row r="152" spans="1:1" x14ac:dyDescent="0.25">
      <c r="A152">
        <v>187</v>
      </c>
    </row>
    <row r="153" spans="1:1" x14ac:dyDescent="0.25">
      <c r="A153">
        <v>191</v>
      </c>
    </row>
    <row r="154" spans="1:1" x14ac:dyDescent="0.25">
      <c r="A154">
        <v>196</v>
      </c>
    </row>
    <row r="155" spans="1:1" x14ac:dyDescent="0.25">
      <c r="A155">
        <v>200</v>
      </c>
    </row>
    <row r="156" spans="1:1" x14ac:dyDescent="0.25">
      <c r="A156">
        <v>205</v>
      </c>
    </row>
    <row r="157" spans="1:1" x14ac:dyDescent="0.25">
      <c r="A157">
        <v>210</v>
      </c>
    </row>
    <row r="158" spans="1:1" x14ac:dyDescent="0.25">
      <c r="A158">
        <v>215</v>
      </c>
    </row>
    <row r="159" spans="1:1" x14ac:dyDescent="0.25">
      <c r="A159">
        <v>221</v>
      </c>
    </row>
    <row r="160" spans="1:1" x14ac:dyDescent="0.25">
      <c r="A160">
        <v>226</v>
      </c>
    </row>
    <row r="161" spans="1:1" x14ac:dyDescent="0.25">
      <c r="A161">
        <v>232</v>
      </c>
    </row>
    <row r="162" spans="1:1" x14ac:dyDescent="0.25">
      <c r="A162">
        <v>237</v>
      </c>
    </row>
    <row r="163" spans="1:1" x14ac:dyDescent="0.25">
      <c r="A163">
        <v>243</v>
      </c>
    </row>
    <row r="164" spans="1:1" x14ac:dyDescent="0.25">
      <c r="A164">
        <v>249</v>
      </c>
    </row>
    <row r="165" spans="1:1" x14ac:dyDescent="0.25">
      <c r="A165">
        <v>255</v>
      </c>
    </row>
    <row r="166" spans="1:1" x14ac:dyDescent="0.25">
      <c r="A166">
        <v>261</v>
      </c>
    </row>
    <row r="167" spans="1:1" x14ac:dyDescent="0.25">
      <c r="A167">
        <v>267</v>
      </c>
    </row>
    <row r="168" spans="1:1" x14ac:dyDescent="0.25">
      <c r="A168">
        <v>274</v>
      </c>
    </row>
    <row r="169" spans="1:1" x14ac:dyDescent="0.25">
      <c r="A169">
        <v>280</v>
      </c>
    </row>
    <row r="170" spans="1:1" x14ac:dyDescent="0.25">
      <c r="A170">
        <v>287</v>
      </c>
    </row>
    <row r="171" spans="1:1" x14ac:dyDescent="0.25">
      <c r="A171">
        <v>294</v>
      </c>
    </row>
    <row r="172" spans="1:1" x14ac:dyDescent="0.25">
      <c r="A172">
        <v>301</v>
      </c>
    </row>
    <row r="173" spans="1:1" x14ac:dyDescent="0.25">
      <c r="A173">
        <v>309</v>
      </c>
    </row>
    <row r="174" spans="1:1" x14ac:dyDescent="0.25">
      <c r="A174">
        <v>316</v>
      </c>
    </row>
    <row r="175" spans="1:1" x14ac:dyDescent="0.25">
      <c r="A175">
        <v>324</v>
      </c>
    </row>
    <row r="176" spans="1:1" x14ac:dyDescent="0.25">
      <c r="A176">
        <v>332</v>
      </c>
    </row>
    <row r="177" spans="1:1" x14ac:dyDescent="0.25">
      <c r="A177">
        <v>340</v>
      </c>
    </row>
    <row r="178" spans="1:1" x14ac:dyDescent="0.25">
      <c r="A178">
        <v>348</v>
      </c>
    </row>
    <row r="179" spans="1:1" x14ac:dyDescent="0.25">
      <c r="A179">
        <v>357</v>
      </c>
    </row>
    <row r="180" spans="1:1" x14ac:dyDescent="0.25">
      <c r="A180">
        <v>365</v>
      </c>
    </row>
    <row r="181" spans="1:1" x14ac:dyDescent="0.25">
      <c r="A181">
        <v>374</v>
      </c>
    </row>
    <row r="182" spans="1:1" x14ac:dyDescent="0.25">
      <c r="A182">
        <v>383</v>
      </c>
    </row>
    <row r="183" spans="1:1" x14ac:dyDescent="0.25">
      <c r="A183">
        <v>392</v>
      </c>
    </row>
    <row r="184" spans="1:1" x14ac:dyDescent="0.25">
      <c r="A184">
        <v>402</v>
      </c>
    </row>
    <row r="185" spans="1:1" x14ac:dyDescent="0.25">
      <c r="A185">
        <v>412</v>
      </c>
    </row>
    <row r="186" spans="1:1" x14ac:dyDescent="0.25">
      <c r="A186">
        <v>422</v>
      </c>
    </row>
    <row r="187" spans="1:1" x14ac:dyDescent="0.25">
      <c r="A187">
        <v>432</v>
      </c>
    </row>
    <row r="188" spans="1:1" x14ac:dyDescent="0.25">
      <c r="A188">
        <v>442</v>
      </c>
    </row>
    <row r="189" spans="1:1" x14ac:dyDescent="0.25">
      <c r="A189">
        <v>453</v>
      </c>
    </row>
    <row r="190" spans="1:1" x14ac:dyDescent="0.25">
      <c r="A190">
        <v>464</v>
      </c>
    </row>
    <row r="191" spans="1:1" x14ac:dyDescent="0.25">
      <c r="A191">
        <v>475</v>
      </c>
    </row>
    <row r="192" spans="1:1" x14ac:dyDescent="0.25">
      <c r="A192">
        <v>487</v>
      </c>
    </row>
    <row r="193" spans="1:1" x14ac:dyDescent="0.25">
      <c r="A193">
        <v>499</v>
      </c>
    </row>
    <row r="194" spans="1:1" x14ac:dyDescent="0.25">
      <c r="A194">
        <v>511</v>
      </c>
    </row>
    <row r="195" spans="1:1" x14ac:dyDescent="0.25">
      <c r="A195">
        <v>523</v>
      </c>
    </row>
    <row r="196" spans="1:1" x14ac:dyDescent="0.25">
      <c r="A196">
        <v>536</v>
      </c>
    </row>
    <row r="197" spans="1:1" x14ac:dyDescent="0.25">
      <c r="A197">
        <v>549</v>
      </c>
    </row>
    <row r="198" spans="1:1" x14ac:dyDescent="0.25">
      <c r="A198">
        <v>562</v>
      </c>
    </row>
    <row r="199" spans="1:1" x14ac:dyDescent="0.25">
      <c r="A199">
        <v>576</v>
      </c>
    </row>
    <row r="200" spans="1:1" x14ac:dyDescent="0.25">
      <c r="A200">
        <v>590</v>
      </c>
    </row>
    <row r="201" spans="1:1" x14ac:dyDescent="0.25">
      <c r="A201">
        <v>604</v>
      </c>
    </row>
    <row r="202" spans="1:1" x14ac:dyDescent="0.25">
      <c r="A202">
        <v>619</v>
      </c>
    </row>
    <row r="203" spans="1:1" x14ac:dyDescent="0.25">
      <c r="A203">
        <v>634</v>
      </c>
    </row>
    <row r="204" spans="1:1" x14ac:dyDescent="0.25">
      <c r="A204">
        <v>649</v>
      </c>
    </row>
    <row r="205" spans="1:1" x14ac:dyDescent="0.25">
      <c r="A205">
        <v>665</v>
      </c>
    </row>
    <row r="206" spans="1:1" x14ac:dyDescent="0.25">
      <c r="A206">
        <v>681</v>
      </c>
    </row>
    <row r="207" spans="1:1" x14ac:dyDescent="0.25">
      <c r="A207">
        <v>698</v>
      </c>
    </row>
    <row r="208" spans="1:1" x14ac:dyDescent="0.25">
      <c r="A208">
        <v>715</v>
      </c>
    </row>
    <row r="209" spans="1:1" x14ac:dyDescent="0.25">
      <c r="A209">
        <v>732</v>
      </c>
    </row>
    <row r="210" spans="1:1" x14ac:dyDescent="0.25">
      <c r="A210">
        <v>750</v>
      </c>
    </row>
    <row r="211" spans="1:1" x14ac:dyDescent="0.25">
      <c r="A211">
        <v>768</v>
      </c>
    </row>
    <row r="212" spans="1:1" x14ac:dyDescent="0.25">
      <c r="A212">
        <v>787</v>
      </c>
    </row>
    <row r="213" spans="1:1" x14ac:dyDescent="0.25">
      <c r="A213">
        <v>806</v>
      </c>
    </row>
    <row r="214" spans="1:1" x14ac:dyDescent="0.25">
      <c r="A214">
        <v>825</v>
      </c>
    </row>
    <row r="215" spans="1:1" x14ac:dyDescent="0.25">
      <c r="A215">
        <v>845</v>
      </c>
    </row>
    <row r="216" spans="1:1" x14ac:dyDescent="0.25">
      <c r="A216">
        <v>866</v>
      </c>
    </row>
    <row r="217" spans="1:1" x14ac:dyDescent="0.25">
      <c r="A217">
        <v>887</v>
      </c>
    </row>
    <row r="218" spans="1:1" x14ac:dyDescent="0.25">
      <c r="A218">
        <v>909</v>
      </c>
    </row>
    <row r="219" spans="1:1" x14ac:dyDescent="0.25">
      <c r="A219">
        <v>931</v>
      </c>
    </row>
    <row r="220" spans="1:1" x14ac:dyDescent="0.25">
      <c r="A220">
        <v>953</v>
      </c>
    </row>
    <row r="221" spans="1:1" x14ac:dyDescent="0.25">
      <c r="A221">
        <v>976</v>
      </c>
    </row>
    <row r="222" spans="1:1" x14ac:dyDescent="0.25">
      <c r="A222">
        <v>1000</v>
      </c>
    </row>
    <row r="223" spans="1:1" x14ac:dyDescent="0.25">
      <c r="A223">
        <v>1020</v>
      </c>
    </row>
    <row r="224" spans="1:1" x14ac:dyDescent="0.25">
      <c r="A224">
        <v>1050</v>
      </c>
    </row>
    <row r="225" spans="1:1" x14ac:dyDescent="0.25">
      <c r="A225">
        <v>1070</v>
      </c>
    </row>
    <row r="226" spans="1:1" x14ac:dyDescent="0.25">
      <c r="A226">
        <v>1100</v>
      </c>
    </row>
    <row r="227" spans="1:1" x14ac:dyDescent="0.25">
      <c r="A227">
        <v>1130</v>
      </c>
    </row>
    <row r="228" spans="1:1" x14ac:dyDescent="0.25">
      <c r="A228">
        <v>1150</v>
      </c>
    </row>
    <row r="229" spans="1:1" x14ac:dyDescent="0.25">
      <c r="A229">
        <v>1180</v>
      </c>
    </row>
    <row r="230" spans="1:1" x14ac:dyDescent="0.25">
      <c r="A230">
        <v>1210</v>
      </c>
    </row>
    <row r="231" spans="1:1" x14ac:dyDescent="0.25">
      <c r="A231">
        <v>1240</v>
      </c>
    </row>
    <row r="232" spans="1:1" x14ac:dyDescent="0.25">
      <c r="A232">
        <v>1270</v>
      </c>
    </row>
    <row r="233" spans="1:1" x14ac:dyDescent="0.25">
      <c r="A233">
        <v>1300</v>
      </c>
    </row>
    <row r="234" spans="1:1" x14ac:dyDescent="0.25">
      <c r="A234">
        <v>1330</v>
      </c>
    </row>
    <row r="235" spans="1:1" x14ac:dyDescent="0.25">
      <c r="A235">
        <v>1370</v>
      </c>
    </row>
    <row r="236" spans="1:1" x14ac:dyDescent="0.25">
      <c r="A236">
        <v>1400</v>
      </c>
    </row>
    <row r="237" spans="1:1" x14ac:dyDescent="0.25">
      <c r="A237">
        <v>1430</v>
      </c>
    </row>
    <row r="238" spans="1:1" x14ac:dyDescent="0.25">
      <c r="A238">
        <v>1470</v>
      </c>
    </row>
    <row r="239" spans="1:1" x14ac:dyDescent="0.25">
      <c r="A239">
        <v>1500</v>
      </c>
    </row>
    <row r="240" spans="1:1" x14ac:dyDescent="0.25">
      <c r="A240">
        <v>1540</v>
      </c>
    </row>
    <row r="241" spans="1:1" x14ac:dyDescent="0.25">
      <c r="A241">
        <v>1580</v>
      </c>
    </row>
    <row r="242" spans="1:1" x14ac:dyDescent="0.25">
      <c r="A242">
        <v>1620</v>
      </c>
    </row>
    <row r="243" spans="1:1" x14ac:dyDescent="0.25">
      <c r="A243">
        <v>1650</v>
      </c>
    </row>
    <row r="244" spans="1:1" x14ac:dyDescent="0.25">
      <c r="A244">
        <v>1690</v>
      </c>
    </row>
    <row r="245" spans="1:1" x14ac:dyDescent="0.25">
      <c r="A245">
        <v>1740</v>
      </c>
    </row>
    <row r="246" spans="1:1" x14ac:dyDescent="0.25">
      <c r="A246">
        <v>1780</v>
      </c>
    </row>
    <row r="247" spans="1:1" x14ac:dyDescent="0.25">
      <c r="A247">
        <v>1820</v>
      </c>
    </row>
    <row r="248" spans="1:1" x14ac:dyDescent="0.25">
      <c r="A248">
        <v>1870</v>
      </c>
    </row>
    <row r="249" spans="1:1" x14ac:dyDescent="0.25">
      <c r="A249">
        <v>1910</v>
      </c>
    </row>
    <row r="250" spans="1:1" x14ac:dyDescent="0.25">
      <c r="A250">
        <v>1960</v>
      </c>
    </row>
    <row r="251" spans="1:1" x14ac:dyDescent="0.25">
      <c r="A251">
        <v>2000</v>
      </c>
    </row>
    <row r="252" spans="1:1" x14ac:dyDescent="0.25">
      <c r="A252">
        <v>2050</v>
      </c>
    </row>
    <row r="253" spans="1:1" x14ac:dyDescent="0.25">
      <c r="A253">
        <v>2100</v>
      </c>
    </row>
    <row r="254" spans="1:1" x14ac:dyDescent="0.25">
      <c r="A254">
        <v>2150</v>
      </c>
    </row>
    <row r="255" spans="1:1" x14ac:dyDescent="0.25">
      <c r="A255">
        <v>2210</v>
      </c>
    </row>
    <row r="256" spans="1:1" x14ac:dyDescent="0.25">
      <c r="A256">
        <v>2260</v>
      </c>
    </row>
    <row r="257" spans="1:1" x14ac:dyDescent="0.25">
      <c r="A257">
        <v>2320</v>
      </c>
    </row>
    <row r="258" spans="1:1" x14ac:dyDescent="0.25">
      <c r="A258">
        <v>2370</v>
      </c>
    </row>
    <row r="259" spans="1:1" x14ac:dyDescent="0.25">
      <c r="A259">
        <v>2430</v>
      </c>
    </row>
    <row r="260" spans="1:1" x14ac:dyDescent="0.25">
      <c r="A260">
        <v>2490</v>
      </c>
    </row>
    <row r="261" spans="1:1" x14ac:dyDescent="0.25">
      <c r="A261">
        <v>2550</v>
      </c>
    </row>
    <row r="262" spans="1:1" x14ac:dyDescent="0.25">
      <c r="A262">
        <v>2610</v>
      </c>
    </row>
    <row r="263" spans="1:1" x14ac:dyDescent="0.25">
      <c r="A263">
        <v>2670</v>
      </c>
    </row>
    <row r="264" spans="1:1" x14ac:dyDescent="0.25">
      <c r="A264">
        <v>2740</v>
      </c>
    </row>
    <row r="265" spans="1:1" x14ac:dyDescent="0.25">
      <c r="A265">
        <v>2800</v>
      </c>
    </row>
    <row r="266" spans="1:1" x14ac:dyDescent="0.25">
      <c r="A266">
        <v>2870</v>
      </c>
    </row>
    <row r="267" spans="1:1" x14ac:dyDescent="0.25">
      <c r="A267">
        <v>2940</v>
      </c>
    </row>
    <row r="268" spans="1:1" x14ac:dyDescent="0.25">
      <c r="A268">
        <v>3010</v>
      </c>
    </row>
    <row r="269" spans="1:1" x14ac:dyDescent="0.25">
      <c r="A269">
        <v>3090</v>
      </c>
    </row>
    <row r="270" spans="1:1" x14ac:dyDescent="0.25">
      <c r="A270">
        <v>3160</v>
      </c>
    </row>
    <row r="271" spans="1:1" x14ac:dyDescent="0.25">
      <c r="A271">
        <v>3240</v>
      </c>
    </row>
    <row r="272" spans="1:1" x14ac:dyDescent="0.25">
      <c r="A272">
        <v>3320</v>
      </c>
    </row>
    <row r="273" spans="1:1" x14ac:dyDescent="0.25">
      <c r="A273">
        <v>3400</v>
      </c>
    </row>
    <row r="274" spans="1:1" x14ac:dyDescent="0.25">
      <c r="A274">
        <v>3480</v>
      </c>
    </row>
    <row r="275" spans="1:1" x14ac:dyDescent="0.25">
      <c r="A275">
        <v>3570</v>
      </c>
    </row>
    <row r="276" spans="1:1" x14ac:dyDescent="0.25">
      <c r="A276">
        <v>3650</v>
      </c>
    </row>
    <row r="277" spans="1:1" x14ac:dyDescent="0.25">
      <c r="A277">
        <v>3740</v>
      </c>
    </row>
    <row r="278" spans="1:1" x14ac:dyDescent="0.25">
      <c r="A278">
        <v>3830</v>
      </c>
    </row>
    <row r="279" spans="1:1" x14ac:dyDescent="0.25">
      <c r="A279">
        <v>3920</v>
      </c>
    </row>
    <row r="280" spans="1:1" x14ac:dyDescent="0.25">
      <c r="A280">
        <v>4020</v>
      </c>
    </row>
    <row r="281" spans="1:1" x14ac:dyDescent="0.25">
      <c r="A281">
        <v>4120</v>
      </c>
    </row>
    <row r="282" spans="1:1" x14ac:dyDescent="0.25">
      <c r="A282">
        <v>4220</v>
      </c>
    </row>
    <row r="283" spans="1:1" x14ac:dyDescent="0.25">
      <c r="A283">
        <v>4320</v>
      </c>
    </row>
    <row r="284" spans="1:1" x14ac:dyDescent="0.25">
      <c r="A284">
        <v>4420</v>
      </c>
    </row>
    <row r="285" spans="1:1" x14ac:dyDescent="0.25">
      <c r="A285">
        <v>4530</v>
      </c>
    </row>
    <row r="286" spans="1:1" x14ac:dyDescent="0.25">
      <c r="A286">
        <v>4640</v>
      </c>
    </row>
    <row r="287" spans="1:1" x14ac:dyDescent="0.25">
      <c r="A287">
        <v>4750</v>
      </c>
    </row>
    <row r="288" spans="1:1" x14ac:dyDescent="0.25">
      <c r="A288">
        <v>4870</v>
      </c>
    </row>
    <row r="289" spans="1:1" x14ac:dyDescent="0.25">
      <c r="A289">
        <v>4990</v>
      </c>
    </row>
    <row r="290" spans="1:1" x14ac:dyDescent="0.25">
      <c r="A290">
        <v>5110</v>
      </c>
    </row>
    <row r="291" spans="1:1" x14ac:dyDescent="0.25">
      <c r="A291">
        <v>5230</v>
      </c>
    </row>
    <row r="292" spans="1:1" x14ac:dyDescent="0.25">
      <c r="A292">
        <v>5360</v>
      </c>
    </row>
    <row r="293" spans="1:1" x14ac:dyDescent="0.25">
      <c r="A293">
        <v>5490</v>
      </c>
    </row>
    <row r="294" spans="1:1" x14ac:dyDescent="0.25">
      <c r="A294">
        <v>5620</v>
      </c>
    </row>
    <row r="295" spans="1:1" x14ac:dyDescent="0.25">
      <c r="A295">
        <v>5760</v>
      </c>
    </row>
    <row r="296" spans="1:1" x14ac:dyDescent="0.25">
      <c r="A296">
        <v>5900</v>
      </c>
    </row>
    <row r="297" spans="1:1" x14ac:dyDescent="0.25">
      <c r="A297">
        <v>6040</v>
      </c>
    </row>
    <row r="298" spans="1:1" x14ac:dyDescent="0.25">
      <c r="A298">
        <v>6190</v>
      </c>
    </row>
    <row r="299" spans="1:1" x14ac:dyDescent="0.25">
      <c r="A299">
        <v>6340</v>
      </c>
    </row>
    <row r="300" spans="1:1" x14ac:dyDescent="0.25">
      <c r="A300">
        <v>6490</v>
      </c>
    </row>
    <row r="301" spans="1:1" x14ac:dyDescent="0.25">
      <c r="A301">
        <v>6650</v>
      </c>
    </row>
    <row r="302" spans="1:1" x14ac:dyDescent="0.25">
      <c r="A302">
        <v>6810</v>
      </c>
    </row>
    <row r="303" spans="1:1" x14ac:dyDescent="0.25">
      <c r="A303">
        <v>6980</v>
      </c>
    </row>
    <row r="304" spans="1:1" x14ac:dyDescent="0.25">
      <c r="A304">
        <v>7150</v>
      </c>
    </row>
    <row r="305" spans="1:1" x14ac:dyDescent="0.25">
      <c r="A305">
        <v>7320</v>
      </c>
    </row>
    <row r="306" spans="1:1" x14ac:dyDescent="0.25">
      <c r="A306">
        <v>7500</v>
      </c>
    </row>
    <row r="307" spans="1:1" x14ac:dyDescent="0.25">
      <c r="A307">
        <v>7680</v>
      </c>
    </row>
    <row r="308" spans="1:1" x14ac:dyDescent="0.25">
      <c r="A308">
        <v>7870</v>
      </c>
    </row>
    <row r="309" spans="1:1" x14ac:dyDescent="0.25">
      <c r="A309">
        <v>8060</v>
      </c>
    </row>
    <row r="310" spans="1:1" x14ac:dyDescent="0.25">
      <c r="A310">
        <v>8250</v>
      </c>
    </row>
    <row r="311" spans="1:1" x14ac:dyDescent="0.25">
      <c r="A311">
        <v>8450</v>
      </c>
    </row>
    <row r="312" spans="1:1" x14ac:dyDescent="0.25">
      <c r="A312">
        <v>8660</v>
      </c>
    </row>
    <row r="313" spans="1:1" x14ac:dyDescent="0.25">
      <c r="A313">
        <v>8870</v>
      </c>
    </row>
    <row r="314" spans="1:1" x14ac:dyDescent="0.25">
      <c r="A314">
        <v>9090</v>
      </c>
    </row>
    <row r="315" spans="1:1" x14ac:dyDescent="0.25">
      <c r="A315">
        <v>9310</v>
      </c>
    </row>
    <row r="316" spans="1:1" x14ac:dyDescent="0.25">
      <c r="A316">
        <v>9530</v>
      </c>
    </row>
    <row r="317" spans="1:1" x14ac:dyDescent="0.25">
      <c r="A317">
        <v>9760</v>
      </c>
    </row>
    <row r="318" spans="1:1" x14ac:dyDescent="0.25">
      <c r="A318">
        <v>10000</v>
      </c>
    </row>
    <row r="319" spans="1:1" x14ac:dyDescent="0.25">
      <c r="A319">
        <v>10200</v>
      </c>
    </row>
    <row r="320" spans="1:1" x14ac:dyDescent="0.25">
      <c r="A320">
        <v>10500</v>
      </c>
    </row>
    <row r="321" spans="1:1" x14ac:dyDescent="0.25">
      <c r="A321">
        <v>10700</v>
      </c>
    </row>
    <row r="322" spans="1:1" x14ac:dyDescent="0.25">
      <c r="A322">
        <v>11000</v>
      </c>
    </row>
    <row r="323" spans="1:1" x14ac:dyDescent="0.25">
      <c r="A323">
        <v>11300</v>
      </c>
    </row>
    <row r="324" spans="1:1" x14ac:dyDescent="0.25">
      <c r="A324">
        <v>11500</v>
      </c>
    </row>
    <row r="325" spans="1:1" x14ac:dyDescent="0.25">
      <c r="A325">
        <v>11800</v>
      </c>
    </row>
    <row r="326" spans="1:1" x14ac:dyDescent="0.25">
      <c r="A326">
        <v>12100</v>
      </c>
    </row>
    <row r="327" spans="1:1" x14ac:dyDescent="0.25">
      <c r="A327">
        <v>12400</v>
      </c>
    </row>
    <row r="328" spans="1:1" x14ac:dyDescent="0.25">
      <c r="A328">
        <v>12700</v>
      </c>
    </row>
    <row r="329" spans="1:1" x14ac:dyDescent="0.25">
      <c r="A329">
        <v>13000</v>
      </c>
    </row>
    <row r="330" spans="1:1" x14ac:dyDescent="0.25">
      <c r="A330">
        <v>13300</v>
      </c>
    </row>
    <row r="331" spans="1:1" x14ac:dyDescent="0.25">
      <c r="A331">
        <v>13700</v>
      </c>
    </row>
    <row r="332" spans="1:1" x14ac:dyDescent="0.25">
      <c r="A332">
        <v>14000</v>
      </c>
    </row>
    <row r="333" spans="1:1" x14ac:dyDescent="0.25">
      <c r="A333">
        <v>14300</v>
      </c>
    </row>
    <row r="334" spans="1:1" x14ac:dyDescent="0.25">
      <c r="A334">
        <v>14700</v>
      </c>
    </row>
    <row r="335" spans="1:1" x14ac:dyDescent="0.25">
      <c r="A335">
        <v>15000</v>
      </c>
    </row>
    <row r="336" spans="1:1" x14ac:dyDescent="0.25">
      <c r="A336">
        <v>15400</v>
      </c>
    </row>
    <row r="337" spans="1:1" x14ac:dyDescent="0.25">
      <c r="A337">
        <v>15800</v>
      </c>
    </row>
    <row r="338" spans="1:1" x14ac:dyDescent="0.25">
      <c r="A338">
        <v>16200</v>
      </c>
    </row>
    <row r="339" spans="1:1" x14ac:dyDescent="0.25">
      <c r="A339">
        <v>16500</v>
      </c>
    </row>
    <row r="340" spans="1:1" x14ac:dyDescent="0.25">
      <c r="A340">
        <v>16900</v>
      </c>
    </row>
    <row r="341" spans="1:1" x14ac:dyDescent="0.25">
      <c r="A341">
        <v>17400</v>
      </c>
    </row>
    <row r="342" spans="1:1" x14ac:dyDescent="0.25">
      <c r="A342">
        <v>17800</v>
      </c>
    </row>
    <row r="343" spans="1:1" x14ac:dyDescent="0.25">
      <c r="A343">
        <v>18200</v>
      </c>
    </row>
    <row r="344" spans="1:1" x14ac:dyDescent="0.25">
      <c r="A344">
        <v>18700</v>
      </c>
    </row>
    <row r="345" spans="1:1" x14ac:dyDescent="0.25">
      <c r="A345">
        <v>19100</v>
      </c>
    </row>
    <row r="346" spans="1:1" x14ac:dyDescent="0.25">
      <c r="A346">
        <v>19600</v>
      </c>
    </row>
    <row r="347" spans="1:1" x14ac:dyDescent="0.25">
      <c r="A347">
        <v>20000</v>
      </c>
    </row>
    <row r="348" spans="1:1" x14ac:dyDescent="0.25">
      <c r="A348">
        <v>20500</v>
      </c>
    </row>
    <row r="349" spans="1:1" x14ac:dyDescent="0.25">
      <c r="A349">
        <v>21000</v>
      </c>
    </row>
    <row r="350" spans="1:1" x14ac:dyDescent="0.25">
      <c r="A350">
        <v>21500</v>
      </c>
    </row>
    <row r="351" spans="1:1" x14ac:dyDescent="0.25">
      <c r="A351">
        <v>22100</v>
      </c>
    </row>
    <row r="352" spans="1:1" x14ac:dyDescent="0.25">
      <c r="A352">
        <v>22600</v>
      </c>
    </row>
    <row r="353" spans="1:1" x14ac:dyDescent="0.25">
      <c r="A353">
        <v>23200</v>
      </c>
    </row>
    <row r="354" spans="1:1" x14ac:dyDescent="0.25">
      <c r="A354">
        <v>23700</v>
      </c>
    </row>
    <row r="355" spans="1:1" x14ac:dyDescent="0.25">
      <c r="A355">
        <v>24300</v>
      </c>
    </row>
    <row r="356" spans="1:1" x14ac:dyDescent="0.25">
      <c r="A356">
        <v>24900</v>
      </c>
    </row>
    <row r="357" spans="1:1" x14ac:dyDescent="0.25">
      <c r="A357">
        <v>25500</v>
      </c>
    </row>
    <row r="358" spans="1:1" x14ac:dyDescent="0.25">
      <c r="A358">
        <v>26100</v>
      </c>
    </row>
    <row r="359" spans="1:1" x14ac:dyDescent="0.25">
      <c r="A359">
        <v>26700</v>
      </c>
    </row>
    <row r="360" spans="1:1" x14ac:dyDescent="0.25">
      <c r="A360">
        <v>27400</v>
      </c>
    </row>
    <row r="361" spans="1:1" x14ac:dyDescent="0.25">
      <c r="A361">
        <v>28000</v>
      </c>
    </row>
    <row r="362" spans="1:1" x14ac:dyDescent="0.25">
      <c r="A362">
        <v>28700</v>
      </c>
    </row>
    <row r="363" spans="1:1" x14ac:dyDescent="0.25">
      <c r="A363">
        <v>29400</v>
      </c>
    </row>
    <row r="364" spans="1:1" x14ac:dyDescent="0.25">
      <c r="A364">
        <v>30100</v>
      </c>
    </row>
    <row r="365" spans="1:1" x14ac:dyDescent="0.25">
      <c r="A365">
        <v>30900</v>
      </c>
    </row>
    <row r="366" spans="1:1" x14ac:dyDescent="0.25">
      <c r="A366">
        <v>31600</v>
      </c>
    </row>
    <row r="367" spans="1:1" x14ac:dyDescent="0.25">
      <c r="A367">
        <v>32400</v>
      </c>
    </row>
    <row r="368" spans="1:1" x14ac:dyDescent="0.25">
      <c r="A368">
        <v>33200</v>
      </c>
    </row>
    <row r="369" spans="1:1" x14ac:dyDescent="0.25">
      <c r="A369">
        <v>34000</v>
      </c>
    </row>
    <row r="370" spans="1:1" x14ac:dyDescent="0.25">
      <c r="A370">
        <v>34800</v>
      </c>
    </row>
    <row r="371" spans="1:1" x14ac:dyDescent="0.25">
      <c r="A371">
        <v>35700</v>
      </c>
    </row>
    <row r="372" spans="1:1" x14ac:dyDescent="0.25">
      <c r="A372">
        <v>36500</v>
      </c>
    </row>
    <row r="373" spans="1:1" x14ac:dyDescent="0.25">
      <c r="A373">
        <v>37400</v>
      </c>
    </row>
    <row r="374" spans="1:1" x14ac:dyDescent="0.25">
      <c r="A374">
        <v>38300</v>
      </c>
    </row>
    <row r="375" spans="1:1" x14ac:dyDescent="0.25">
      <c r="A375">
        <v>39200</v>
      </c>
    </row>
    <row r="376" spans="1:1" x14ac:dyDescent="0.25">
      <c r="A376">
        <v>40200</v>
      </c>
    </row>
    <row r="377" spans="1:1" x14ac:dyDescent="0.25">
      <c r="A377">
        <v>41200</v>
      </c>
    </row>
    <row r="378" spans="1:1" x14ac:dyDescent="0.25">
      <c r="A378">
        <v>42200</v>
      </c>
    </row>
    <row r="379" spans="1:1" x14ac:dyDescent="0.25">
      <c r="A379">
        <v>43200</v>
      </c>
    </row>
    <row r="380" spans="1:1" x14ac:dyDescent="0.25">
      <c r="A380">
        <v>44200</v>
      </c>
    </row>
    <row r="381" spans="1:1" x14ac:dyDescent="0.25">
      <c r="A381">
        <v>45300</v>
      </c>
    </row>
    <row r="382" spans="1:1" x14ac:dyDescent="0.25">
      <c r="A382">
        <v>46400</v>
      </c>
    </row>
    <row r="383" spans="1:1" x14ac:dyDescent="0.25">
      <c r="A383">
        <v>47500</v>
      </c>
    </row>
    <row r="384" spans="1:1" x14ac:dyDescent="0.25">
      <c r="A384">
        <v>48700</v>
      </c>
    </row>
    <row r="385" spans="1:1" x14ac:dyDescent="0.25">
      <c r="A385">
        <v>49900</v>
      </c>
    </row>
    <row r="386" spans="1:1" x14ac:dyDescent="0.25">
      <c r="A386">
        <v>51100</v>
      </c>
    </row>
    <row r="387" spans="1:1" x14ac:dyDescent="0.25">
      <c r="A387">
        <v>52300</v>
      </c>
    </row>
    <row r="388" spans="1:1" x14ac:dyDescent="0.25">
      <c r="A388">
        <v>53600</v>
      </c>
    </row>
    <row r="389" spans="1:1" x14ac:dyDescent="0.25">
      <c r="A389">
        <v>54900</v>
      </c>
    </row>
    <row r="390" spans="1:1" x14ac:dyDescent="0.25">
      <c r="A390">
        <v>56200</v>
      </c>
    </row>
    <row r="391" spans="1:1" x14ac:dyDescent="0.25">
      <c r="A391">
        <v>57600</v>
      </c>
    </row>
    <row r="392" spans="1:1" x14ac:dyDescent="0.25">
      <c r="A392">
        <v>59000</v>
      </c>
    </row>
    <row r="393" spans="1:1" x14ac:dyDescent="0.25">
      <c r="A393">
        <v>60400</v>
      </c>
    </row>
    <row r="394" spans="1:1" x14ac:dyDescent="0.25">
      <c r="A394">
        <v>61900</v>
      </c>
    </row>
    <row r="395" spans="1:1" x14ac:dyDescent="0.25">
      <c r="A395">
        <v>63400</v>
      </c>
    </row>
    <row r="396" spans="1:1" x14ac:dyDescent="0.25">
      <c r="A396">
        <v>64900</v>
      </c>
    </row>
    <row r="397" spans="1:1" x14ac:dyDescent="0.25">
      <c r="A397">
        <v>66500</v>
      </c>
    </row>
    <row r="398" spans="1:1" x14ac:dyDescent="0.25">
      <c r="A398">
        <v>68100</v>
      </c>
    </row>
    <row r="399" spans="1:1" x14ac:dyDescent="0.25">
      <c r="A399">
        <v>69800</v>
      </c>
    </row>
    <row r="400" spans="1:1" x14ac:dyDescent="0.25">
      <c r="A400">
        <v>71500</v>
      </c>
    </row>
    <row r="401" spans="1:1" x14ac:dyDescent="0.25">
      <c r="A401">
        <v>73200</v>
      </c>
    </row>
    <row r="402" spans="1:1" x14ac:dyDescent="0.25">
      <c r="A402">
        <v>75000</v>
      </c>
    </row>
    <row r="403" spans="1:1" x14ac:dyDescent="0.25">
      <c r="A403">
        <v>76800</v>
      </c>
    </row>
    <row r="404" spans="1:1" x14ac:dyDescent="0.25">
      <c r="A404">
        <v>78700</v>
      </c>
    </row>
    <row r="405" spans="1:1" x14ac:dyDescent="0.25">
      <c r="A405">
        <v>80600</v>
      </c>
    </row>
    <row r="406" spans="1:1" x14ac:dyDescent="0.25">
      <c r="A406">
        <v>82500</v>
      </c>
    </row>
    <row r="407" spans="1:1" x14ac:dyDescent="0.25">
      <c r="A407">
        <v>84500</v>
      </c>
    </row>
    <row r="408" spans="1:1" x14ac:dyDescent="0.25">
      <c r="A408">
        <v>86600</v>
      </c>
    </row>
    <row r="409" spans="1:1" x14ac:dyDescent="0.25">
      <c r="A409">
        <v>88700</v>
      </c>
    </row>
    <row r="410" spans="1:1" x14ac:dyDescent="0.25">
      <c r="A410">
        <v>90900</v>
      </c>
    </row>
    <row r="411" spans="1:1" x14ac:dyDescent="0.25">
      <c r="A411">
        <v>93100</v>
      </c>
    </row>
    <row r="412" spans="1:1" x14ac:dyDescent="0.25">
      <c r="A412">
        <v>95300</v>
      </c>
    </row>
    <row r="413" spans="1:1" x14ac:dyDescent="0.25">
      <c r="A413">
        <v>97600</v>
      </c>
    </row>
    <row r="414" spans="1:1" x14ac:dyDescent="0.25">
      <c r="A414">
        <v>100000</v>
      </c>
    </row>
    <row r="415" spans="1:1" x14ac:dyDescent="0.25">
      <c r="A415">
        <v>102000</v>
      </c>
    </row>
    <row r="416" spans="1:1" x14ac:dyDescent="0.25">
      <c r="A416">
        <v>105000</v>
      </c>
    </row>
    <row r="417" spans="1:1" x14ac:dyDescent="0.25">
      <c r="A417">
        <v>107000</v>
      </c>
    </row>
    <row r="418" spans="1:1" x14ac:dyDescent="0.25">
      <c r="A418">
        <v>110000</v>
      </c>
    </row>
    <row r="419" spans="1:1" x14ac:dyDescent="0.25">
      <c r="A419">
        <v>113000</v>
      </c>
    </row>
    <row r="420" spans="1:1" x14ac:dyDescent="0.25">
      <c r="A420">
        <v>115000</v>
      </c>
    </row>
    <row r="421" spans="1:1" x14ac:dyDescent="0.25">
      <c r="A421">
        <v>118000</v>
      </c>
    </row>
    <row r="422" spans="1:1" x14ac:dyDescent="0.25">
      <c r="A422">
        <v>121000</v>
      </c>
    </row>
    <row r="423" spans="1:1" x14ac:dyDescent="0.25">
      <c r="A423">
        <v>124000</v>
      </c>
    </row>
    <row r="424" spans="1:1" x14ac:dyDescent="0.25">
      <c r="A424">
        <v>127000</v>
      </c>
    </row>
    <row r="425" spans="1:1" x14ac:dyDescent="0.25">
      <c r="A425">
        <v>130000</v>
      </c>
    </row>
    <row r="426" spans="1:1" x14ac:dyDescent="0.25">
      <c r="A426">
        <v>133000</v>
      </c>
    </row>
    <row r="427" spans="1:1" x14ac:dyDescent="0.25">
      <c r="A427">
        <v>137000</v>
      </c>
    </row>
    <row r="428" spans="1:1" x14ac:dyDescent="0.25">
      <c r="A428">
        <v>140000</v>
      </c>
    </row>
    <row r="429" spans="1:1" x14ac:dyDescent="0.25">
      <c r="A429">
        <v>143000</v>
      </c>
    </row>
    <row r="430" spans="1:1" x14ac:dyDescent="0.25">
      <c r="A430">
        <v>147000</v>
      </c>
    </row>
    <row r="431" spans="1:1" x14ac:dyDescent="0.25">
      <c r="A431">
        <v>150000</v>
      </c>
    </row>
    <row r="432" spans="1:1" x14ac:dyDescent="0.25">
      <c r="A432">
        <v>154000</v>
      </c>
    </row>
    <row r="433" spans="1:1" x14ac:dyDescent="0.25">
      <c r="A433">
        <v>158000</v>
      </c>
    </row>
    <row r="434" spans="1:1" x14ac:dyDescent="0.25">
      <c r="A434">
        <v>162000</v>
      </c>
    </row>
    <row r="435" spans="1:1" x14ac:dyDescent="0.25">
      <c r="A435">
        <v>165000</v>
      </c>
    </row>
    <row r="436" spans="1:1" x14ac:dyDescent="0.25">
      <c r="A436">
        <v>169000</v>
      </c>
    </row>
    <row r="437" spans="1:1" x14ac:dyDescent="0.25">
      <c r="A437">
        <v>174000</v>
      </c>
    </row>
    <row r="438" spans="1:1" x14ac:dyDescent="0.25">
      <c r="A438">
        <v>178000</v>
      </c>
    </row>
    <row r="439" spans="1:1" x14ac:dyDescent="0.25">
      <c r="A439">
        <v>182000</v>
      </c>
    </row>
    <row r="440" spans="1:1" x14ac:dyDescent="0.25">
      <c r="A440">
        <v>187000</v>
      </c>
    </row>
    <row r="441" spans="1:1" x14ac:dyDescent="0.25">
      <c r="A441">
        <v>191000</v>
      </c>
    </row>
    <row r="442" spans="1:1" x14ac:dyDescent="0.25">
      <c r="A442">
        <v>196000</v>
      </c>
    </row>
    <row r="443" spans="1:1" x14ac:dyDescent="0.25">
      <c r="A443">
        <v>200000</v>
      </c>
    </row>
    <row r="444" spans="1:1" x14ac:dyDescent="0.25">
      <c r="A444">
        <v>205000</v>
      </c>
    </row>
    <row r="445" spans="1:1" x14ac:dyDescent="0.25">
      <c r="A445">
        <v>210000</v>
      </c>
    </row>
    <row r="446" spans="1:1" x14ac:dyDescent="0.25">
      <c r="A446">
        <v>215000</v>
      </c>
    </row>
    <row r="447" spans="1:1" x14ac:dyDescent="0.25">
      <c r="A447">
        <v>221000</v>
      </c>
    </row>
    <row r="448" spans="1:1" x14ac:dyDescent="0.25">
      <c r="A448">
        <v>226000</v>
      </c>
    </row>
    <row r="449" spans="1:1" x14ac:dyDescent="0.25">
      <c r="A449">
        <v>232000</v>
      </c>
    </row>
    <row r="450" spans="1:1" x14ac:dyDescent="0.25">
      <c r="A450">
        <v>237000</v>
      </c>
    </row>
    <row r="451" spans="1:1" x14ac:dyDescent="0.25">
      <c r="A451">
        <v>243000</v>
      </c>
    </row>
    <row r="452" spans="1:1" x14ac:dyDescent="0.25">
      <c r="A452">
        <v>249000</v>
      </c>
    </row>
    <row r="453" spans="1:1" x14ac:dyDescent="0.25">
      <c r="A453">
        <v>255000</v>
      </c>
    </row>
    <row r="454" spans="1:1" x14ac:dyDescent="0.25">
      <c r="A454">
        <v>261000</v>
      </c>
    </row>
    <row r="455" spans="1:1" x14ac:dyDescent="0.25">
      <c r="A455">
        <v>267000</v>
      </c>
    </row>
    <row r="456" spans="1:1" x14ac:dyDescent="0.25">
      <c r="A456">
        <v>274000</v>
      </c>
    </row>
    <row r="457" spans="1:1" x14ac:dyDescent="0.25">
      <c r="A457">
        <v>280000</v>
      </c>
    </row>
    <row r="458" spans="1:1" x14ac:dyDescent="0.25">
      <c r="A458">
        <v>287000</v>
      </c>
    </row>
    <row r="459" spans="1:1" x14ac:dyDescent="0.25">
      <c r="A459">
        <v>294000</v>
      </c>
    </row>
    <row r="460" spans="1:1" x14ac:dyDescent="0.25">
      <c r="A460">
        <v>301000</v>
      </c>
    </row>
    <row r="461" spans="1:1" x14ac:dyDescent="0.25">
      <c r="A461">
        <v>309000</v>
      </c>
    </row>
    <row r="462" spans="1:1" x14ac:dyDescent="0.25">
      <c r="A462">
        <v>316000</v>
      </c>
    </row>
    <row r="463" spans="1:1" x14ac:dyDescent="0.25">
      <c r="A463">
        <v>324000</v>
      </c>
    </row>
    <row r="464" spans="1:1" x14ac:dyDescent="0.25">
      <c r="A464">
        <v>332000</v>
      </c>
    </row>
    <row r="465" spans="1:1" x14ac:dyDescent="0.25">
      <c r="A465">
        <v>340000</v>
      </c>
    </row>
    <row r="466" spans="1:1" x14ac:dyDescent="0.25">
      <c r="A466">
        <v>348000</v>
      </c>
    </row>
    <row r="467" spans="1:1" x14ac:dyDescent="0.25">
      <c r="A467">
        <v>357000</v>
      </c>
    </row>
    <row r="468" spans="1:1" x14ac:dyDescent="0.25">
      <c r="A468">
        <v>365000</v>
      </c>
    </row>
    <row r="469" spans="1:1" x14ac:dyDescent="0.25">
      <c r="A469">
        <v>374000</v>
      </c>
    </row>
    <row r="470" spans="1:1" x14ac:dyDescent="0.25">
      <c r="A470">
        <v>383000</v>
      </c>
    </row>
    <row r="471" spans="1:1" x14ac:dyDescent="0.25">
      <c r="A471">
        <v>392000</v>
      </c>
    </row>
    <row r="472" spans="1:1" x14ac:dyDescent="0.25">
      <c r="A472">
        <v>402000</v>
      </c>
    </row>
    <row r="473" spans="1:1" x14ac:dyDescent="0.25">
      <c r="A473">
        <v>412000</v>
      </c>
    </row>
    <row r="474" spans="1:1" x14ac:dyDescent="0.25">
      <c r="A474">
        <v>422000</v>
      </c>
    </row>
    <row r="475" spans="1:1" x14ac:dyDescent="0.25">
      <c r="A475">
        <v>432000</v>
      </c>
    </row>
    <row r="476" spans="1:1" x14ac:dyDescent="0.25">
      <c r="A476">
        <v>442000</v>
      </c>
    </row>
    <row r="477" spans="1:1" x14ac:dyDescent="0.25">
      <c r="A477">
        <v>453000</v>
      </c>
    </row>
    <row r="478" spans="1:1" x14ac:dyDescent="0.25">
      <c r="A478">
        <v>464000</v>
      </c>
    </row>
    <row r="479" spans="1:1" x14ac:dyDescent="0.25">
      <c r="A479">
        <v>475000</v>
      </c>
    </row>
    <row r="480" spans="1:1" x14ac:dyDescent="0.25">
      <c r="A480">
        <v>487000</v>
      </c>
    </row>
    <row r="481" spans="1:1" x14ac:dyDescent="0.25">
      <c r="A481">
        <v>499000</v>
      </c>
    </row>
    <row r="482" spans="1:1" x14ac:dyDescent="0.25">
      <c r="A482">
        <v>511000</v>
      </c>
    </row>
    <row r="483" spans="1:1" x14ac:dyDescent="0.25">
      <c r="A483">
        <v>523000</v>
      </c>
    </row>
    <row r="484" spans="1:1" x14ac:dyDescent="0.25">
      <c r="A484">
        <v>536000</v>
      </c>
    </row>
    <row r="485" spans="1:1" x14ac:dyDescent="0.25">
      <c r="A485">
        <v>549000</v>
      </c>
    </row>
    <row r="486" spans="1:1" x14ac:dyDescent="0.25">
      <c r="A486">
        <v>562000</v>
      </c>
    </row>
    <row r="487" spans="1:1" x14ac:dyDescent="0.25">
      <c r="A487">
        <v>576000</v>
      </c>
    </row>
    <row r="488" spans="1:1" x14ac:dyDescent="0.25">
      <c r="A488">
        <v>590000</v>
      </c>
    </row>
    <row r="489" spans="1:1" x14ac:dyDescent="0.25">
      <c r="A489">
        <v>604000</v>
      </c>
    </row>
    <row r="490" spans="1:1" x14ac:dyDescent="0.25">
      <c r="A490">
        <v>619000</v>
      </c>
    </row>
    <row r="491" spans="1:1" x14ac:dyDescent="0.25">
      <c r="A491">
        <v>634000</v>
      </c>
    </row>
    <row r="492" spans="1:1" x14ac:dyDescent="0.25">
      <c r="A492">
        <v>649000</v>
      </c>
    </row>
    <row r="493" spans="1:1" x14ac:dyDescent="0.25">
      <c r="A493">
        <v>665000</v>
      </c>
    </row>
    <row r="494" spans="1:1" x14ac:dyDescent="0.25">
      <c r="A494">
        <v>681000</v>
      </c>
    </row>
    <row r="495" spans="1:1" x14ac:dyDescent="0.25">
      <c r="A495">
        <v>698000</v>
      </c>
    </row>
    <row r="496" spans="1:1" x14ac:dyDescent="0.25">
      <c r="A496">
        <v>715000</v>
      </c>
    </row>
    <row r="497" spans="1:1" x14ac:dyDescent="0.25">
      <c r="A497">
        <v>732000</v>
      </c>
    </row>
    <row r="498" spans="1:1" x14ac:dyDescent="0.25">
      <c r="A498">
        <v>750000</v>
      </c>
    </row>
    <row r="499" spans="1:1" x14ac:dyDescent="0.25">
      <c r="A499">
        <v>768000</v>
      </c>
    </row>
    <row r="500" spans="1:1" x14ac:dyDescent="0.25">
      <c r="A500">
        <v>787000</v>
      </c>
    </row>
    <row r="501" spans="1:1" x14ac:dyDescent="0.25">
      <c r="A501">
        <v>806000</v>
      </c>
    </row>
    <row r="502" spans="1:1" x14ac:dyDescent="0.25">
      <c r="A502">
        <v>825000</v>
      </c>
    </row>
    <row r="503" spans="1:1" x14ac:dyDescent="0.25">
      <c r="A503">
        <v>845000</v>
      </c>
    </row>
    <row r="504" spans="1:1" x14ac:dyDescent="0.25">
      <c r="A504">
        <v>866000</v>
      </c>
    </row>
    <row r="505" spans="1:1" x14ac:dyDescent="0.25">
      <c r="A505">
        <v>887000</v>
      </c>
    </row>
    <row r="506" spans="1:1" x14ac:dyDescent="0.25">
      <c r="A506">
        <v>909000</v>
      </c>
    </row>
    <row r="507" spans="1:1" x14ac:dyDescent="0.25">
      <c r="A507">
        <v>931000</v>
      </c>
    </row>
    <row r="508" spans="1:1" x14ac:dyDescent="0.25">
      <c r="A508">
        <v>953000</v>
      </c>
    </row>
    <row r="509" spans="1:1" x14ac:dyDescent="0.25">
      <c r="A509">
        <v>976000</v>
      </c>
    </row>
    <row r="510" spans="1:1" x14ac:dyDescent="0.25">
      <c r="A510">
        <v>1000000</v>
      </c>
    </row>
    <row r="511" spans="1:1" x14ac:dyDescent="0.25">
      <c r="A511">
        <v>1020000</v>
      </c>
    </row>
    <row r="512" spans="1:1" x14ac:dyDescent="0.25">
      <c r="A512">
        <v>1050000</v>
      </c>
    </row>
    <row r="513" spans="1:1" x14ac:dyDescent="0.25">
      <c r="A513">
        <v>1070000</v>
      </c>
    </row>
    <row r="514" spans="1:1" x14ac:dyDescent="0.25">
      <c r="A514">
        <v>1100000</v>
      </c>
    </row>
    <row r="515" spans="1:1" x14ac:dyDescent="0.25">
      <c r="A515">
        <v>1130000</v>
      </c>
    </row>
    <row r="516" spans="1:1" x14ac:dyDescent="0.25">
      <c r="A516">
        <v>1150000</v>
      </c>
    </row>
    <row r="517" spans="1:1" x14ac:dyDescent="0.25">
      <c r="A517">
        <v>1180000</v>
      </c>
    </row>
    <row r="518" spans="1:1" x14ac:dyDescent="0.25">
      <c r="A518">
        <v>1210000</v>
      </c>
    </row>
    <row r="519" spans="1:1" x14ac:dyDescent="0.25">
      <c r="A519">
        <v>1240000</v>
      </c>
    </row>
    <row r="520" spans="1:1" x14ac:dyDescent="0.25">
      <c r="A520">
        <v>1270000</v>
      </c>
    </row>
    <row r="521" spans="1:1" x14ac:dyDescent="0.25">
      <c r="A521">
        <v>1300000</v>
      </c>
    </row>
    <row r="522" spans="1:1" x14ac:dyDescent="0.25">
      <c r="A522">
        <v>1330000</v>
      </c>
    </row>
    <row r="523" spans="1:1" x14ac:dyDescent="0.25">
      <c r="A523">
        <v>1370000</v>
      </c>
    </row>
    <row r="524" spans="1:1" x14ac:dyDescent="0.25">
      <c r="A524">
        <v>1400000</v>
      </c>
    </row>
    <row r="525" spans="1:1" x14ac:dyDescent="0.25">
      <c r="A525">
        <v>1430000</v>
      </c>
    </row>
    <row r="526" spans="1:1" x14ac:dyDescent="0.25">
      <c r="A526">
        <v>1470000</v>
      </c>
    </row>
    <row r="527" spans="1:1" x14ac:dyDescent="0.25">
      <c r="A527">
        <v>1500000</v>
      </c>
    </row>
    <row r="528" spans="1:1" x14ac:dyDescent="0.25">
      <c r="A528">
        <v>1540000</v>
      </c>
    </row>
    <row r="529" spans="1:1" x14ac:dyDescent="0.25">
      <c r="A529">
        <v>1580000</v>
      </c>
    </row>
    <row r="530" spans="1:1" x14ac:dyDescent="0.25">
      <c r="A530">
        <v>1620000</v>
      </c>
    </row>
    <row r="531" spans="1:1" x14ac:dyDescent="0.25">
      <c r="A531">
        <v>1650000</v>
      </c>
    </row>
    <row r="532" spans="1:1" x14ac:dyDescent="0.25">
      <c r="A532">
        <v>1690000</v>
      </c>
    </row>
    <row r="533" spans="1:1" x14ac:dyDescent="0.25">
      <c r="A533">
        <v>1740000</v>
      </c>
    </row>
    <row r="534" spans="1:1" x14ac:dyDescent="0.25">
      <c r="A534">
        <v>1780000</v>
      </c>
    </row>
    <row r="535" spans="1:1" x14ac:dyDescent="0.25">
      <c r="A535">
        <v>1820000</v>
      </c>
    </row>
    <row r="536" spans="1:1" x14ac:dyDescent="0.25">
      <c r="A536">
        <v>1870000</v>
      </c>
    </row>
    <row r="537" spans="1:1" x14ac:dyDescent="0.25">
      <c r="A537">
        <v>1910000</v>
      </c>
    </row>
    <row r="538" spans="1:1" x14ac:dyDescent="0.25">
      <c r="A538">
        <v>1960000</v>
      </c>
    </row>
    <row r="539" spans="1:1" x14ac:dyDescent="0.25">
      <c r="A539">
        <v>2000000</v>
      </c>
    </row>
    <row r="540" spans="1:1" x14ac:dyDescent="0.25">
      <c r="A540">
        <v>2050000</v>
      </c>
    </row>
    <row r="541" spans="1:1" x14ac:dyDescent="0.25">
      <c r="A541">
        <v>2100000</v>
      </c>
    </row>
    <row r="542" spans="1:1" x14ac:dyDescent="0.25">
      <c r="A542">
        <v>2150000</v>
      </c>
    </row>
    <row r="543" spans="1:1" x14ac:dyDescent="0.25">
      <c r="A543">
        <v>2210000</v>
      </c>
    </row>
    <row r="544" spans="1:1" x14ac:dyDescent="0.25">
      <c r="A544">
        <v>2260000</v>
      </c>
    </row>
    <row r="545" spans="1:1" x14ac:dyDescent="0.25">
      <c r="A545">
        <v>2320000</v>
      </c>
    </row>
    <row r="546" spans="1:1" x14ac:dyDescent="0.25">
      <c r="A546">
        <v>2370000</v>
      </c>
    </row>
    <row r="547" spans="1:1" x14ac:dyDescent="0.25">
      <c r="A547">
        <v>2430000</v>
      </c>
    </row>
    <row r="548" spans="1:1" x14ac:dyDescent="0.25">
      <c r="A548">
        <v>2490000</v>
      </c>
    </row>
    <row r="549" spans="1:1" x14ac:dyDescent="0.25">
      <c r="A549">
        <v>2550000</v>
      </c>
    </row>
    <row r="550" spans="1:1" x14ac:dyDescent="0.25">
      <c r="A550">
        <v>2610000</v>
      </c>
    </row>
    <row r="551" spans="1:1" x14ac:dyDescent="0.25">
      <c r="A551">
        <v>2670000</v>
      </c>
    </row>
    <row r="552" spans="1:1" x14ac:dyDescent="0.25">
      <c r="A552">
        <v>2740000</v>
      </c>
    </row>
    <row r="553" spans="1:1" x14ac:dyDescent="0.25">
      <c r="A553">
        <v>2800000</v>
      </c>
    </row>
    <row r="554" spans="1:1" x14ac:dyDescent="0.25">
      <c r="A554">
        <v>2870000</v>
      </c>
    </row>
    <row r="555" spans="1:1" x14ac:dyDescent="0.25">
      <c r="A555">
        <v>2940000</v>
      </c>
    </row>
    <row r="556" spans="1:1" x14ac:dyDescent="0.25">
      <c r="A556">
        <v>3010000</v>
      </c>
    </row>
    <row r="557" spans="1:1" x14ac:dyDescent="0.25">
      <c r="A557">
        <v>3090000</v>
      </c>
    </row>
    <row r="558" spans="1:1" x14ac:dyDescent="0.25">
      <c r="A558">
        <v>3160000</v>
      </c>
    </row>
    <row r="559" spans="1:1" x14ac:dyDescent="0.25">
      <c r="A559">
        <v>3240000</v>
      </c>
    </row>
    <row r="560" spans="1:1" x14ac:dyDescent="0.25">
      <c r="A560">
        <v>3320000</v>
      </c>
    </row>
    <row r="561" spans="1:1" x14ac:dyDescent="0.25">
      <c r="A561">
        <v>3400000</v>
      </c>
    </row>
    <row r="562" spans="1:1" x14ac:dyDescent="0.25">
      <c r="A562">
        <v>3480000</v>
      </c>
    </row>
    <row r="563" spans="1:1" x14ac:dyDescent="0.25">
      <c r="A563">
        <v>3570000</v>
      </c>
    </row>
    <row r="564" spans="1:1" x14ac:dyDescent="0.25">
      <c r="A564">
        <v>3650000</v>
      </c>
    </row>
    <row r="565" spans="1:1" x14ac:dyDescent="0.25">
      <c r="A565">
        <v>3740000</v>
      </c>
    </row>
    <row r="566" spans="1:1" x14ac:dyDescent="0.25">
      <c r="A566">
        <v>3830000</v>
      </c>
    </row>
    <row r="567" spans="1:1" x14ac:dyDescent="0.25">
      <c r="A567">
        <v>3920000</v>
      </c>
    </row>
    <row r="568" spans="1:1" x14ac:dyDescent="0.25">
      <c r="A568">
        <v>4020000</v>
      </c>
    </row>
    <row r="569" spans="1:1" x14ac:dyDescent="0.25">
      <c r="A569">
        <v>4120000</v>
      </c>
    </row>
    <row r="570" spans="1:1" x14ac:dyDescent="0.25">
      <c r="A570">
        <v>4220000</v>
      </c>
    </row>
    <row r="571" spans="1:1" x14ac:dyDescent="0.25">
      <c r="A571">
        <v>4320000</v>
      </c>
    </row>
    <row r="572" spans="1:1" x14ac:dyDescent="0.25">
      <c r="A572">
        <v>4420000</v>
      </c>
    </row>
    <row r="573" spans="1:1" x14ac:dyDescent="0.25">
      <c r="A573">
        <v>4530000</v>
      </c>
    </row>
    <row r="574" spans="1:1" x14ac:dyDescent="0.25">
      <c r="A574">
        <v>4640000</v>
      </c>
    </row>
    <row r="575" spans="1:1" x14ac:dyDescent="0.25">
      <c r="A575">
        <v>4750000</v>
      </c>
    </row>
    <row r="576" spans="1:1" x14ac:dyDescent="0.25">
      <c r="A576">
        <v>4870000</v>
      </c>
    </row>
    <row r="577" spans="1:1" x14ac:dyDescent="0.25">
      <c r="A577">
        <v>4990000</v>
      </c>
    </row>
    <row r="578" spans="1:1" x14ac:dyDescent="0.25">
      <c r="A578">
        <v>5110000</v>
      </c>
    </row>
    <row r="579" spans="1:1" x14ac:dyDescent="0.25">
      <c r="A579">
        <v>5230000</v>
      </c>
    </row>
    <row r="580" spans="1:1" x14ac:dyDescent="0.25">
      <c r="A580">
        <v>5360000</v>
      </c>
    </row>
    <row r="581" spans="1:1" x14ac:dyDescent="0.25">
      <c r="A581">
        <v>5490000</v>
      </c>
    </row>
    <row r="582" spans="1:1" x14ac:dyDescent="0.25">
      <c r="A582">
        <v>5620000</v>
      </c>
    </row>
    <row r="583" spans="1:1" x14ac:dyDescent="0.25">
      <c r="A583">
        <v>5760000</v>
      </c>
    </row>
    <row r="584" spans="1:1" x14ac:dyDescent="0.25">
      <c r="A584">
        <v>5900000</v>
      </c>
    </row>
    <row r="585" spans="1:1" x14ac:dyDescent="0.25">
      <c r="A585">
        <v>6040000</v>
      </c>
    </row>
    <row r="586" spans="1:1" x14ac:dyDescent="0.25">
      <c r="A586">
        <v>6190000</v>
      </c>
    </row>
    <row r="587" spans="1:1" x14ac:dyDescent="0.25">
      <c r="A587">
        <v>6340000</v>
      </c>
    </row>
    <row r="588" spans="1:1" x14ac:dyDescent="0.25">
      <c r="A588">
        <v>6490000</v>
      </c>
    </row>
    <row r="589" spans="1:1" x14ac:dyDescent="0.25">
      <c r="A589">
        <v>6650000</v>
      </c>
    </row>
    <row r="590" spans="1:1" x14ac:dyDescent="0.25">
      <c r="A590">
        <v>6810000</v>
      </c>
    </row>
    <row r="591" spans="1:1" x14ac:dyDescent="0.25">
      <c r="A591">
        <v>6980000</v>
      </c>
    </row>
    <row r="592" spans="1:1" x14ac:dyDescent="0.25">
      <c r="A592">
        <v>7150000</v>
      </c>
    </row>
    <row r="593" spans="1:1" x14ac:dyDescent="0.25">
      <c r="A593">
        <v>7320000</v>
      </c>
    </row>
    <row r="594" spans="1:1" x14ac:dyDescent="0.25">
      <c r="A594">
        <v>7500000</v>
      </c>
    </row>
    <row r="595" spans="1:1" x14ac:dyDescent="0.25">
      <c r="A595">
        <v>7680000</v>
      </c>
    </row>
    <row r="596" spans="1:1" x14ac:dyDescent="0.25">
      <c r="A596">
        <v>7870000</v>
      </c>
    </row>
    <row r="597" spans="1:1" x14ac:dyDescent="0.25">
      <c r="A597">
        <v>8060000</v>
      </c>
    </row>
    <row r="598" spans="1:1" x14ac:dyDescent="0.25">
      <c r="A598">
        <v>8250000</v>
      </c>
    </row>
    <row r="599" spans="1:1" x14ac:dyDescent="0.25">
      <c r="A599">
        <v>8450000</v>
      </c>
    </row>
    <row r="600" spans="1:1" x14ac:dyDescent="0.25">
      <c r="A600">
        <v>8660000</v>
      </c>
    </row>
    <row r="601" spans="1:1" x14ac:dyDescent="0.25">
      <c r="A601">
        <v>8870000</v>
      </c>
    </row>
    <row r="602" spans="1:1" x14ac:dyDescent="0.25">
      <c r="A602">
        <v>9090000</v>
      </c>
    </row>
    <row r="603" spans="1:1" x14ac:dyDescent="0.25">
      <c r="A603">
        <v>9310000</v>
      </c>
    </row>
    <row r="604" spans="1:1" x14ac:dyDescent="0.25">
      <c r="A604">
        <v>9530000</v>
      </c>
    </row>
    <row r="605" spans="1:1" x14ac:dyDescent="0.25">
      <c r="A605">
        <v>9760000</v>
      </c>
    </row>
    <row r="606" spans="1:1" x14ac:dyDescent="0.25">
      <c r="A606">
        <v>10000000</v>
      </c>
    </row>
    <row r="607" spans="1:1" x14ac:dyDescent="0.25">
      <c r="A607">
        <v>10200000</v>
      </c>
    </row>
    <row r="608" spans="1:1" x14ac:dyDescent="0.25">
      <c r="A608">
        <v>10500000</v>
      </c>
    </row>
    <row r="609" spans="1:1" x14ac:dyDescent="0.25">
      <c r="A609">
        <v>10700000</v>
      </c>
    </row>
    <row r="610" spans="1:1" x14ac:dyDescent="0.25">
      <c r="A610">
        <v>11000000</v>
      </c>
    </row>
    <row r="611" spans="1:1" x14ac:dyDescent="0.25">
      <c r="A611">
        <v>11300000</v>
      </c>
    </row>
    <row r="612" spans="1:1" x14ac:dyDescent="0.25">
      <c r="A612">
        <v>11500000</v>
      </c>
    </row>
    <row r="613" spans="1:1" x14ac:dyDescent="0.25">
      <c r="A613">
        <v>11800000</v>
      </c>
    </row>
    <row r="614" spans="1:1" x14ac:dyDescent="0.25">
      <c r="A614">
        <v>12100000</v>
      </c>
    </row>
    <row r="615" spans="1:1" x14ac:dyDescent="0.25">
      <c r="A615">
        <v>12400000</v>
      </c>
    </row>
    <row r="616" spans="1:1" x14ac:dyDescent="0.25">
      <c r="A616">
        <v>12700000</v>
      </c>
    </row>
    <row r="617" spans="1:1" x14ac:dyDescent="0.25">
      <c r="A617">
        <v>13000000</v>
      </c>
    </row>
    <row r="618" spans="1:1" x14ac:dyDescent="0.25">
      <c r="A618">
        <v>13300000</v>
      </c>
    </row>
    <row r="619" spans="1:1" x14ac:dyDescent="0.25">
      <c r="A619">
        <v>13700000</v>
      </c>
    </row>
    <row r="620" spans="1:1" x14ac:dyDescent="0.25">
      <c r="A620">
        <v>14000000</v>
      </c>
    </row>
    <row r="621" spans="1:1" x14ac:dyDescent="0.25">
      <c r="A621">
        <v>14300000</v>
      </c>
    </row>
    <row r="622" spans="1:1" x14ac:dyDescent="0.25">
      <c r="A622">
        <v>14700000</v>
      </c>
    </row>
    <row r="623" spans="1:1" x14ac:dyDescent="0.25">
      <c r="A623">
        <v>15000000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workbookViewId="0">
      <selection activeCell="C17" sqref="C17"/>
    </sheetView>
  </sheetViews>
  <sheetFormatPr defaultRowHeight="15" x14ac:dyDescent="0.25"/>
  <cols>
    <col min="1" max="1" width="19" bestFit="1" customWidth="1"/>
    <col min="2" max="2" width="10" bestFit="1" customWidth="1"/>
    <col min="3" max="3" width="12" bestFit="1" customWidth="1"/>
  </cols>
  <sheetData>
    <row r="1" spans="1:3" ht="15.75" thickBot="1" x14ac:dyDescent="0.3">
      <c r="A1" s="17" t="s">
        <v>36</v>
      </c>
      <c r="B1" s="28">
        <v>2.4900000000000002</v>
      </c>
      <c r="C1" s="18" t="s">
        <v>37</v>
      </c>
    </row>
    <row r="2" spans="1:3" x14ac:dyDescent="0.25">
      <c r="A2" s="21" t="s">
        <v>34</v>
      </c>
      <c r="B2" s="22">
        <f>G</f>
        <v>1</v>
      </c>
      <c r="C2" s="23" t="s">
        <v>11</v>
      </c>
    </row>
    <row r="3" spans="1:3" ht="15.75" thickBot="1" x14ac:dyDescent="0.3">
      <c r="A3" s="24"/>
      <c r="B3" s="25">
        <f>20*LOG10(B2)</f>
        <v>0</v>
      </c>
      <c r="C3" s="26" t="s">
        <v>24</v>
      </c>
    </row>
    <row r="4" spans="1:3" x14ac:dyDescent="0.25">
      <c r="A4" s="21" t="s">
        <v>35</v>
      </c>
      <c r="B4" s="22">
        <f xml:space="preserve"> 1 + Solutions!C32/Solutions!C29</f>
        <v>1.9803921568627452</v>
      </c>
      <c r="C4" s="23" t="s">
        <v>11</v>
      </c>
    </row>
    <row r="5" spans="1:3" ht="15.75" thickBot="1" x14ac:dyDescent="0.3">
      <c r="A5" s="24"/>
      <c r="B5" s="25">
        <f>20*LOG10(B4)</f>
        <v>5.9350239536941238</v>
      </c>
      <c r="C5" s="26" t="s">
        <v>24</v>
      </c>
    </row>
    <row r="6" spans="1:3" ht="15.75" thickBot="1" x14ac:dyDescent="0.3">
      <c r="A6" s="19" t="s">
        <v>38</v>
      </c>
      <c r="B6" s="27">
        <f>B1*B4</f>
        <v>4.9311764705882357</v>
      </c>
      <c r="C6" s="20" t="s">
        <v>37</v>
      </c>
    </row>
    <row r="16" spans="1:3" x14ac:dyDescent="0.25">
      <c r="B16" t="s">
        <v>43</v>
      </c>
      <c r="C16">
        <f>487*2</f>
        <v>974</v>
      </c>
    </row>
    <row r="17" spans="2:3" x14ac:dyDescent="0.25">
      <c r="B17" t="s">
        <v>44</v>
      </c>
      <c r="C17" s="32">
        <f>1/(C16*2*PI()*C18)</f>
        <v>3.2680686466508288E-12</v>
      </c>
    </row>
    <row r="18" spans="2:3" x14ac:dyDescent="0.25">
      <c r="B18" t="s">
        <v>45</v>
      </c>
      <c r="C18" s="31">
        <f>50*1000000</f>
        <v>50000000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J27:K38"/>
  <sheetViews>
    <sheetView workbookViewId="0">
      <selection activeCell="K27" sqref="K27"/>
    </sheetView>
  </sheetViews>
  <sheetFormatPr defaultRowHeight="15" x14ac:dyDescent="0.25"/>
  <sheetData>
    <row r="27" spans="10:11" x14ac:dyDescent="0.25">
      <c r="J27" t="s">
        <v>39</v>
      </c>
      <c r="K27" s="29" t="s">
        <v>41</v>
      </c>
    </row>
    <row r="28" spans="10:11" x14ac:dyDescent="0.25">
      <c r="J28" s="30" t="s">
        <v>42</v>
      </c>
      <c r="K28" s="29" t="s">
        <v>40</v>
      </c>
    </row>
    <row r="33" spans="10:11" x14ac:dyDescent="0.25">
      <c r="K33" s="29"/>
    </row>
    <row r="37" spans="10:11" x14ac:dyDescent="0.25">
      <c r="K37" s="29"/>
    </row>
    <row r="38" spans="10:11" x14ac:dyDescent="0.25">
      <c r="J38" s="30"/>
      <c r="K38" s="29"/>
    </row>
  </sheetData>
  <hyperlinks>
    <hyperlink ref="K28" r:id="rId1" xr:uid="{00000000-0004-0000-0300-000000000000}"/>
    <hyperlink ref="K27" r:id="rId2" xr:uid="{00000000-0004-0000-03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Solutions</vt:lpstr>
      <vt:lpstr>1% Resistors</vt:lpstr>
      <vt:lpstr>Noise Gain and GBW</vt:lpstr>
      <vt:lpstr>Steps</vt:lpstr>
      <vt:lpstr>_Rg1</vt:lpstr>
      <vt:lpstr>_Rg2</vt:lpstr>
      <vt:lpstr>G</vt:lpstr>
      <vt:lpstr>Rf</vt:lpstr>
      <vt:lpstr>Rs</vt:lpstr>
      <vt:lpstr>Rt</vt:lpstr>
    </vt:vector>
  </TitlesOfParts>
  <Company>Intersil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msteffes</dc:creator>
  <cp:lastModifiedBy>Morris, Kevin</cp:lastModifiedBy>
  <dcterms:created xsi:type="dcterms:W3CDTF">2011-07-18T17:41:51Z</dcterms:created>
  <dcterms:modified xsi:type="dcterms:W3CDTF">2025-01-10T20:16:12Z</dcterms:modified>
</cp:coreProperties>
</file>