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315" windowHeight="25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1" l="1"/>
  <c r="B17" i="1"/>
  <c r="B15" i="1"/>
  <c r="B7" i="1"/>
  <c r="B6" i="1"/>
  <c r="B14" i="1"/>
  <c r="B12" i="1"/>
  <c r="B10" i="1"/>
  <c r="B18" i="1"/>
  <c r="B22" i="1"/>
  <c r="B20" i="1"/>
  <c r="B8" i="1"/>
  <c r="B23" i="1" l="1"/>
  <c r="B24" i="1"/>
  <c r="B25" i="1" l="1"/>
</calcChain>
</file>

<file path=xl/sharedStrings.xml><?xml version="1.0" encoding="utf-8"?>
<sst xmlns="http://schemas.openxmlformats.org/spreadsheetml/2006/main" count="26" uniqueCount="26">
  <si>
    <t>Vos_shunt (V)</t>
  </si>
  <si>
    <t>Vos_bus(V)</t>
  </si>
  <si>
    <t>current shunt voltage gain</t>
  </si>
  <si>
    <t>bus voltage gain</t>
  </si>
  <si>
    <t>CMR (dB)</t>
  </si>
  <si>
    <t>PSR (V/V)</t>
  </si>
  <si>
    <t>Vout_max (V)</t>
  </si>
  <si>
    <t>full scale range</t>
  </si>
  <si>
    <t>dvos bus (V/C)</t>
  </si>
  <si>
    <t>dvos shunt (V/C)</t>
  </si>
  <si>
    <t>eshunt gain (%)</t>
  </si>
  <si>
    <t>ebus gain (%)</t>
  </si>
  <si>
    <t>Vsense (V)</t>
  </si>
  <si>
    <t>eCMR (V/V)</t>
  </si>
  <si>
    <t>deviation from CMR (V)</t>
  </si>
  <si>
    <t>deviation from nonlinearity (V)</t>
  </si>
  <si>
    <t>deviation from shunt gain (V)</t>
  </si>
  <si>
    <t>deviation from bus gain (V)</t>
  </si>
  <si>
    <t>deviation from ideal Vout (V)</t>
  </si>
  <si>
    <t>datasheet supply (V)</t>
  </si>
  <si>
    <t>datasheet Bus (V)</t>
  </si>
  <si>
    <t>user supply (V)</t>
  </si>
  <si>
    <t>user bus (V)</t>
  </si>
  <si>
    <t>deviation from PSR (V)</t>
  </si>
  <si>
    <t>ePower (%FSR)</t>
  </si>
  <si>
    <t>deviation from ideal Vout/Vout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</si>
</sst>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26" sqref="B26"/>
    </sheetView>
  </sheetViews>
  <sheetFormatPr defaultRowHeight="15" x14ac:dyDescent="0.25"/>
  <cols>
    <col min="1" max="1" width="33" bestFit="1" customWidth="1"/>
  </cols>
  <sheetData>
    <row r="1" spans="1:2" x14ac:dyDescent="0.25">
      <c r="A1" t="s">
        <v>2</v>
      </c>
      <c r="B1">
        <v>128</v>
      </c>
    </row>
    <row r="2" spans="1:2" x14ac:dyDescent="0.25">
      <c r="A2" t="s">
        <v>3</v>
      </c>
      <c r="B2">
        <v>0.1</v>
      </c>
    </row>
    <row r="3" spans="1:2" x14ac:dyDescent="0.25">
      <c r="A3" t="s">
        <v>12</v>
      </c>
      <c r="B3">
        <v>0.01</v>
      </c>
    </row>
    <row r="4" spans="1:2" x14ac:dyDescent="0.25">
      <c r="A4" t="s">
        <v>19</v>
      </c>
      <c r="B4">
        <v>3.3</v>
      </c>
    </row>
    <row r="5" spans="1:2" x14ac:dyDescent="0.25">
      <c r="A5" t="s">
        <v>20</v>
      </c>
      <c r="B5">
        <v>12</v>
      </c>
    </row>
    <row r="6" spans="1:2" x14ac:dyDescent="0.25">
      <c r="A6" t="s">
        <v>21</v>
      </c>
      <c r="B6">
        <f>B4</f>
        <v>3.3</v>
      </c>
    </row>
    <row r="7" spans="1:2" x14ac:dyDescent="0.25">
      <c r="A7" t="s">
        <v>22</v>
      </c>
      <c r="B7">
        <f>B5</f>
        <v>12</v>
      </c>
    </row>
    <row r="8" spans="1:2" x14ac:dyDescent="0.25">
      <c r="A8" t="s">
        <v>6</v>
      </c>
      <c r="B8">
        <f>B4-0.035</f>
        <v>3.2649999999999997</v>
      </c>
    </row>
    <row r="9" spans="1:2" x14ac:dyDescent="0.25">
      <c r="A9" t="s">
        <v>9</v>
      </c>
      <c r="B9" s="1">
        <v>2.9999999999999999E-7</v>
      </c>
    </row>
    <row r="10" spans="1:2" x14ac:dyDescent="0.25">
      <c r="A10" t="s">
        <v>0</v>
      </c>
      <c r="B10" s="1">
        <f>0.00015+B9*ABS(105-25)</f>
        <v>1.74E-4</v>
      </c>
    </row>
    <row r="11" spans="1:2" x14ac:dyDescent="0.25">
      <c r="A11" t="s">
        <v>8</v>
      </c>
      <c r="B11" s="1">
        <v>4.0000000000000003E-5</v>
      </c>
    </row>
    <row r="12" spans="1:2" x14ac:dyDescent="0.25">
      <c r="A12" t="s">
        <v>1</v>
      </c>
      <c r="B12" s="1">
        <f>0.02+B11*ABS(105-25)</f>
        <v>2.3200000000000002E-2</v>
      </c>
    </row>
    <row r="13" spans="1:2" x14ac:dyDescent="0.25">
      <c r="A13" t="s">
        <v>4</v>
      </c>
      <c r="B13">
        <v>100</v>
      </c>
    </row>
    <row r="14" spans="1:2" x14ac:dyDescent="0.25">
      <c r="A14" t="s">
        <v>13</v>
      </c>
      <c r="B14">
        <f>1/(10^(B13/20))</f>
        <v>1.0000000000000001E-5</v>
      </c>
    </row>
    <row r="15" spans="1:2" x14ac:dyDescent="0.25">
      <c r="A15" t="s">
        <v>14</v>
      </c>
      <c r="B15">
        <f>ABS(B5-B7)*B14/B3*(B5*B2)</f>
        <v>0</v>
      </c>
    </row>
    <row r="16" spans="1:2" x14ac:dyDescent="0.25">
      <c r="A16" t="s">
        <v>5</v>
      </c>
      <c r="B16" s="1">
        <v>2.5000000000000001E-5</v>
      </c>
    </row>
    <row r="17" spans="1:2" x14ac:dyDescent="0.25">
      <c r="A17" t="s">
        <v>23</v>
      </c>
      <c r="B17" s="1">
        <f>ABS(B4-B6)*B16/B3*(B3*B1)</f>
        <v>0</v>
      </c>
    </row>
    <row r="18" spans="1:2" x14ac:dyDescent="0.25">
      <c r="A18" t="s">
        <v>15</v>
      </c>
      <c r="B18">
        <f>0.01/100*(B1*B3)</f>
        <v>1.2800000000000002E-4</v>
      </c>
    </row>
    <row r="19" spans="1:2" x14ac:dyDescent="0.25">
      <c r="A19" t="s">
        <v>10</v>
      </c>
      <c r="B19">
        <v>0.5</v>
      </c>
    </row>
    <row r="20" spans="1:2" x14ac:dyDescent="0.25">
      <c r="A20" t="s">
        <v>16</v>
      </c>
      <c r="B20">
        <f>B19/100*(B1*0.01)</f>
        <v>6.4000000000000003E-3</v>
      </c>
    </row>
    <row r="21" spans="1:2" x14ac:dyDescent="0.25">
      <c r="A21" t="s">
        <v>11</v>
      </c>
      <c r="B21">
        <v>0.2</v>
      </c>
    </row>
    <row r="22" spans="1:2" x14ac:dyDescent="0.25">
      <c r="A22" t="s">
        <v>17</v>
      </c>
      <c r="B22">
        <f>B21/100*(B5*B2)</f>
        <v>2.4000000000000002E-3</v>
      </c>
    </row>
    <row r="23" spans="1:2" x14ac:dyDescent="0.25">
      <c r="A23" t="s">
        <v>18</v>
      </c>
      <c r="B23" s="1">
        <f>B22+B20+B18+B17+B14+B12+B10</f>
        <v>3.2312E-2</v>
      </c>
    </row>
    <row r="24" spans="1:2" x14ac:dyDescent="0.25">
      <c r="A24" t="s">
        <v>7</v>
      </c>
      <c r="B24">
        <f>B8-0.01</f>
        <v>3.2549999999999999</v>
      </c>
    </row>
    <row r="25" spans="1:2" x14ac:dyDescent="0.25">
      <c r="A25" t="s">
        <v>24</v>
      </c>
      <c r="B25" s="2">
        <f>B23/B24*100</f>
        <v>0.99268817204301085</v>
      </c>
    </row>
    <row r="26" spans="1:2" x14ac:dyDescent="0.25">
      <c r="A26" t="s">
        <v>25</v>
      </c>
      <c r="B26">
        <f>B23/(B3*B5*4.267)*100</f>
        <v>6.3104444965237079</v>
      </c>
    </row>
    <row r="27" spans="1:2" x14ac:dyDescent="0.25">
      <c r="B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Patrick</dc:creator>
  <cp:lastModifiedBy>Simmons, Patrick</cp:lastModifiedBy>
  <dcterms:created xsi:type="dcterms:W3CDTF">2019-06-04T22:17:54Z</dcterms:created>
  <dcterms:modified xsi:type="dcterms:W3CDTF">2019-06-04T23:48:29Z</dcterms:modified>
</cp:coreProperties>
</file>