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872662\Desktop\"/>
    </mc:Choice>
  </mc:AlternateContent>
  <xr:revisionPtr revIDLastSave="0" documentId="13_ncr:1_{2E31052F-3841-4804-BEEF-37F384481724}" xr6:coauthVersionLast="36" xr6:coauthVersionMax="36" xr10:uidLastSave="{00000000-0000-0000-0000-000000000000}"/>
  <bookViews>
    <workbookView xWindow="0" yWindow="0" windowWidth="24720" windowHeight="11625" xr2:uid="{BF9DBEA0-B55E-4C85-9A74-2EBE1F37211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L9" i="1"/>
  <c r="M8" i="1"/>
  <c r="L8" i="1"/>
  <c r="M7" i="1"/>
  <c r="L7" i="1"/>
  <c r="M6" i="1"/>
  <c r="L6" i="1"/>
  <c r="M5" i="1"/>
  <c r="L5" i="1"/>
  <c r="M4" i="1"/>
  <c r="L4" i="1"/>
  <c r="M3" i="1"/>
  <c r="L3" i="1"/>
  <c r="M2" i="1"/>
  <c r="L2" i="1"/>
  <c r="K9" i="1"/>
  <c r="K8" i="1"/>
  <c r="K7" i="1"/>
  <c r="K6" i="1"/>
  <c r="K5" i="1"/>
  <c r="K4" i="1"/>
  <c r="K3" i="1"/>
  <c r="K2" i="1"/>
  <c r="J9" i="1"/>
  <c r="J8" i="1"/>
  <c r="J7" i="1"/>
  <c r="J6" i="1"/>
  <c r="J5" i="1"/>
  <c r="J4" i="1"/>
  <c r="J3" i="1"/>
  <c r="J2" i="1"/>
  <c r="F9" i="1"/>
  <c r="F8" i="1"/>
  <c r="F7" i="1"/>
  <c r="F6" i="1"/>
  <c r="F5" i="1"/>
  <c r="F4" i="1"/>
  <c r="F3" i="1"/>
  <c r="G3" i="1" s="1"/>
  <c r="F2" i="1"/>
  <c r="G2" i="1" s="1"/>
  <c r="G9" i="1"/>
  <c r="G8" i="1"/>
  <c r="G7" i="1"/>
  <c r="G6" i="1"/>
  <c r="G5" i="1"/>
  <c r="G4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<sst xmlns="http://schemas.openxmlformats.org/spreadsheetml/2006/main" count="45" uniqueCount="43">
  <si>
    <t>Temp</t>
  </si>
  <si>
    <t>Temp Index</t>
  </si>
  <si>
    <t>Temp ADC counts</t>
  </si>
  <si>
    <t>Gain DAC desired value</t>
  </si>
  <si>
    <t>Gain DAC Desired (counts)</t>
  </si>
  <si>
    <t>T0</t>
  </si>
  <si>
    <t>T1</t>
  </si>
  <si>
    <t>T2</t>
  </si>
  <si>
    <t>T3</t>
  </si>
  <si>
    <t>T4</t>
  </si>
  <si>
    <t>T5</t>
  </si>
  <si>
    <t>T6</t>
  </si>
  <si>
    <t>T7</t>
  </si>
  <si>
    <t>G0</t>
  </si>
  <si>
    <t>G1</t>
  </si>
  <si>
    <t>G2</t>
  </si>
  <si>
    <t>G3</t>
  </si>
  <si>
    <t>G4</t>
  </si>
  <si>
    <t>G5</t>
  </si>
  <si>
    <t>G6</t>
  </si>
  <si>
    <t>G7</t>
  </si>
  <si>
    <t>Gain DAC index</t>
  </si>
  <si>
    <t>Gain Dac Limited</t>
  </si>
  <si>
    <t>GM1</t>
  </si>
  <si>
    <t>GM2</t>
  </si>
  <si>
    <t>GM3</t>
  </si>
  <si>
    <t>GM4</t>
  </si>
  <si>
    <t>GM5</t>
  </si>
  <si>
    <t>GM6</t>
  </si>
  <si>
    <t>GM7</t>
  </si>
  <si>
    <t>Gain dac slope index</t>
  </si>
  <si>
    <t>gain dac slope formula</t>
  </si>
  <si>
    <t>GM1=(G1-G0)/(T1-T0)*256)</t>
  </si>
  <si>
    <t>GM7=(G7-G6)/(T7-T6)*256)</t>
  </si>
  <si>
    <t>GM5=(G5-G4)/(T5-T4)*256)</t>
  </si>
  <si>
    <t>GM6=(G6-G5)/(T6-T5)*256)</t>
  </si>
  <si>
    <t>GM2=(G2-G1)/(T2-T1)*256)</t>
  </si>
  <si>
    <t>GM3=(G3-G2)/(T3-T2)*256)</t>
  </si>
  <si>
    <t>GM4=(G4-G3)/(T4-T3)*256)</t>
  </si>
  <si>
    <t>Gain DAC slope counts</t>
  </si>
  <si>
    <t>Gain Dac Slope hex</t>
  </si>
  <si>
    <t>EEPROM MSB</t>
  </si>
  <si>
    <t>EEPROM LSB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</si>
</sst>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5B355-AE75-4B46-9AAD-E2AB1E7F70CF}">
  <dimension ref="A1:M10"/>
  <sheetViews>
    <sheetView tabSelected="1" workbookViewId="0">
      <selection activeCell="L16" sqref="L16"/>
    </sheetView>
  </sheetViews>
  <sheetFormatPr defaultRowHeight="15" x14ac:dyDescent="0.25"/>
  <cols>
    <col min="2" max="2" width="11.42578125" bestFit="1" customWidth="1"/>
    <col min="6" max="6" width="11" bestFit="1" customWidth="1"/>
    <col min="7" max="7" width="11" customWidth="1"/>
    <col min="9" max="9" width="24.85546875" bestFit="1" customWidth="1"/>
    <col min="11" max="11" width="11.5703125" bestFit="1" customWidth="1"/>
  </cols>
  <sheetData>
    <row r="1" spans="1:13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21</v>
      </c>
      <c r="F1" s="1" t="s">
        <v>4</v>
      </c>
      <c r="G1" s="1" t="s">
        <v>22</v>
      </c>
      <c r="H1" s="1" t="s">
        <v>30</v>
      </c>
      <c r="I1" s="1" t="s">
        <v>31</v>
      </c>
      <c r="J1" s="1" t="s">
        <v>39</v>
      </c>
      <c r="K1" s="1" t="s">
        <v>40</v>
      </c>
      <c r="L1" s="1" t="s">
        <v>41</v>
      </c>
      <c r="M1" s="1" t="s">
        <v>42</v>
      </c>
    </row>
    <row r="2" spans="1:13" x14ac:dyDescent="0.25">
      <c r="A2" s="2">
        <v>-40</v>
      </c>
      <c r="B2" s="2" t="s">
        <v>5</v>
      </c>
      <c r="C2" s="2">
        <f>A2*16</f>
        <v>-640</v>
      </c>
      <c r="D2" s="2">
        <v>1</v>
      </c>
      <c r="E2" s="2" t="s">
        <v>13</v>
      </c>
      <c r="F2" s="2">
        <f>INT((D2-1/3)*(3/2)*65536+0.5)</f>
        <v>65536</v>
      </c>
      <c r="G2" s="2">
        <f>IF(F2&gt;65535,65535,IF(F2&lt;0,0,F2))</f>
        <v>65535</v>
      </c>
      <c r="H2" s="2" t="s">
        <v>13</v>
      </c>
      <c r="I2" s="2" t="s">
        <v>13</v>
      </c>
      <c r="J2" s="2">
        <f>G2</f>
        <v>65535</v>
      </c>
      <c r="K2" t="str">
        <f>RIGHT(DEC2HEX(J2,4),4)</f>
        <v>FFFF</v>
      </c>
      <c r="L2" t="str">
        <f>LEFT(K2,2)</f>
        <v>FF</v>
      </c>
      <c r="M2" t="str">
        <f>RIGHT(K2,2)</f>
        <v>FF</v>
      </c>
    </row>
    <row r="3" spans="1:13" x14ac:dyDescent="0.25">
      <c r="A3" s="2">
        <v>-30</v>
      </c>
      <c r="B3" s="2" t="s">
        <v>6</v>
      </c>
      <c r="C3" s="2">
        <f t="shared" ref="C3:C9" si="0">A3*16</f>
        <v>-480</v>
      </c>
      <c r="D3" s="2">
        <v>0.9</v>
      </c>
      <c r="E3" s="2" t="s">
        <v>14</v>
      </c>
      <c r="F3" s="2">
        <f t="shared" ref="F3:F9" si="1">INT((D3-1/3)*(3/2)*65536+0.5)</f>
        <v>55706</v>
      </c>
      <c r="G3" s="2">
        <f t="shared" ref="G3:G9" si="2">IF(F3&gt;65535,65535,IF(F3&lt;0,0,F3))</f>
        <v>55706</v>
      </c>
      <c r="H3" s="2" t="s">
        <v>23</v>
      </c>
      <c r="I3" s="3" t="s">
        <v>32</v>
      </c>
      <c r="J3" s="2">
        <f>INT((G3-G2)/(C3-C2)*256+0.5)</f>
        <v>-15726</v>
      </c>
      <c r="K3" t="str">
        <f t="shared" ref="K3:K9" si="3">RIGHT(DEC2HEX(J3,4),4)</f>
        <v>C292</v>
      </c>
      <c r="L3" t="str">
        <f t="shared" ref="L3:L9" si="4">LEFT(K3,2)</f>
        <v>C2</v>
      </c>
      <c r="M3" t="str">
        <f t="shared" ref="M3:M9" si="5">RIGHT(K3,2)</f>
        <v>92</v>
      </c>
    </row>
    <row r="4" spans="1:13" x14ac:dyDescent="0.25">
      <c r="A4" s="2">
        <v>-20</v>
      </c>
      <c r="B4" s="2" t="s">
        <v>7</v>
      </c>
      <c r="C4" s="2">
        <f t="shared" si="0"/>
        <v>-320</v>
      </c>
      <c r="D4" s="2">
        <v>0.7</v>
      </c>
      <c r="E4" s="2" t="s">
        <v>15</v>
      </c>
      <c r="F4" s="2">
        <f t="shared" si="1"/>
        <v>36045</v>
      </c>
      <c r="G4" s="2">
        <f t="shared" si="2"/>
        <v>36045</v>
      </c>
      <c r="H4" s="2" t="s">
        <v>24</v>
      </c>
      <c r="I4" s="3" t="s">
        <v>36</v>
      </c>
      <c r="J4" s="2">
        <f t="shared" ref="J4:J9" si="6">INT((G4-G3)/(C4-C3)*256+0.5)</f>
        <v>-31458</v>
      </c>
      <c r="K4" t="str">
        <f t="shared" si="3"/>
        <v>851E</v>
      </c>
      <c r="L4" t="str">
        <f t="shared" si="4"/>
        <v>85</v>
      </c>
      <c r="M4" t="str">
        <f t="shared" si="5"/>
        <v>1E</v>
      </c>
    </row>
    <row r="5" spans="1:13" x14ac:dyDescent="0.25">
      <c r="A5" s="2">
        <v>-10</v>
      </c>
      <c r="B5" s="2" t="s">
        <v>8</v>
      </c>
      <c r="C5" s="2">
        <f t="shared" si="0"/>
        <v>-160</v>
      </c>
      <c r="D5" s="2">
        <v>0.4</v>
      </c>
      <c r="E5" s="2" t="s">
        <v>16</v>
      </c>
      <c r="F5" s="2">
        <f t="shared" si="1"/>
        <v>6554</v>
      </c>
      <c r="G5" s="2">
        <f t="shared" si="2"/>
        <v>6554</v>
      </c>
      <c r="H5" s="2" t="s">
        <v>25</v>
      </c>
      <c r="I5" s="3" t="s">
        <v>37</v>
      </c>
      <c r="J5" s="2">
        <f t="shared" si="6"/>
        <v>-47186</v>
      </c>
      <c r="K5" t="str">
        <f t="shared" si="3"/>
        <v>47AE</v>
      </c>
      <c r="L5" t="str">
        <f t="shared" si="4"/>
        <v>47</v>
      </c>
      <c r="M5" t="str">
        <f t="shared" si="5"/>
        <v>AE</v>
      </c>
    </row>
    <row r="6" spans="1:13" x14ac:dyDescent="0.25">
      <c r="A6" s="2">
        <v>0</v>
      </c>
      <c r="B6" s="2" t="s">
        <v>9</v>
      </c>
      <c r="C6" s="2">
        <f t="shared" si="0"/>
        <v>0</v>
      </c>
      <c r="D6" s="2">
        <v>0.33329999999999999</v>
      </c>
      <c r="E6" s="2" t="s">
        <v>17</v>
      </c>
      <c r="F6" s="2">
        <f t="shared" si="1"/>
        <v>-3</v>
      </c>
      <c r="G6" s="2">
        <f t="shared" si="2"/>
        <v>0</v>
      </c>
      <c r="H6" s="2" t="s">
        <v>26</v>
      </c>
      <c r="I6" s="3" t="s">
        <v>38</v>
      </c>
      <c r="J6" s="2">
        <f t="shared" si="6"/>
        <v>-10486</v>
      </c>
      <c r="K6" t="str">
        <f t="shared" si="3"/>
        <v>D70A</v>
      </c>
      <c r="L6" t="str">
        <f t="shared" si="4"/>
        <v>D7</v>
      </c>
      <c r="M6" t="str">
        <f t="shared" si="5"/>
        <v>0A</v>
      </c>
    </row>
    <row r="7" spans="1:13" x14ac:dyDescent="0.25">
      <c r="A7" s="2">
        <v>10</v>
      </c>
      <c r="B7" s="2" t="s">
        <v>10</v>
      </c>
      <c r="C7" s="2">
        <f t="shared" si="0"/>
        <v>160</v>
      </c>
      <c r="D7" s="2">
        <v>0.6</v>
      </c>
      <c r="E7" s="2" t="s">
        <v>18</v>
      </c>
      <c r="F7" s="2">
        <f t="shared" si="1"/>
        <v>26214</v>
      </c>
      <c r="G7" s="2">
        <f t="shared" si="2"/>
        <v>26214</v>
      </c>
      <c r="H7" s="2" t="s">
        <v>27</v>
      </c>
      <c r="I7" s="3" t="s">
        <v>34</v>
      </c>
      <c r="J7" s="2">
        <f t="shared" si="6"/>
        <v>41942</v>
      </c>
      <c r="K7" t="str">
        <f t="shared" si="3"/>
        <v>A3D6</v>
      </c>
      <c r="L7" t="str">
        <f t="shared" si="4"/>
        <v>A3</v>
      </c>
      <c r="M7" t="str">
        <f t="shared" si="5"/>
        <v>D6</v>
      </c>
    </row>
    <row r="8" spans="1:13" x14ac:dyDescent="0.25">
      <c r="A8" s="2">
        <v>20</v>
      </c>
      <c r="B8" s="2" t="s">
        <v>11</v>
      </c>
      <c r="C8" s="2">
        <f t="shared" si="0"/>
        <v>320</v>
      </c>
      <c r="D8" s="2">
        <v>0.47560000000000002</v>
      </c>
      <c r="E8" s="2" t="s">
        <v>19</v>
      </c>
      <c r="F8" s="2">
        <f t="shared" si="1"/>
        <v>13985</v>
      </c>
      <c r="G8" s="2">
        <f t="shared" si="2"/>
        <v>13985</v>
      </c>
      <c r="H8" s="2" t="s">
        <v>28</v>
      </c>
      <c r="I8" s="3" t="s">
        <v>35</v>
      </c>
      <c r="J8" s="2">
        <f t="shared" si="6"/>
        <v>-19566</v>
      </c>
      <c r="K8" t="str">
        <f t="shared" si="3"/>
        <v>B392</v>
      </c>
      <c r="L8" t="str">
        <f t="shared" si="4"/>
        <v>B3</v>
      </c>
      <c r="M8" t="str">
        <f t="shared" si="5"/>
        <v>92</v>
      </c>
    </row>
    <row r="9" spans="1:13" x14ac:dyDescent="0.25">
      <c r="A9" s="2">
        <v>30</v>
      </c>
      <c r="B9" s="2" t="s">
        <v>12</v>
      </c>
      <c r="C9" s="2">
        <f t="shared" si="0"/>
        <v>480</v>
      </c>
      <c r="D9" s="2">
        <v>0.65429999999999999</v>
      </c>
      <c r="E9" s="2" t="s">
        <v>20</v>
      </c>
      <c r="F9" s="2">
        <f t="shared" si="1"/>
        <v>31552</v>
      </c>
      <c r="G9" s="2">
        <f t="shared" si="2"/>
        <v>31552</v>
      </c>
      <c r="H9" s="2" t="s">
        <v>29</v>
      </c>
      <c r="I9" s="3" t="s">
        <v>33</v>
      </c>
      <c r="J9" s="2">
        <f t="shared" si="6"/>
        <v>28107</v>
      </c>
      <c r="K9" t="str">
        <f t="shared" si="3"/>
        <v>6DCB</v>
      </c>
      <c r="L9" t="str">
        <f t="shared" si="4"/>
        <v>6D</v>
      </c>
      <c r="M9" t="str">
        <f t="shared" si="5"/>
        <v>CB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Instruments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Kay, Arthur</dc:creator>
  <cp:lastModifiedBy>Kay, Arthur</cp:lastModifiedBy>
  <dcterms:created xsi:type="dcterms:W3CDTF">2023-05-31T15:10:42Z</dcterms:created>
  <dcterms:modified xsi:type="dcterms:W3CDTF">2023-05-31T15:57:28Z</dcterms:modified>
</cp:coreProperties>
</file>