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embeddings/oleObject1.bin" ContentType="application/vnd.openxmlformats-officedocument.oleObject"/>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9"/>
  <workbookPr filterPrivacy="1" showInkAnnotation="0" codeName="ThisWorkbook" defaultThemeVersion="124226"/>
  <xr:revisionPtr revIDLastSave="0" documentId="13_ncr:1_{DFE7C46F-21CF-47DC-A778-2058E6ADBD1A}" xr6:coauthVersionLast="36" xr6:coauthVersionMax="36" xr10:uidLastSave="{00000000-0000-0000-0000-000000000000}"/>
  <bookViews>
    <workbookView xWindow="14460" yWindow="-20" windowWidth="14340" windowHeight="12810" xr2:uid="{00000000-000D-0000-FFFF-FFFF00000000}"/>
  </bookViews>
  <sheets>
    <sheet name="Sheet1" sheetId="1" r:id="rId1"/>
    <sheet name="Sheet2" sheetId="2" state="hidden" r:id="rId2"/>
    <sheet name="Sheet3" sheetId="3" state="hidden" r:id="rId3"/>
  </sheets>
  <externalReferences>
    <externalReference r:id="rId4"/>
  </externalReferences>
  <definedNames>
    <definedName name="DC_gain_comp">Sheet2!$B$31</definedName>
    <definedName name="DC_gain_power">Sheet2!$B$21</definedName>
    <definedName name="f_L">Sheet2!$B$62</definedName>
    <definedName name="fp">Sheet2!$B$18</definedName>
    <definedName name="fp_comp1">Sheet2!$B$29</definedName>
    <definedName name="fp_comp2">Sheet2!$B$30</definedName>
    <definedName name="fp_ff">Sheet2!$B$55</definedName>
    <definedName name="fp_filter">Sheet2!$B$60</definedName>
    <definedName name="fz_comp">Sheet2!$B$28</definedName>
    <definedName name="fz_ff">Sheet2!$B$54</definedName>
    <definedName name="fzESR">Sheet2!$B$20</definedName>
    <definedName name="fzRHP">Sheet2!$B$19</definedName>
    <definedName name="GmPS">Sheet2!$B$6</definedName>
    <definedName name="Rsns">Sheet2!$D$5</definedName>
    <definedName name="Vout">Sheet2!$B$11</definedName>
    <definedName name="Vref">Sheet2!$B$3</definedName>
  </definedNames>
  <calcPr calcId="191029"/>
</workbook>
</file>

<file path=xl/calcChain.xml><?xml version="1.0" encoding="utf-8"?>
<calcChain xmlns="http://schemas.openxmlformats.org/spreadsheetml/2006/main">
  <c r="B49" i="2" l="1"/>
  <c r="W233" i="2" l="1"/>
  <c r="W234" i="2"/>
  <c r="W235" i="2"/>
  <c r="W236" i="2"/>
  <c r="W237" i="2"/>
  <c r="W238" i="2"/>
  <c r="W239" i="2"/>
  <c r="W240" i="2"/>
  <c r="W241" i="2"/>
  <c r="W242" i="2"/>
  <c r="W243" i="2"/>
  <c r="W244" i="2"/>
  <c r="W245" i="2"/>
  <c r="W246" i="2"/>
  <c r="W247" i="2"/>
  <c r="W248" i="2"/>
  <c r="W249" i="2"/>
  <c r="W250" i="2"/>
  <c r="W251" i="2"/>
  <c r="W252" i="2"/>
  <c r="W253" i="2"/>
  <c r="W254" i="2"/>
  <c r="W255" i="2"/>
  <c r="W256" i="2"/>
  <c r="W257" i="2"/>
  <c r="W258" i="2"/>
  <c r="W259" i="2"/>
  <c r="W260" i="2"/>
  <c r="W261" i="2"/>
  <c r="W262" i="2"/>
  <c r="W263" i="2"/>
  <c r="W264" i="2"/>
  <c r="W265" i="2"/>
  <c r="W266" i="2"/>
  <c r="W267" i="2"/>
  <c r="W268" i="2"/>
  <c r="W269" i="2"/>
  <c r="W270" i="2"/>
  <c r="W271" i="2"/>
  <c r="W272" i="2"/>
  <c r="W273" i="2"/>
  <c r="W274" i="2"/>
  <c r="W275" i="2"/>
  <c r="W276" i="2"/>
  <c r="W277" i="2"/>
  <c r="W278" i="2"/>
  <c r="W279" i="2"/>
  <c r="W280" i="2"/>
  <c r="W281" i="2"/>
  <c r="W282" i="2"/>
  <c r="W283" i="2"/>
  <c r="W284" i="2"/>
  <c r="W285" i="2"/>
  <c r="W286" i="2"/>
  <c r="W287" i="2"/>
  <c r="W288" i="2"/>
  <c r="W289" i="2"/>
  <c r="W290" i="2"/>
  <c r="W291" i="2"/>
  <c r="W292" i="2"/>
  <c r="W293" i="2"/>
  <c r="W294" i="2"/>
  <c r="W295" i="2"/>
  <c r="W296" i="2"/>
  <c r="W297" i="2"/>
  <c r="W298" i="2"/>
  <c r="W299" i="2"/>
  <c r="W300" i="2"/>
  <c r="W301" i="2"/>
  <c r="W302" i="2"/>
  <c r="W303" i="2"/>
  <c r="W304" i="2"/>
  <c r="W305" i="2"/>
  <c r="W306" i="2"/>
  <c r="W307" i="2"/>
  <c r="W308" i="2"/>
  <c r="W309" i="2"/>
  <c r="W310" i="2"/>
  <c r="W311" i="2"/>
  <c r="W312" i="2"/>
  <c r="W313" i="2"/>
  <c r="W314" i="2"/>
  <c r="W315" i="2"/>
  <c r="W316" i="2"/>
  <c r="W317" i="2"/>
  <c r="W318" i="2"/>
  <c r="W319" i="2"/>
  <c r="W320" i="2"/>
  <c r="W321" i="2"/>
  <c r="W322" i="2"/>
  <c r="W323" i="2"/>
  <c r="W324" i="2"/>
  <c r="W325" i="2"/>
  <c r="W326" i="2"/>
  <c r="W327" i="2"/>
  <c r="W328" i="2"/>
  <c r="W329" i="2"/>
  <c r="W330" i="2"/>
  <c r="W331" i="2"/>
  <c r="W332" i="2"/>
  <c r="W333" i="2"/>
  <c r="W334" i="2"/>
  <c r="W335" i="2"/>
  <c r="W336" i="2"/>
  <c r="W337" i="2"/>
  <c r="W338" i="2"/>
  <c r="W339" i="2"/>
  <c r="W340" i="2"/>
  <c r="W341" i="2"/>
  <c r="W342" i="2"/>
  <c r="W343" i="2"/>
  <c r="W344" i="2"/>
  <c r="W345" i="2"/>
  <c r="W346" i="2"/>
  <c r="W347" i="2"/>
  <c r="W348" i="2"/>
  <c r="W349" i="2"/>
  <c r="W350" i="2"/>
  <c r="W351" i="2"/>
  <c r="W352" i="2"/>
  <c r="W353" i="2"/>
  <c r="W354" i="2"/>
  <c r="W355" i="2"/>
  <c r="W356" i="2"/>
  <c r="W357" i="2"/>
  <c r="W358" i="2"/>
  <c r="W359" i="2"/>
  <c r="W360" i="2"/>
  <c r="W361" i="2"/>
  <c r="W362" i="2"/>
  <c r="W363" i="2"/>
  <c r="W364" i="2"/>
  <c r="W365" i="2"/>
  <c r="W366" i="2"/>
  <c r="W367" i="2"/>
  <c r="W368" i="2"/>
  <c r="W369" i="2"/>
  <c r="W370" i="2"/>
  <c r="W371" i="2"/>
  <c r="W372" i="2"/>
  <c r="W373" i="2"/>
  <c r="W374" i="2"/>
  <c r="W375" i="2"/>
  <c r="W376" i="2"/>
  <c r="W377" i="2"/>
  <c r="W378" i="2"/>
  <c r="W379" i="2"/>
  <c r="W380" i="2"/>
  <c r="W381" i="2"/>
  <c r="W382" i="2"/>
  <c r="W383" i="2"/>
  <c r="W384" i="2"/>
  <c r="W385" i="2"/>
  <c r="W386" i="2"/>
  <c r="W387" i="2"/>
  <c r="W388" i="2"/>
  <c r="W389" i="2"/>
  <c r="W390" i="2"/>
  <c r="W391" i="2"/>
  <c r="W392" i="2"/>
  <c r="W393" i="2"/>
  <c r="W394" i="2"/>
  <c r="W395" i="2"/>
  <c r="W396" i="2"/>
  <c r="W397" i="2"/>
  <c r="W398" i="2"/>
  <c r="W399" i="2"/>
  <c r="W400" i="2"/>
  <c r="W401" i="2"/>
  <c r="W402" i="2"/>
  <c r="W403" i="2"/>
  <c r="W404" i="2"/>
  <c r="W405" i="2"/>
  <c r="W406" i="2"/>
  <c r="W407" i="2"/>
  <c r="W408" i="2"/>
  <c r="W409" i="2"/>
  <c r="W410" i="2"/>
  <c r="W411" i="2"/>
  <c r="W412" i="2"/>
  <c r="W413" i="2"/>
  <c r="W414" i="2"/>
  <c r="W415" i="2"/>
  <c r="W416" i="2"/>
  <c r="W417" i="2"/>
  <c r="W418" i="2"/>
  <c r="W419" i="2"/>
  <c r="W420" i="2"/>
  <c r="W421" i="2"/>
  <c r="W422" i="2"/>
  <c r="W423" i="2"/>
  <c r="W424" i="2"/>
  <c r="W425" i="2"/>
  <c r="W426" i="2"/>
  <c r="W427" i="2"/>
  <c r="W428" i="2"/>
  <c r="W429" i="2"/>
  <c r="W430" i="2"/>
  <c r="W431" i="2"/>
  <c r="W432" i="2"/>
  <c r="W433" i="2"/>
  <c r="W434" i="2"/>
  <c r="W435" i="2"/>
  <c r="W436" i="2"/>
  <c r="W437" i="2"/>
  <c r="W438" i="2"/>
  <c r="W439" i="2"/>
  <c r="W440" i="2"/>
  <c r="W441" i="2"/>
  <c r="W442" i="2"/>
  <c r="W443" i="2"/>
  <c r="W444" i="2"/>
  <c r="W445" i="2"/>
  <c r="W446" i="2"/>
  <c r="W447" i="2"/>
  <c r="W448" i="2"/>
  <c r="W449" i="2"/>
  <c r="W450" i="2"/>
  <c r="W451" i="2"/>
  <c r="W452" i="2"/>
  <c r="W453" i="2"/>
  <c r="W454" i="2"/>
  <c r="W455" i="2"/>
  <c r="W456" i="2"/>
  <c r="W457" i="2"/>
  <c r="W458" i="2"/>
  <c r="W459" i="2"/>
  <c r="W460" i="2"/>
  <c r="W461" i="2"/>
  <c r="W462" i="2"/>
  <c r="W463" i="2"/>
  <c r="W464" i="2"/>
  <c r="W465" i="2"/>
  <c r="W466" i="2"/>
  <c r="W467" i="2"/>
  <c r="W468" i="2"/>
  <c r="W469" i="2"/>
  <c r="W470" i="2"/>
  <c r="W471" i="2"/>
  <c r="W472" i="2"/>
  <c r="W473" i="2"/>
  <c r="W474" i="2"/>
  <c r="W475" i="2"/>
  <c r="W476" i="2"/>
  <c r="W477" i="2"/>
  <c r="W478" i="2"/>
  <c r="W479" i="2"/>
  <c r="W480" i="2"/>
  <c r="W481" i="2"/>
  <c r="W482" i="2"/>
  <c r="W483" i="2"/>
  <c r="W484" i="2"/>
  <c r="W485" i="2"/>
  <c r="W486" i="2"/>
  <c r="W487" i="2"/>
  <c r="W488" i="2"/>
  <c r="W489" i="2"/>
  <c r="W490" i="2"/>
  <c r="W491" i="2"/>
  <c r="W492" i="2"/>
  <c r="W493" i="2"/>
  <c r="W494" i="2"/>
  <c r="W495" i="2"/>
  <c r="W496" i="2"/>
  <c r="W497" i="2"/>
  <c r="W498" i="2"/>
  <c r="W499" i="2"/>
  <c r="W500" i="2"/>
  <c r="W501" i="2"/>
  <c r="W502" i="2"/>
  <c r="W503" i="2"/>
  <c r="W504" i="2"/>
  <c r="W505" i="2"/>
  <c r="W506" i="2"/>
  <c r="W507" i="2"/>
  <c r="W508" i="2"/>
  <c r="W509" i="2"/>
  <c r="W510" i="2"/>
  <c r="W511" i="2"/>
  <c r="W512" i="2"/>
  <c r="W513" i="2"/>
  <c r="W514" i="2"/>
  <c r="W515" i="2"/>
  <c r="W516" i="2"/>
  <c r="W517" i="2"/>
  <c r="W518" i="2"/>
  <c r="W519" i="2"/>
  <c r="W520" i="2"/>
  <c r="W521" i="2"/>
  <c r="W522" i="2"/>
  <c r="W523" i="2"/>
  <c r="W524" i="2"/>
  <c r="W525" i="2"/>
  <c r="W526" i="2"/>
  <c r="W527" i="2"/>
  <c r="W528" i="2"/>
  <c r="W529" i="2"/>
  <c r="W530" i="2"/>
  <c r="W531" i="2"/>
  <c r="W532" i="2"/>
  <c r="W533" i="2"/>
  <c r="W534" i="2"/>
  <c r="W535" i="2"/>
  <c r="W536" i="2"/>
  <c r="W537" i="2"/>
  <c r="W538" i="2"/>
  <c r="W539" i="2"/>
  <c r="W540" i="2"/>
  <c r="W541" i="2"/>
  <c r="W542" i="2"/>
  <c r="W543" i="2"/>
  <c r="W544" i="2"/>
  <c r="W545" i="2"/>
  <c r="W546" i="2"/>
  <c r="W547" i="2"/>
  <c r="W548" i="2"/>
  <c r="W549" i="2"/>
  <c r="W550" i="2"/>
  <c r="W551" i="2"/>
  <c r="W552" i="2"/>
  <c r="W553" i="2"/>
  <c r="W554" i="2"/>
  <c r="W555" i="2"/>
  <c r="W556" i="2"/>
  <c r="W557" i="2"/>
  <c r="W558" i="2"/>
  <c r="W559" i="2"/>
  <c r="W560" i="2"/>
  <c r="W561" i="2"/>
  <c r="W562" i="2"/>
  <c r="W563" i="2"/>
  <c r="W564" i="2"/>
  <c r="W565" i="2"/>
  <c r="W566" i="2"/>
  <c r="W567" i="2"/>
  <c r="W568" i="2"/>
  <c r="W569" i="2"/>
  <c r="W570" i="2"/>
  <c r="W571" i="2"/>
  <c r="W572" i="2"/>
  <c r="W573" i="2"/>
  <c r="W574" i="2"/>
  <c r="W575" i="2"/>
  <c r="W576" i="2"/>
  <c r="W577" i="2"/>
  <c r="W578" i="2"/>
  <c r="W579" i="2"/>
  <c r="W580" i="2"/>
  <c r="W581" i="2"/>
  <c r="W582" i="2"/>
  <c r="W583" i="2"/>
  <c r="W584" i="2"/>
  <c r="W585" i="2"/>
  <c r="W586" i="2"/>
  <c r="W587" i="2"/>
  <c r="W588" i="2"/>
  <c r="W589" i="2"/>
  <c r="W590" i="2"/>
  <c r="W591" i="2"/>
  <c r="W592" i="2"/>
  <c r="W593" i="2"/>
  <c r="W594" i="2"/>
  <c r="W595" i="2"/>
  <c r="W596" i="2"/>
  <c r="W597" i="2"/>
  <c r="W598" i="2"/>
  <c r="W599" i="2"/>
  <c r="W600" i="2"/>
  <c r="W601" i="2"/>
  <c r="W602" i="2"/>
  <c r="W603" i="2"/>
  <c r="W604" i="2"/>
  <c r="W605" i="2"/>
  <c r="W606" i="2"/>
  <c r="W607" i="2"/>
  <c r="W608" i="2"/>
  <c r="W609" i="2"/>
  <c r="W610" i="2"/>
  <c r="W611" i="2"/>
  <c r="W612" i="2"/>
  <c r="W613" i="2"/>
  <c r="W614" i="2"/>
  <c r="W615" i="2"/>
  <c r="W616" i="2"/>
  <c r="W617" i="2"/>
  <c r="W618" i="2"/>
  <c r="W619" i="2"/>
  <c r="W620" i="2"/>
  <c r="W621" i="2"/>
  <c r="W622" i="2"/>
  <c r="W623" i="2"/>
  <c r="W624" i="2"/>
  <c r="W625" i="2"/>
  <c r="W626" i="2"/>
  <c r="W627" i="2"/>
  <c r="W628" i="2"/>
  <c r="W629" i="2"/>
  <c r="W630" i="2"/>
  <c r="W631" i="2"/>
  <c r="W632" i="2"/>
  <c r="W633" i="2"/>
  <c r="W634" i="2"/>
  <c r="W635" i="2"/>
  <c r="W636" i="2"/>
  <c r="W637" i="2"/>
  <c r="W638" i="2"/>
  <c r="W639" i="2"/>
  <c r="W640" i="2"/>
  <c r="W641" i="2"/>
  <c r="W642" i="2"/>
  <c r="W643" i="2"/>
  <c r="W644" i="2"/>
  <c r="W645" i="2"/>
  <c r="W646" i="2"/>
  <c r="W647" i="2"/>
  <c r="W648" i="2"/>
  <c r="W649" i="2"/>
  <c r="W650" i="2"/>
  <c r="W651" i="2"/>
  <c r="W652" i="2"/>
  <c r="W653" i="2"/>
  <c r="W654" i="2"/>
  <c r="W655" i="2"/>
  <c r="W656" i="2"/>
  <c r="W657" i="2"/>
  <c r="W658" i="2"/>
  <c r="W659" i="2"/>
  <c r="W660" i="2"/>
  <c r="W661" i="2"/>
  <c r="W662" i="2"/>
  <c r="W663" i="2"/>
  <c r="W664" i="2"/>
  <c r="W665" i="2"/>
  <c r="W666" i="2"/>
  <c r="W667" i="2"/>
  <c r="W668" i="2"/>
  <c r="W669" i="2"/>
  <c r="W670" i="2"/>
  <c r="W671" i="2"/>
  <c r="W672" i="2"/>
  <c r="W673" i="2"/>
  <c r="W674" i="2"/>
  <c r="W675" i="2"/>
  <c r="W676" i="2"/>
  <c r="W677" i="2"/>
  <c r="W678" i="2"/>
  <c r="W679" i="2"/>
  <c r="W680" i="2"/>
  <c r="W681" i="2"/>
  <c r="W682" i="2"/>
  <c r="W683" i="2"/>
  <c r="W684" i="2"/>
  <c r="W685" i="2"/>
  <c r="W686" i="2"/>
  <c r="W687" i="2"/>
  <c r="W688" i="2"/>
  <c r="W689" i="2"/>
  <c r="W690" i="2"/>
  <c r="W691" i="2"/>
  <c r="W692" i="2"/>
  <c r="W693" i="2"/>
  <c r="W694" i="2"/>
  <c r="W695" i="2"/>
  <c r="W696" i="2"/>
  <c r="W697" i="2"/>
  <c r="W698" i="2"/>
  <c r="W699" i="2"/>
  <c r="W700" i="2"/>
  <c r="W701" i="2"/>
  <c r="W702" i="2"/>
  <c r="W703" i="2"/>
  <c r="W704" i="2"/>
  <c r="W705" i="2"/>
  <c r="W706" i="2"/>
  <c r="W707" i="2"/>
  <c r="W708" i="2"/>
  <c r="W709" i="2"/>
  <c r="W710" i="2"/>
  <c r="W711" i="2"/>
  <c r="W712" i="2"/>
  <c r="W713" i="2"/>
  <c r="W714" i="2"/>
  <c r="W715" i="2"/>
  <c r="W716" i="2"/>
  <c r="W717" i="2"/>
  <c r="W718" i="2"/>
  <c r="W719" i="2"/>
  <c r="W720" i="2"/>
  <c r="W721" i="2"/>
  <c r="W722" i="2"/>
  <c r="W723" i="2"/>
  <c r="W724" i="2"/>
  <c r="W725" i="2"/>
  <c r="W726" i="2"/>
  <c r="W727" i="2"/>
  <c r="W728" i="2"/>
  <c r="W729" i="2"/>
  <c r="W730" i="2"/>
  <c r="W731" i="2"/>
  <c r="W732" i="2"/>
  <c r="W733" i="2"/>
  <c r="W734" i="2"/>
  <c r="W735" i="2"/>
  <c r="W736" i="2"/>
  <c r="W737" i="2"/>
  <c r="W738" i="2"/>
  <c r="W739" i="2"/>
  <c r="W740" i="2"/>
  <c r="W741" i="2"/>
  <c r="W742" i="2"/>
  <c r="W743" i="2"/>
  <c r="W744" i="2"/>
  <c r="W745" i="2"/>
  <c r="W746" i="2"/>
  <c r="W747" i="2"/>
  <c r="W748" i="2"/>
  <c r="W749" i="2"/>
  <c r="W750" i="2"/>
  <c r="W751" i="2"/>
  <c r="W752" i="2"/>
  <c r="W753" i="2"/>
  <c r="W754" i="2"/>
  <c r="W755" i="2"/>
  <c r="W756" i="2"/>
  <c r="W757" i="2"/>
  <c r="W758" i="2"/>
  <c r="W759" i="2"/>
  <c r="W760" i="2"/>
  <c r="W761" i="2"/>
  <c r="W762" i="2"/>
  <c r="W763" i="2"/>
  <c r="W764" i="2"/>
  <c r="W765" i="2"/>
  <c r="W766" i="2"/>
  <c r="W767" i="2"/>
  <c r="W768" i="2"/>
  <c r="W769" i="2"/>
  <c r="W770" i="2"/>
  <c r="W771" i="2"/>
  <c r="W772" i="2"/>
  <c r="W773" i="2"/>
  <c r="W774" i="2"/>
  <c r="W775" i="2"/>
  <c r="W776" i="2"/>
  <c r="W777" i="2"/>
  <c r="W778" i="2"/>
  <c r="W779" i="2"/>
  <c r="W780" i="2"/>
  <c r="W781" i="2"/>
  <c r="W782" i="2"/>
  <c r="W783" i="2"/>
  <c r="W784" i="2"/>
  <c r="W785" i="2"/>
  <c r="W786" i="2"/>
  <c r="W787" i="2"/>
  <c r="W788" i="2"/>
  <c r="W789" i="2"/>
  <c r="W790" i="2"/>
  <c r="W791" i="2"/>
  <c r="W792" i="2"/>
  <c r="W793" i="2"/>
  <c r="W794" i="2"/>
  <c r="W795" i="2"/>
  <c r="W796" i="2"/>
  <c r="W797" i="2"/>
  <c r="W798" i="2"/>
  <c r="W799" i="2"/>
  <c r="W800" i="2"/>
  <c r="W801" i="2"/>
  <c r="W802" i="2"/>
  <c r="W803" i="2"/>
  <c r="W804" i="2"/>
  <c r="W805" i="2"/>
  <c r="W806" i="2"/>
  <c r="W807" i="2"/>
  <c r="W808" i="2"/>
  <c r="W809" i="2"/>
  <c r="W810" i="2"/>
  <c r="W811" i="2"/>
  <c r="W812" i="2"/>
  <c r="W813" i="2"/>
  <c r="W814" i="2"/>
  <c r="W815" i="2"/>
  <c r="W816" i="2"/>
  <c r="W817" i="2"/>
  <c r="W818" i="2"/>
  <c r="W819" i="2"/>
  <c r="W820" i="2"/>
  <c r="W821" i="2"/>
  <c r="W822"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103" i="2"/>
  <c r="W104" i="2"/>
  <c r="W105" i="2"/>
  <c r="W106" i="2"/>
  <c r="W107" i="2"/>
  <c r="W108" i="2"/>
  <c r="W109" i="2"/>
  <c r="W110" i="2"/>
  <c r="W111" i="2"/>
  <c r="W112" i="2"/>
  <c r="W113" i="2"/>
  <c r="W114" i="2"/>
  <c r="W115" i="2"/>
  <c r="W116" i="2"/>
  <c r="W117" i="2"/>
  <c r="W118" i="2"/>
  <c r="W119" i="2"/>
  <c r="W120" i="2"/>
  <c r="W121" i="2"/>
  <c r="W122" i="2"/>
  <c r="W123" i="2"/>
  <c r="W124" i="2"/>
  <c r="W125" i="2"/>
  <c r="W126" i="2"/>
  <c r="W127" i="2"/>
  <c r="W128" i="2"/>
  <c r="W129" i="2"/>
  <c r="W130" i="2"/>
  <c r="W131" i="2"/>
  <c r="W132" i="2"/>
  <c r="W133" i="2"/>
  <c r="W134" i="2"/>
  <c r="W135" i="2"/>
  <c r="W136" i="2"/>
  <c r="W137" i="2"/>
  <c r="W138" i="2"/>
  <c r="W139" i="2"/>
  <c r="W140" i="2"/>
  <c r="W141" i="2"/>
  <c r="W142" i="2"/>
  <c r="W143" i="2"/>
  <c r="W144" i="2"/>
  <c r="W145" i="2"/>
  <c r="W146" i="2"/>
  <c r="W147" i="2"/>
  <c r="W148" i="2"/>
  <c r="W149" i="2"/>
  <c r="W150" i="2"/>
  <c r="W151" i="2"/>
  <c r="W152" i="2"/>
  <c r="W153" i="2"/>
  <c r="W154" i="2"/>
  <c r="W155" i="2"/>
  <c r="W156" i="2"/>
  <c r="W157" i="2"/>
  <c r="W158" i="2"/>
  <c r="W159" i="2"/>
  <c r="W160" i="2"/>
  <c r="W161" i="2"/>
  <c r="W162" i="2"/>
  <c r="W163" i="2"/>
  <c r="W164" i="2"/>
  <c r="W165" i="2"/>
  <c r="W166" i="2"/>
  <c r="W167" i="2"/>
  <c r="W168" i="2"/>
  <c r="W169" i="2"/>
  <c r="W170" i="2"/>
  <c r="W171" i="2"/>
  <c r="W172" i="2"/>
  <c r="W173" i="2"/>
  <c r="W174" i="2"/>
  <c r="W175" i="2"/>
  <c r="W176" i="2"/>
  <c r="W177" i="2"/>
  <c r="W178" i="2"/>
  <c r="W179" i="2"/>
  <c r="W180" i="2"/>
  <c r="W181" i="2"/>
  <c r="W182" i="2"/>
  <c r="W183" i="2"/>
  <c r="W184" i="2"/>
  <c r="W185" i="2"/>
  <c r="W186" i="2"/>
  <c r="W187" i="2"/>
  <c r="W188" i="2"/>
  <c r="W189" i="2"/>
  <c r="W190" i="2"/>
  <c r="W191" i="2"/>
  <c r="W192" i="2"/>
  <c r="W193" i="2"/>
  <c r="W194" i="2"/>
  <c r="W195" i="2"/>
  <c r="W196" i="2"/>
  <c r="W197" i="2"/>
  <c r="W198" i="2"/>
  <c r="W199" i="2"/>
  <c r="W200" i="2"/>
  <c r="W201" i="2"/>
  <c r="W202" i="2"/>
  <c r="W203" i="2"/>
  <c r="W204" i="2"/>
  <c r="W205" i="2"/>
  <c r="W206" i="2"/>
  <c r="W207" i="2"/>
  <c r="W208" i="2"/>
  <c r="W209" i="2"/>
  <c r="W210" i="2"/>
  <c r="W211" i="2"/>
  <c r="W212" i="2"/>
  <c r="W213" i="2"/>
  <c r="W214" i="2"/>
  <c r="W215" i="2"/>
  <c r="W216" i="2"/>
  <c r="W217" i="2"/>
  <c r="W218" i="2"/>
  <c r="W219" i="2"/>
  <c r="W220" i="2"/>
  <c r="W221" i="2"/>
  <c r="W222" i="2"/>
  <c r="W223" i="2"/>
  <c r="W224" i="2"/>
  <c r="W225" i="2"/>
  <c r="W226" i="2"/>
  <c r="W227" i="2"/>
  <c r="W228" i="2"/>
  <c r="W229" i="2"/>
  <c r="W230" i="2"/>
  <c r="W231" i="2"/>
  <c r="W232" i="2"/>
  <c r="D25" i="1" l="1"/>
  <c r="B25" i="1" s="1"/>
  <c r="B26" i="1" l="1"/>
  <c r="B9" i="2" l="1"/>
  <c r="B8" i="2"/>
  <c r="B7" i="2"/>
  <c r="B29" i="1"/>
  <c r="B31" i="1" s="1"/>
  <c r="B35" i="2" l="1"/>
  <c r="D35" i="2" s="1"/>
  <c r="B14" i="2"/>
  <c r="D14" i="2" s="1"/>
  <c r="B13" i="2"/>
  <c r="B11" i="2"/>
  <c r="B10" i="2"/>
  <c r="D27" i="2"/>
  <c r="D26" i="2"/>
  <c r="D25" i="2"/>
  <c r="D24" i="2"/>
  <c r="D9" i="2"/>
  <c r="W5" i="2"/>
  <c r="D5" i="2"/>
  <c r="AP4" i="2"/>
  <c r="W4" i="2"/>
  <c r="D4" i="2"/>
  <c r="AP236" i="2" l="1"/>
  <c r="AP238" i="2"/>
  <c r="AP271" i="2"/>
  <c r="AP273" i="2"/>
  <c r="AP275" i="2"/>
  <c r="AP277" i="2"/>
  <c r="AP279" i="2"/>
  <c r="AP281" i="2"/>
  <c r="AP308" i="2"/>
  <c r="AP312" i="2"/>
  <c r="AP316" i="2"/>
  <c r="AP320" i="2"/>
  <c r="AP324" i="2"/>
  <c r="AP328" i="2"/>
  <c r="AP341" i="2"/>
  <c r="AP347" i="2"/>
  <c r="AP360" i="2"/>
  <c r="AP362" i="2"/>
  <c r="AP373" i="2"/>
  <c r="AP383" i="2"/>
  <c r="AP385" i="2"/>
  <c r="AP422" i="2"/>
  <c r="AP424" i="2"/>
  <c r="AP432" i="2"/>
  <c r="AP240" i="2"/>
  <c r="AP242" i="2"/>
  <c r="AP246" i="2"/>
  <c r="AP256" i="2"/>
  <c r="AP283" i="2"/>
  <c r="AP285" i="2"/>
  <c r="AP332" i="2"/>
  <c r="AP334" i="2"/>
  <c r="AP345" i="2"/>
  <c r="AP351" i="2"/>
  <c r="AP364" i="2"/>
  <c r="AP366" i="2"/>
  <c r="AP387" i="2"/>
  <c r="AP391" i="2"/>
  <c r="AP395" i="2"/>
  <c r="AP399" i="2"/>
  <c r="AP403" i="2"/>
  <c r="AP407" i="2"/>
  <c r="AP411" i="2"/>
  <c r="AP426" i="2"/>
  <c r="AP428" i="2"/>
  <c r="AP430" i="2"/>
  <c r="AP434" i="2"/>
  <c r="AP233" i="2"/>
  <c r="AP235" i="2"/>
  <c r="AP252" i="2"/>
  <c r="AP268" i="2"/>
  <c r="AP270" i="2"/>
  <c r="AP295" i="2"/>
  <c r="AP299" i="2"/>
  <c r="AP303" i="2"/>
  <c r="AP307" i="2"/>
  <c r="AP309" i="2"/>
  <c r="AP313" i="2"/>
  <c r="AP317" i="2"/>
  <c r="AP321" i="2"/>
  <c r="AP325" i="2"/>
  <c r="AP329" i="2"/>
  <c r="AP340" i="2"/>
  <c r="AP342" i="2"/>
  <c r="AP353" i="2"/>
  <c r="AP359" i="2"/>
  <c r="AP372" i="2"/>
  <c r="AP374" i="2"/>
  <c r="AP380" i="2"/>
  <c r="AP382" i="2"/>
  <c r="AP417" i="2"/>
  <c r="AP419" i="2"/>
  <c r="AP237" i="2"/>
  <c r="AP239" i="2"/>
  <c r="AP272" i="2"/>
  <c r="AP276" i="2"/>
  <c r="AP280" i="2"/>
  <c r="AP311" i="2"/>
  <c r="AP315" i="2"/>
  <c r="AP319" i="2"/>
  <c r="AP323" i="2"/>
  <c r="AP327" i="2"/>
  <c r="AP331" i="2"/>
  <c r="AP344" i="2"/>
  <c r="AP346" i="2"/>
  <c r="AP357" i="2"/>
  <c r="AP363" i="2"/>
  <c r="AP384" i="2"/>
  <c r="AP386" i="2"/>
  <c r="AP421" i="2"/>
  <c r="AP423" i="2"/>
  <c r="AP241" i="2"/>
  <c r="AP243" i="2"/>
  <c r="AP245" i="2"/>
  <c r="AP247" i="2"/>
  <c r="AP274" i="2"/>
  <c r="AP278" i="2"/>
  <c r="AP282" i="2"/>
  <c r="AP284" i="2"/>
  <c r="AP335" i="2"/>
  <c r="AP348" i="2"/>
  <c r="AP350" i="2"/>
  <c r="AP361" i="2"/>
  <c r="AP367" i="2"/>
  <c r="AP388" i="2"/>
  <c r="AP390" i="2"/>
  <c r="AP392" i="2"/>
  <c r="AP394" i="2"/>
  <c r="AP396" i="2"/>
  <c r="AP398" i="2"/>
  <c r="AP400" i="2"/>
  <c r="AP402" i="2"/>
  <c r="AP404" i="2"/>
  <c r="AP406" i="2"/>
  <c r="AP408" i="2"/>
  <c r="AP410" i="2"/>
  <c r="AP412" i="2"/>
  <c r="AP425" i="2"/>
  <c r="AP427" i="2"/>
  <c r="AP431" i="2"/>
  <c r="AP433" i="2"/>
  <c r="AP249" i="2"/>
  <c r="AP251" i="2"/>
  <c r="AP253" i="2"/>
  <c r="AP255" i="2"/>
  <c r="AP257" i="2"/>
  <c r="AP261" i="2"/>
  <c r="AP265" i="2"/>
  <c r="AP286" i="2"/>
  <c r="AP288" i="2"/>
  <c r="AP292" i="2"/>
  <c r="AP294" i="2"/>
  <c r="AP298" i="2"/>
  <c r="AP302" i="2"/>
  <c r="AP306" i="2"/>
  <c r="AP333" i="2"/>
  <c r="AP339" i="2"/>
  <c r="AP352" i="2"/>
  <c r="AP354" i="2"/>
  <c r="AP365" i="2"/>
  <c r="AP371" i="2"/>
  <c r="AP377" i="2"/>
  <c r="AP414" i="2"/>
  <c r="AP416" i="2"/>
  <c r="AP429" i="2"/>
  <c r="AP258" i="2"/>
  <c r="AP267" i="2"/>
  <c r="AP293" i="2"/>
  <c r="AP336" i="2"/>
  <c r="AP358" i="2"/>
  <c r="AP397" i="2"/>
  <c r="AP420" i="2"/>
  <c r="AP440" i="2"/>
  <c r="AP444" i="2"/>
  <c r="AP448" i="2"/>
  <c r="AP452" i="2"/>
  <c r="AP465" i="2"/>
  <c r="AP467" i="2"/>
  <c r="AP474" i="2"/>
  <c r="AP476" i="2"/>
  <c r="AP478" i="2"/>
  <c r="AP480" i="2"/>
  <c r="AP482" i="2"/>
  <c r="AP484" i="2"/>
  <c r="AP486" i="2"/>
  <c r="AP488" i="2"/>
  <c r="AP490" i="2"/>
  <c r="AP492" i="2"/>
  <c r="AP494" i="2"/>
  <c r="AP496" i="2"/>
  <c r="AP498" i="2"/>
  <c r="AP500" i="2"/>
  <c r="AP502" i="2"/>
  <c r="AP504" i="2"/>
  <c r="AP506" i="2"/>
  <c r="AP508" i="2"/>
  <c r="AP510" i="2"/>
  <c r="AP512" i="2"/>
  <c r="AP514" i="2"/>
  <c r="AP516" i="2"/>
  <c r="AP518" i="2"/>
  <c r="AP520" i="2"/>
  <c r="AP522" i="2"/>
  <c r="AP263" i="2"/>
  <c r="AP289" i="2"/>
  <c r="AP349" i="2"/>
  <c r="AP376" i="2"/>
  <c r="AP393" i="2"/>
  <c r="AP454" i="2"/>
  <c r="AP469" i="2"/>
  <c r="AP524" i="2"/>
  <c r="AP526" i="2"/>
  <c r="AP234" i="2"/>
  <c r="AP248" i="2"/>
  <c r="AP259" i="2"/>
  <c r="AP337" i="2"/>
  <c r="AP355" i="2"/>
  <c r="AP368" i="2"/>
  <c r="AP381" i="2"/>
  <c r="AP389" i="2"/>
  <c r="AP435" i="2"/>
  <c r="AP437" i="2"/>
  <c r="AP456" i="2"/>
  <c r="AP458" i="2"/>
  <c r="AP471" i="2"/>
  <c r="AP528" i="2"/>
  <c r="AP530" i="2"/>
  <c r="AP244" i="2"/>
  <c r="AP254" i="2"/>
  <c r="AP264" i="2"/>
  <c r="AP290" i="2"/>
  <c r="AP304" i="2"/>
  <c r="AP439" i="2"/>
  <c r="AP441" i="2"/>
  <c r="AP443" i="2"/>
  <c r="AP445" i="2"/>
  <c r="AP447" i="2"/>
  <c r="AP449" i="2"/>
  <c r="AP451" i="2"/>
  <c r="AP460" i="2"/>
  <c r="AP462" i="2"/>
  <c r="AP475" i="2"/>
  <c r="AP479" i="2"/>
  <c r="AP483" i="2"/>
  <c r="AP487" i="2"/>
  <c r="AP491" i="2"/>
  <c r="AP495" i="2"/>
  <c r="AP499" i="2"/>
  <c r="AP503" i="2"/>
  <c r="AP507" i="2"/>
  <c r="AP511" i="2"/>
  <c r="AP515" i="2"/>
  <c r="AP519" i="2"/>
  <c r="AP260" i="2"/>
  <c r="AP269" i="2"/>
  <c r="AP300" i="2"/>
  <c r="AP338" i="2"/>
  <c r="AP356" i="2"/>
  <c r="AP369" i="2"/>
  <c r="AP378" i="2"/>
  <c r="AP413" i="2"/>
  <c r="AP418" i="2"/>
  <c r="AP453" i="2"/>
  <c r="AP464" i="2"/>
  <c r="AP466" i="2"/>
  <c r="AP473" i="2"/>
  <c r="AP477" i="2"/>
  <c r="AP481" i="2"/>
  <c r="AP485" i="2"/>
  <c r="AP489" i="2"/>
  <c r="AP493" i="2"/>
  <c r="AP497" i="2"/>
  <c r="AP501" i="2"/>
  <c r="AP505" i="2"/>
  <c r="AP509" i="2"/>
  <c r="AP513" i="2"/>
  <c r="AP517" i="2"/>
  <c r="AP521" i="2"/>
  <c r="AP523" i="2"/>
  <c r="AP266" i="2"/>
  <c r="AP287" i="2"/>
  <c r="AP301" i="2"/>
  <c r="AP310" i="2"/>
  <c r="AP314" i="2"/>
  <c r="AP318" i="2"/>
  <c r="AP322" i="2"/>
  <c r="AP326" i="2"/>
  <c r="AP330" i="2"/>
  <c r="AP370" i="2"/>
  <c r="AP379" i="2"/>
  <c r="AP405" i="2"/>
  <c r="AP457" i="2"/>
  <c r="AP459" i="2"/>
  <c r="AP529" i="2"/>
  <c r="AP531" i="2"/>
  <c r="AP305" i="2"/>
  <c r="AP455" i="2"/>
  <c r="AP472" i="2"/>
  <c r="AP527" i="2"/>
  <c r="AP541" i="2"/>
  <c r="AP543" i="2"/>
  <c r="AP545" i="2"/>
  <c r="AP547" i="2"/>
  <c r="AP549" i="2"/>
  <c r="AP555" i="2"/>
  <c r="AP559" i="2"/>
  <c r="AP563" i="2"/>
  <c r="AP567" i="2"/>
  <c r="AP571" i="2"/>
  <c r="AP575" i="2"/>
  <c r="AP579" i="2"/>
  <c r="AP583" i="2"/>
  <c r="AP587" i="2"/>
  <c r="AP591" i="2"/>
  <c r="AP595" i="2"/>
  <c r="AP599" i="2"/>
  <c r="AP603" i="2"/>
  <c r="AP605" i="2"/>
  <c r="AP620" i="2"/>
  <c r="AP622" i="2"/>
  <c r="AP630" i="2"/>
  <c r="AP632" i="2"/>
  <c r="AP634" i="2"/>
  <c r="AP262" i="2"/>
  <c r="AP343" i="2"/>
  <c r="AP607" i="2"/>
  <c r="AP609" i="2"/>
  <c r="AP624" i="2"/>
  <c r="AP626" i="2"/>
  <c r="AP628" i="2"/>
  <c r="AP636" i="2"/>
  <c r="AP638" i="2"/>
  <c r="AP640" i="2"/>
  <c r="AP642" i="2"/>
  <c r="AP644" i="2"/>
  <c r="AP646" i="2"/>
  <c r="AP648" i="2"/>
  <c r="AP650" i="2"/>
  <c r="AP652" i="2"/>
  <c r="AP654" i="2"/>
  <c r="AP401" i="2"/>
  <c r="AP532" i="2"/>
  <c r="AP534" i="2"/>
  <c r="AP611" i="2"/>
  <c r="AP613" i="2"/>
  <c r="AP415" i="2"/>
  <c r="AP436" i="2"/>
  <c r="AP461" i="2"/>
  <c r="AP470" i="2"/>
  <c r="AP536" i="2"/>
  <c r="AP538" i="2"/>
  <c r="AP554" i="2"/>
  <c r="AP556" i="2"/>
  <c r="AP558" i="2"/>
  <c r="AP560" i="2"/>
  <c r="AP562" i="2"/>
  <c r="AP564" i="2"/>
  <c r="AP566" i="2"/>
  <c r="AP568" i="2"/>
  <c r="AP570" i="2"/>
  <c r="AP572" i="2"/>
  <c r="AP574" i="2"/>
  <c r="AP576" i="2"/>
  <c r="AP578" i="2"/>
  <c r="AP580" i="2"/>
  <c r="AP582" i="2"/>
  <c r="AP584" i="2"/>
  <c r="AP586" i="2"/>
  <c r="AP588" i="2"/>
  <c r="AP590" i="2"/>
  <c r="AP592" i="2"/>
  <c r="AP594" i="2"/>
  <c r="AP596" i="2"/>
  <c r="AP598" i="2"/>
  <c r="AP600" i="2"/>
  <c r="AP602" i="2"/>
  <c r="AP615" i="2"/>
  <c r="AP617" i="2"/>
  <c r="AP250" i="2"/>
  <c r="AP409" i="2"/>
  <c r="AP525" i="2"/>
  <c r="AP540" i="2"/>
  <c r="AP542" i="2"/>
  <c r="AP546" i="2"/>
  <c r="AP550" i="2"/>
  <c r="AP552" i="2"/>
  <c r="AP604" i="2"/>
  <c r="AP606" i="2"/>
  <c r="AP619" i="2"/>
  <c r="AP621" i="2"/>
  <c r="AP633" i="2"/>
  <c r="AP637" i="2"/>
  <c r="AP641" i="2"/>
  <c r="AP645" i="2"/>
  <c r="AP649" i="2"/>
  <c r="AP653" i="2"/>
  <c r="AP533" i="2"/>
  <c r="AP535" i="2"/>
  <c r="AP612" i="2"/>
  <c r="AP614" i="2"/>
  <c r="AP627" i="2"/>
  <c r="AP446" i="2"/>
  <c r="AP608" i="2"/>
  <c r="AP639" i="2"/>
  <c r="AP296" i="2"/>
  <c r="AP537" i="2"/>
  <c r="AP551" i="2"/>
  <c r="AP635" i="2"/>
  <c r="AP656" i="2"/>
  <c r="AP658" i="2"/>
  <c r="AP660" i="2"/>
  <c r="AP662" i="2"/>
  <c r="AP664" i="2"/>
  <c r="AP666" i="2"/>
  <c r="AP668" i="2"/>
  <c r="AP670" i="2"/>
  <c r="AP672" i="2"/>
  <c r="AP674" i="2"/>
  <c r="AP676" i="2"/>
  <c r="AP678" i="2"/>
  <c r="AP680" i="2"/>
  <c r="AP682" i="2"/>
  <c r="AP684" i="2"/>
  <c r="AP686" i="2"/>
  <c r="AP688" i="2"/>
  <c r="AP690" i="2"/>
  <c r="AP692" i="2"/>
  <c r="AP801" i="2"/>
  <c r="AP803" i="2"/>
  <c r="AP631" i="2"/>
  <c r="AP694" i="2"/>
  <c r="AP696" i="2"/>
  <c r="AP716" i="2"/>
  <c r="AP720" i="2"/>
  <c r="AP724" i="2"/>
  <c r="AP728" i="2"/>
  <c r="AP732" i="2"/>
  <c r="AP736" i="2"/>
  <c r="AP740" i="2"/>
  <c r="AP744" i="2"/>
  <c r="AP748" i="2"/>
  <c r="AP752" i="2"/>
  <c r="AP756" i="2"/>
  <c r="AP760" i="2"/>
  <c r="AP764" i="2"/>
  <c r="AP768" i="2"/>
  <c r="AP772" i="2"/>
  <c r="AP776" i="2"/>
  <c r="AP780" i="2"/>
  <c r="AP784" i="2"/>
  <c r="AP788" i="2"/>
  <c r="AP792" i="2"/>
  <c r="AP291" i="2"/>
  <c r="AP297" i="2"/>
  <c r="AP442" i="2"/>
  <c r="AP468" i="2"/>
  <c r="AP618" i="2"/>
  <c r="AP623" i="2"/>
  <c r="AP698" i="2"/>
  <c r="AP700" i="2"/>
  <c r="AP718" i="2"/>
  <c r="AP722" i="2"/>
  <c r="AP726" i="2"/>
  <c r="AP730" i="2"/>
  <c r="AP734" i="2"/>
  <c r="AP738" i="2"/>
  <c r="AP742" i="2"/>
  <c r="AP746" i="2"/>
  <c r="AP750" i="2"/>
  <c r="AP754" i="2"/>
  <c r="AP758" i="2"/>
  <c r="AP762" i="2"/>
  <c r="AP766" i="2"/>
  <c r="AP770" i="2"/>
  <c r="AP774" i="2"/>
  <c r="AP778" i="2"/>
  <c r="AP782" i="2"/>
  <c r="AP786" i="2"/>
  <c r="AP790" i="2"/>
  <c r="AP794" i="2"/>
  <c r="AP796" i="2"/>
  <c r="AP375" i="2"/>
  <c r="AP463" i="2"/>
  <c r="AP548" i="2"/>
  <c r="AP553" i="2"/>
  <c r="AP557" i="2"/>
  <c r="AP561" i="2"/>
  <c r="AP565" i="2"/>
  <c r="AP569" i="2"/>
  <c r="AP573" i="2"/>
  <c r="AP577" i="2"/>
  <c r="AP581" i="2"/>
  <c r="AP585" i="2"/>
  <c r="AP589" i="2"/>
  <c r="AP593" i="2"/>
  <c r="AP597" i="2"/>
  <c r="AP601" i="2"/>
  <c r="AP610" i="2"/>
  <c r="AP657" i="2"/>
  <c r="AP661" i="2"/>
  <c r="AP665" i="2"/>
  <c r="AP669" i="2"/>
  <c r="AP673" i="2"/>
  <c r="AP677" i="2"/>
  <c r="AP681" i="2"/>
  <c r="AP685" i="2"/>
  <c r="AP689" i="2"/>
  <c r="AP702" i="2"/>
  <c r="AP704" i="2"/>
  <c r="AP708" i="2"/>
  <c r="AP712" i="2"/>
  <c r="AP714" i="2"/>
  <c r="AP798" i="2"/>
  <c r="AP800" i="2"/>
  <c r="AP438" i="2"/>
  <c r="AP629" i="2"/>
  <c r="AP647" i="2"/>
  <c r="AP695" i="2"/>
  <c r="AP697" i="2"/>
  <c r="AP659" i="2"/>
  <c r="AP691" i="2"/>
  <c r="AP710" i="2"/>
  <c r="AP802" i="2"/>
  <c r="AP814" i="2"/>
  <c r="AP816" i="2"/>
  <c r="AP820" i="2"/>
  <c r="AP822" i="2"/>
  <c r="AP7" i="2"/>
  <c r="AP11" i="2"/>
  <c r="AP15" i="2"/>
  <c r="AP40" i="2"/>
  <c r="AP42" i="2"/>
  <c r="AP44" i="2"/>
  <c r="AP46" i="2"/>
  <c r="AP48" i="2"/>
  <c r="AP50" i="2"/>
  <c r="AP52" i="2"/>
  <c r="AP56" i="2"/>
  <c r="AP58" i="2"/>
  <c r="AP60" i="2"/>
  <c r="AP62" i="2"/>
  <c r="AP64" i="2"/>
  <c r="AP66" i="2"/>
  <c r="AP68" i="2"/>
  <c r="AP76" i="2"/>
  <c r="AP78" i="2"/>
  <c r="AP82" i="2"/>
  <c r="AP86" i="2"/>
  <c r="AP655" i="2"/>
  <c r="AP687" i="2"/>
  <c r="AP699" i="2"/>
  <c r="AP703" i="2"/>
  <c r="AP715" i="2"/>
  <c r="AP719" i="2"/>
  <c r="AP723" i="2"/>
  <c r="AP727" i="2"/>
  <c r="AP731" i="2"/>
  <c r="AP735" i="2"/>
  <c r="AP739" i="2"/>
  <c r="AP743" i="2"/>
  <c r="AP747" i="2"/>
  <c r="AP751" i="2"/>
  <c r="AP755" i="2"/>
  <c r="AP759" i="2"/>
  <c r="AP763" i="2"/>
  <c r="AP767" i="2"/>
  <c r="AP771" i="2"/>
  <c r="AP775" i="2"/>
  <c r="AP779" i="2"/>
  <c r="AP783" i="2"/>
  <c r="AP787" i="2"/>
  <c r="AP791" i="2"/>
  <c r="AP795" i="2"/>
  <c r="AP818" i="2"/>
  <c r="AP19" i="2"/>
  <c r="AP21" i="2"/>
  <c r="AP23" i="2"/>
  <c r="AP25" i="2"/>
  <c r="AP27" i="2"/>
  <c r="AP29" i="2"/>
  <c r="AP31" i="2"/>
  <c r="AP33" i="2"/>
  <c r="AP35" i="2"/>
  <c r="AP54" i="2"/>
  <c r="AP70" i="2"/>
  <c r="AP72" i="2"/>
  <c r="AP74" i="2"/>
  <c r="AP616" i="2"/>
  <c r="AP643" i="2"/>
  <c r="AP683" i="2"/>
  <c r="AP707" i="2"/>
  <c r="AP799" i="2"/>
  <c r="AP805" i="2"/>
  <c r="AP807" i="2"/>
  <c r="AP9" i="2"/>
  <c r="AP13" i="2"/>
  <c r="AP17" i="2"/>
  <c r="AP37" i="2"/>
  <c r="AP544" i="2"/>
  <c r="AP651" i="2"/>
  <c r="AP679" i="2"/>
  <c r="AP711" i="2"/>
  <c r="AP809" i="2"/>
  <c r="AP811" i="2"/>
  <c r="AP39" i="2"/>
  <c r="AP41" i="2"/>
  <c r="AP45" i="2"/>
  <c r="AP49" i="2"/>
  <c r="AP57" i="2"/>
  <c r="AP450" i="2"/>
  <c r="AP675" i="2"/>
  <c r="AP693" i="2"/>
  <c r="AP813" i="2"/>
  <c r="AP815" i="2"/>
  <c r="AP43" i="2"/>
  <c r="AP47" i="2"/>
  <c r="AP51" i="2"/>
  <c r="AP53" i="2"/>
  <c r="AP55" i="2"/>
  <c r="AP59" i="2"/>
  <c r="AP63" i="2"/>
  <c r="AP67" i="2"/>
  <c r="AP79" i="2"/>
  <c r="AP81" i="2"/>
  <c r="AP83" i="2"/>
  <c r="AP85" i="2"/>
  <c r="AP87" i="2"/>
  <c r="AP667" i="2"/>
  <c r="AP709" i="2"/>
  <c r="AP713" i="2"/>
  <c r="AP797" i="2"/>
  <c r="AP806" i="2"/>
  <c r="AP808" i="2"/>
  <c r="AP20" i="2"/>
  <c r="AP24" i="2"/>
  <c r="AP28" i="2"/>
  <c r="AP32" i="2"/>
  <c r="AP36" i="2"/>
  <c r="AP38" i="2"/>
  <c r="AP73" i="2"/>
  <c r="AP625" i="2"/>
  <c r="AP729" i="2"/>
  <c r="AP761" i="2"/>
  <c r="AP793" i="2"/>
  <c r="AP22" i="2"/>
  <c r="AP97" i="2"/>
  <c r="AP99" i="2"/>
  <c r="AP103" i="2"/>
  <c r="AP107" i="2"/>
  <c r="AP109" i="2"/>
  <c r="AP111" i="2"/>
  <c r="AP113" i="2"/>
  <c r="AP115" i="2"/>
  <c r="AP117" i="2"/>
  <c r="AP119" i="2"/>
  <c r="AP121" i="2"/>
  <c r="AP158" i="2"/>
  <c r="AP160" i="2"/>
  <c r="AP168" i="2"/>
  <c r="AP170" i="2"/>
  <c r="AP181" i="2"/>
  <c r="AP187" i="2"/>
  <c r="AP191" i="2"/>
  <c r="AP195" i="2"/>
  <c r="AP199" i="2"/>
  <c r="AP162" i="2"/>
  <c r="AP179" i="2"/>
  <c r="AP206" i="2"/>
  <c r="AP210" i="2"/>
  <c r="AP218" i="2"/>
  <c r="AP226" i="2"/>
  <c r="AP717" i="2"/>
  <c r="AP749" i="2"/>
  <c r="AP781" i="2"/>
  <c r="AP810" i="2"/>
  <c r="AP819" i="2"/>
  <c r="AP6" i="2"/>
  <c r="AP10" i="2"/>
  <c r="AP14" i="2"/>
  <c r="AP18" i="2"/>
  <c r="AP77" i="2"/>
  <c r="AP101" i="2"/>
  <c r="AP105" i="2"/>
  <c r="AP164" i="2"/>
  <c r="AP166" i="2"/>
  <c r="AP177" i="2"/>
  <c r="AP183" i="2"/>
  <c r="AP204" i="2"/>
  <c r="AP208" i="2"/>
  <c r="AP212" i="2"/>
  <c r="AP216" i="2"/>
  <c r="AP220" i="2"/>
  <c r="AP224" i="2"/>
  <c r="AP228" i="2"/>
  <c r="AP232" i="2"/>
  <c r="AP173" i="2"/>
  <c r="AP214" i="2"/>
  <c r="AP222" i="2"/>
  <c r="AP663" i="2"/>
  <c r="AP705" i="2"/>
  <c r="AP737" i="2"/>
  <c r="AP769" i="2"/>
  <c r="AP69" i="2"/>
  <c r="AP88" i="2"/>
  <c r="AP92" i="2"/>
  <c r="AP123" i="2"/>
  <c r="AP127" i="2"/>
  <c r="AP131" i="2"/>
  <c r="AP135" i="2"/>
  <c r="AP139" i="2"/>
  <c r="AP143" i="2"/>
  <c r="AP147" i="2"/>
  <c r="AP151" i="2"/>
  <c r="AP671" i="2"/>
  <c r="AP725" i="2"/>
  <c r="AP757" i="2"/>
  <c r="AP789" i="2"/>
  <c r="AP65" i="2"/>
  <c r="AP90" i="2"/>
  <c r="AP94" i="2"/>
  <c r="AP96" i="2"/>
  <c r="AP110" i="2"/>
  <c r="AP114" i="2"/>
  <c r="AP118" i="2"/>
  <c r="AP125" i="2"/>
  <c r="AP129" i="2"/>
  <c r="AP133" i="2"/>
  <c r="AP137" i="2"/>
  <c r="AP141" i="2"/>
  <c r="AP145" i="2"/>
  <c r="AP149" i="2"/>
  <c r="AP153" i="2"/>
  <c r="AP169" i="2"/>
  <c r="AP175" i="2"/>
  <c r="AP188" i="2"/>
  <c r="AP192" i="2"/>
  <c r="AP196" i="2"/>
  <c r="AP200" i="2"/>
  <c r="AP202" i="2"/>
  <c r="AP230" i="2"/>
  <c r="AP539" i="2"/>
  <c r="AP706" i="2"/>
  <c r="AP745" i="2"/>
  <c r="AP777" i="2"/>
  <c r="AP61" i="2"/>
  <c r="AP84" i="2"/>
  <c r="AP98" i="2"/>
  <c r="AP100" i="2"/>
  <c r="AP102" i="2"/>
  <c r="AP104" i="2"/>
  <c r="AP106" i="2"/>
  <c r="AP108" i="2"/>
  <c r="AP112" i="2"/>
  <c r="AP116" i="2"/>
  <c r="AP120" i="2"/>
  <c r="AP157" i="2"/>
  <c r="AP159" i="2"/>
  <c r="AP165" i="2"/>
  <c r="AP171" i="2"/>
  <c r="AP184" i="2"/>
  <c r="AP186" i="2"/>
  <c r="AP190" i="2"/>
  <c r="AP194" i="2"/>
  <c r="AP198" i="2"/>
  <c r="AP701" i="2"/>
  <c r="AP733" i="2"/>
  <c r="AP765" i="2"/>
  <c r="AP812" i="2"/>
  <c r="AP721" i="2"/>
  <c r="AP753" i="2"/>
  <c r="AP785" i="2"/>
  <c r="AP804" i="2"/>
  <c r="AP30" i="2"/>
  <c r="AP71" i="2"/>
  <c r="AP80" i="2"/>
  <c r="AP124" i="2"/>
  <c r="AP128" i="2"/>
  <c r="AP132" i="2"/>
  <c r="AP136" i="2"/>
  <c r="AP140" i="2"/>
  <c r="AP144" i="2"/>
  <c r="AP148" i="2"/>
  <c r="AP152" i="2"/>
  <c r="AP163" i="2"/>
  <c r="AP176" i="2"/>
  <c r="AP178" i="2"/>
  <c r="AP201" i="2"/>
  <c r="AP203" i="2"/>
  <c r="AP207" i="2"/>
  <c r="AP211" i="2"/>
  <c r="AP215" i="2"/>
  <c r="AP219" i="2"/>
  <c r="AP223" i="2"/>
  <c r="AP227" i="2"/>
  <c r="AP229" i="2"/>
  <c r="AP231" i="2"/>
  <c r="AP26" i="2"/>
  <c r="AP142" i="2"/>
  <c r="AP197" i="2"/>
  <c r="AP221" i="2"/>
  <c r="AP93" i="2"/>
  <c r="AP185" i="2"/>
  <c r="AP209" i="2"/>
  <c r="AP225" i="2"/>
  <c r="AP821" i="2"/>
  <c r="AP34" i="2"/>
  <c r="AP75" i="2"/>
  <c r="AP138" i="2"/>
  <c r="AP174" i="2"/>
  <c r="AP193" i="2"/>
  <c r="AP217" i="2"/>
  <c r="AP130" i="2"/>
  <c r="AP134" i="2"/>
  <c r="AP156" i="2"/>
  <c r="AP161" i="2"/>
  <c r="AP180" i="2"/>
  <c r="AP189" i="2"/>
  <c r="AP213" i="2"/>
  <c r="AP16" i="2"/>
  <c r="AP89" i="2"/>
  <c r="AP91" i="2"/>
  <c r="AP817" i="2"/>
  <c r="AP122" i="2"/>
  <c r="AP126" i="2"/>
  <c r="AP167" i="2"/>
  <c r="AP205" i="2"/>
  <c r="AP172" i="2"/>
  <c r="AP741" i="2"/>
  <c r="AP12" i="2"/>
  <c r="AP154" i="2"/>
  <c r="AP773" i="2"/>
  <c r="AP150" i="2"/>
  <c r="AP182" i="2"/>
  <c r="AP8" i="2"/>
  <c r="AP95" i="2"/>
  <c r="AP146" i="2"/>
  <c r="AP155" i="2"/>
  <c r="AP5" i="2"/>
  <c r="AQ236" i="2"/>
  <c r="AQ249" i="2"/>
  <c r="AQ254" i="2"/>
  <c r="AQ255" i="2"/>
  <c r="AQ259" i="2"/>
  <c r="AQ264" i="2"/>
  <c r="AQ267" i="2"/>
  <c r="AQ269" i="2"/>
  <c r="AQ271" i="2"/>
  <c r="AQ277" i="2"/>
  <c r="AQ293" i="2"/>
  <c r="AQ295" i="2"/>
  <c r="AQ296" i="2"/>
  <c r="AQ306" i="2"/>
  <c r="AQ309" i="2"/>
  <c r="AQ311" i="2"/>
  <c r="AQ312" i="2"/>
  <c r="AQ317" i="2"/>
  <c r="AQ322" i="2"/>
  <c r="AQ324" i="2"/>
  <c r="AQ326" i="2"/>
  <c r="AQ328" i="2"/>
  <c r="AQ329" i="2"/>
  <c r="AQ330" i="2"/>
  <c r="AQ333" i="2"/>
  <c r="AQ337" i="2"/>
  <c r="AQ341" i="2"/>
  <c r="AQ345" i="2"/>
  <c r="AQ349" i="2"/>
  <c r="AQ359" i="2"/>
  <c r="AQ362" i="2"/>
  <c r="AQ368" i="2"/>
  <c r="AQ370" i="2"/>
  <c r="AQ379" i="2"/>
  <c r="AQ381" i="2"/>
  <c r="AQ383" i="2"/>
  <c r="AQ384" i="2"/>
  <c r="AQ388" i="2"/>
  <c r="AQ393" i="2"/>
  <c r="AQ399" i="2"/>
  <c r="AQ402" i="2"/>
  <c r="AQ404" i="2"/>
  <c r="AQ409" i="2"/>
  <c r="AQ427" i="2"/>
  <c r="AQ431" i="2"/>
  <c r="AQ434" i="2"/>
  <c r="AQ437" i="2"/>
  <c r="AQ438" i="2"/>
  <c r="AQ441" i="2"/>
  <c r="AQ443" i="2"/>
  <c r="AQ448" i="2"/>
  <c r="AQ462" i="2"/>
  <c r="AQ463" i="2"/>
  <c r="AQ468" i="2"/>
  <c r="AQ469" i="2"/>
  <c r="AQ471" i="2"/>
  <c r="AQ474" i="2"/>
  <c r="AQ476" i="2"/>
  <c r="AQ481" i="2"/>
  <c r="AQ483" i="2"/>
  <c r="AQ490" i="2"/>
  <c r="AQ492" i="2"/>
  <c r="AQ497" i="2"/>
  <c r="AQ499" i="2"/>
  <c r="AQ506" i="2"/>
  <c r="AQ508" i="2"/>
  <c r="AQ513" i="2"/>
  <c r="AQ515" i="2"/>
  <c r="AQ518" i="2"/>
  <c r="AQ519" i="2"/>
  <c r="AQ522" i="2"/>
  <c r="AQ523" i="2"/>
  <c r="AQ525" i="2"/>
  <c r="AQ527" i="2"/>
  <c r="AQ530" i="2"/>
  <c r="AQ531" i="2"/>
  <c r="AQ536" i="2"/>
  <c r="AQ537" i="2"/>
  <c r="AQ551" i="2"/>
  <c r="AQ554" i="2"/>
  <c r="AQ559" i="2"/>
  <c r="AQ234" i="2"/>
  <c r="AQ239" i="2"/>
  <c r="AQ241" i="2"/>
  <c r="AQ243" i="2"/>
  <c r="AQ245" i="2"/>
  <c r="AQ252" i="2"/>
  <c r="AQ261" i="2"/>
  <c r="AQ272" i="2"/>
  <c r="AQ275" i="2"/>
  <c r="AQ278" i="2"/>
  <c r="AQ279" i="2"/>
  <c r="AQ287" i="2"/>
  <c r="AQ289" i="2"/>
  <c r="AQ297" i="2"/>
  <c r="AQ299" i="2"/>
  <c r="AQ300" i="2"/>
  <c r="AQ302" i="2"/>
  <c r="AQ304" i="2"/>
  <c r="AQ305" i="2"/>
  <c r="AQ307" i="2"/>
  <c r="AQ314" i="2"/>
  <c r="AQ323" i="2"/>
  <c r="AQ327" i="2"/>
  <c r="AQ331" i="2"/>
  <c r="AQ335" i="2"/>
  <c r="AQ339" i="2"/>
  <c r="AQ343" i="2"/>
  <c r="AQ347" i="2"/>
  <c r="AQ351" i="2"/>
  <c r="AQ355" i="2"/>
  <c r="AQ360" i="2"/>
  <c r="AQ364" i="2"/>
  <c r="AQ365" i="2"/>
  <c r="AQ369" i="2"/>
  <c r="AQ372" i="2"/>
  <c r="AQ374" i="2"/>
  <c r="AQ389" i="2"/>
  <c r="AQ395" i="2"/>
  <c r="AQ398" i="2"/>
  <c r="AQ400" i="2"/>
  <c r="AQ405" i="2"/>
  <c r="AQ406" i="2"/>
  <c r="AQ411" i="2"/>
  <c r="AQ412" i="2"/>
  <c r="AQ414" i="2"/>
  <c r="AQ416" i="2"/>
  <c r="AQ419" i="2"/>
  <c r="AQ420" i="2"/>
  <c r="AQ422" i="2"/>
  <c r="AQ424" i="2"/>
  <c r="AQ432" i="2"/>
  <c r="AQ435" i="2"/>
  <c r="AQ439" i="2"/>
  <c r="AQ444" i="2"/>
  <c r="AQ450" i="2"/>
  <c r="AQ451" i="2"/>
  <c r="AQ453" i="2"/>
  <c r="AQ454" i="2"/>
  <c r="AQ455" i="2"/>
  <c r="AQ457" i="2"/>
  <c r="AQ459" i="2"/>
  <c r="AQ464" i="2"/>
  <c r="AQ466" i="2"/>
  <c r="AQ472" i="2"/>
  <c r="AQ477" i="2"/>
  <c r="AQ479" i="2"/>
  <c r="AQ486" i="2"/>
  <c r="AQ488" i="2"/>
  <c r="AQ493" i="2"/>
  <c r="AQ495" i="2"/>
  <c r="AQ502" i="2"/>
  <c r="AQ504" i="2"/>
  <c r="AQ509" i="2"/>
  <c r="AQ511" i="2"/>
  <c r="AQ520" i="2"/>
  <c r="AQ521" i="2"/>
  <c r="AQ532" i="2"/>
  <c r="AQ534" i="2"/>
  <c r="AQ540" i="2"/>
  <c r="AQ542" i="2"/>
  <c r="AQ544" i="2"/>
  <c r="AQ547" i="2"/>
  <c r="AQ549" i="2"/>
  <c r="AQ555" i="2"/>
  <c r="AQ561" i="2"/>
  <c r="AQ233" i="2"/>
  <c r="AQ235" i="2"/>
  <c r="AQ238" i="2"/>
  <c r="AQ244" i="2"/>
  <c r="AQ247" i="2"/>
  <c r="AQ250" i="2"/>
  <c r="AQ253" i="2"/>
  <c r="AQ256" i="2"/>
  <c r="AQ257" i="2"/>
  <c r="AQ260" i="2"/>
  <c r="AQ262" i="2"/>
  <c r="AQ268" i="2"/>
  <c r="AQ270" i="2"/>
  <c r="AQ273" i="2"/>
  <c r="AQ281" i="2"/>
  <c r="AQ284" i="2"/>
  <c r="AQ285" i="2"/>
  <c r="AQ292" i="2"/>
  <c r="AQ294" i="2"/>
  <c r="AQ308" i="2"/>
  <c r="AQ313" i="2"/>
  <c r="AQ315" i="2"/>
  <c r="AQ316" i="2"/>
  <c r="AQ321" i="2"/>
  <c r="AQ325" i="2"/>
  <c r="AQ334" i="2"/>
  <c r="AQ338" i="2"/>
  <c r="AQ342" i="2"/>
  <c r="AQ346" i="2"/>
  <c r="AQ350" i="2"/>
  <c r="AQ352" i="2"/>
  <c r="AQ354" i="2"/>
  <c r="AQ361" i="2"/>
  <c r="AQ366" i="2"/>
  <c r="AQ373" i="2"/>
  <c r="AQ375" i="2"/>
  <c r="AQ377" i="2"/>
  <c r="AQ378" i="2"/>
  <c r="AQ380" i="2"/>
  <c r="AQ382" i="2"/>
  <c r="AQ385" i="2"/>
  <c r="AQ386" i="2"/>
  <c r="AQ391" i="2"/>
  <c r="AQ394" i="2"/>
  <c r="AQ396" i="2"/>
  <c r="AQ401" i="2"/>
  <c r="AQ410" i="2"/>
  <c r="AQ425" i="2"/>
  <c r="AQ426" i="2"/>
  <c r="AQ428" i="2"/>
  <c r="AQ430" i="2"/>
  <c r="AQ436" i="2"/>
  <c r="AQ440" i="2"/>
  <c r="AQ446" i="2"/>
  <c r="AQ449" i="2"/>
  <c r="AQ460" i="2"/>
  <c r="AQ461" i="2"/>
  <c r="AQ473" i="2"/>
  <c r="AQ475" i="2"/>
  <c r="AQ482" i="2"/>
  <c r="AQ484" i="2"/>
  <c r="AQ489" i="2"/>
  <c r="AQ491" i="2"/>
  <c r="AQ498" i="2"/>
  <c r="AQ500" i="2"/>
  <c r="AQ505" i="2"/>
  <c r="AQ507" i="2"/>
  <c r="AQ514" i="2"/>
  <c r="AQ516" i="2"/>
  <c r="AQ517" i="2"/>
  <c r="AQ524" i="2"/>
  <c r="AQ526" i="2"/>
  <c r="AQ528" i="2"/>
  <c r="AQ529" i="2"/>
  <c r="AQ545" i="2"/>
  <c r="AQ548" i="2"/>
  <c r="AQ552" i="2"/>
  <c r="AQ557" i="2"/>
  <c r="AQ560" i="2"/>
  <c r="AQ242" i="2"/>
  <c r="AQ248" i="2"/>
  <c r="AQ258" i="2"/>
  <c r="AQ263" i="2"/>
  <c r="AQ274" i="2"/>
  <c r="AQ280" i="2"/>
  <c r="AQ288" i="2"/>
  <c r="AQ310" i="2"/>
  <c r="AQ340" i="2"/>
  <c r="AQ356" i="2"/>
  <c r="AQ357" i="2"/>
  <c r="AQ358" i="2"/>
  <c r="AQ363" i="2"/>
  <c r="AQ387" i="2"/>
  <c r="AQ403" i="2"/>
  <c r="AQ415" i="2"/>
  <c r="AQ423" i="2"/>
  <c r="AQ433" i="2"/>
  <c r="AQ442" i="2"/>
  <c r="AQ470" i="2"/>
  <c r="AQ480" i="2"/>
  <c r="AQ485" i="2"/>
  <c r="AQ496" i="2"/>
  <c r="AQ501" i="2"/>
  <c r="AQ512" i="2"/>
  <c r="AQ533" i="2"/>
  <c r="AQ541" i="2"/>
  <c r="AQ553" i="2"/>
  <c r="AQ564" i="2"/>
  <c r="AQ566" i="2"/>
  <c r="AQ571" i="2"/>
  <c r="AQ577" i="2"/>
  <c r="AQ580" i="2"/>
  <c r="AQ582" i="2"/>
  <c r="AQ587" i="2"/>
  <c r="AQ597" i="2"/>
  <c r="AQ601" i="2"/>
  <c r="AQ624" i="2"/>
  <c r="AQ626" i="2"/>
  <c r="AQ628" i="2"/>
  <c r="AQ631" i="2"/>
  <c r="AQ636" i="2"/>
  <c r="AQ638" i="2"/>
  <c r="AQ643" i="2"/>
  <c r="AQ645" i="2"/>
  <c r="AQ652" i="2"/>
  <c r="AQ654" i="2"/>
  <c r="AQ659" i="2"/>
  <c r="AQ661" i="2"/>
  <c r="AQ668" i="2"/>
  <c r="AQ670" i="2"/>
  <c r="AQ675" i="2"/>
  <c r="AQ683" i="2"/>
  <c r="AQ686" i="2"/>
  <c r="AQ689" i="2"/>
  <c r="AQ691" i="2"/>
  <c r="AQ693" i="2"/>
  <c r="AQ696" i="2"/>
  <c r="AQ697" i="2"/>
  <c r="AQ699" i="2"/>
  <c r="AQ701" i="2"/>
  <c r="AQ704" i="2"/>
  <c r="AQ705" i="2"/>
  <c r="AQ710" i="2"/>
  <c r="AQ714" i="2"/>
  <c r="AQ719" i="2"/>
  <c r="AQ721" i="2"/>
  <c r="AQ726" i="2"/>
  <c r="AQ728" i="2"/>
  <c r="AQ735" i="2"/>
  <c r="AQ737" i="2"/>
  <c r="AQ742" i="2"/>
  <c r="AQ744" i="2"/>
  <c r="AQ751" i="2"/>
  <c r="AQ753" i="2"/>
  <c r="AQ758" i="2"/>
  <c r="AQ760" i="2"/>
  <c r="AQ767" i="2"/>
  <c r="AQ769" i="2"/>
  <c r="AQ774" i="2"/>
  <c r="AQ782" i="2"/>
  <c r="AQ785" i="2"/>
  <c r="AQ788" i="2"/>
  <c r="AQ793" i="2"/>
  <c r="AQ794" i="2"/>
  <c r="AQ240" i="2"/>
  <c r="AQ246" i="2"/>
  <c r="AQ286" i="2"/>
  <c r="AQ298" i="2"/>
  <c r="AQ318" i="2"/>
  <c r="AQ319" i="2"/>
  <c r="AQ320" i="2"/>
  <c r="AQ344" i="2"/>
  <c r="AQ367" i="2"/>
  <c r="AQ392" i="2"/>
  <c r="AQ397" i="2"/>
  <c r="AQ407" i="2"/>
  <c r="AQ408" i="2"/>
  <c r="AQ413" i="2"/>
  <c r="AQ421" i="2"/>
  <c r="AQ447" i="2"/>
  <c r="AQ452" i="2"/>
  <c r="AQ458" i="2"/>
  <c r="AQ478" i="2"/>
  <c r="AQ494" i="2"/>
  <c r="AQ510" i="2"/>
  <c r="AQ538" i="2"/>
  <c r="AQ539" i="2"/>
  <c r="AQ546" i="2"/>
  <c r="AQ558" i="2"/>
  <c r="AQ562" i="2"/>
  <c r="AQ567" i="2"/>
  <c r="AQ573" i="2"/>
  <c r="AQ576" i="2"/>
  <c r="AQ578" i="2"/>
  <c r="AQ583" i="2"/>
  <c r="AQ589" i="2"/>
  <c r="AQ590" i="2"/>
  <c r="AQ593" i="2"/>
  <c r="AQ596" i="2"/>
  <c r="AQ598" i="2"/>
  <c r="AQ608" i="2"/>
  <c r="AQ610" i="2"/>
  <c r="AQ613" i="2"/>
  <c r="AQ614" i="2"/>
  <c r="AQ616" i="2"/>
  <c r="AQ618" i="2"/>
  <c r="AQ621" i="2"/>
  <c r="AQ622" i="2"/>
  <c r="AQ627" i="2"/>
  <c r="AQ629" i="2"/>
  <c r="AQ632" i="2"/>
  <c r="AQ634" i="2"/>
  <c r="AQ639" i="2"/>
  <c r="AQ641" i="2"/>
  <c r="AQ648" i="2"/>
  <c r="AQ650" i="2"/>
  <c r="AQ655" i="2"/>
  <c r="AQ657" i="2"/>
  <c r="AQ664" i="2"/>
  <c r="AQ666" i="2"/>
  <c r="AQ671" i="2"/>
  <c r="AQ673" i="2"/>
  <c r="AQ678" i="2"/>
  <c r="AQ679" i="2"/>
  <c r="AQ681" i="2"/>
  <c r="AQ687" i="2"/>
  <c r="AQ702" i="2"/>
  <c r="AQ703" i="2"/>
  <c r="AQ708" i="2"/>
  <c r="AQ712" i="2"/>
  <c r="AQ715" i="2"/>
  <c r="AQ717" i="2"/>
  <c r="AQ722" i="2"/>
  <c r="AQ724" i="2"/>
  <c r="AQ731" i="2"/>
  <c r="AQ733" i="2"/>
  <c r="AQ738" i="2"/>
  <c r="AQ740" i="2"/>
  <c r="AQ747" i="2"/>
  <c r="AQ749" i="2"/>
  <c r="AQ754" i="2"/>
  <c r="AQ756" i="2"/>
  <c r="AQ763" i="2"/>
  <c r="AQ765" i="2"/>
  <c r="AQ770" i="2"/>
  <c r="AQ772" i="2"/>
  <c r="AQ777" i="2"/>
  <c r="AQ778" i="2"/>
  <c r="AQ780" i="2"/>
  <c r="AQ786" i="2"/>
  <c r="AQ791" i="2"/>
  <c r="AQ251" i="2"/>
  <c r="AQ303" i="2"/>
  <c r="AQ332" i="2"/>
  <c r="AQ348" i="2"/>
  <c r="AQ353" i="2"/>
  <c r="AQ371" i="2"/>
  <c r="AQ376" i="2"/>
  <c r="AQ390" i="2"/>
  <c r="AQ445" i="2"/>
  <c r="AQ456" i="2"/>
  <c r="AQ467" i="2"/>
  <c r="AQ550" i="2"/>
  <c r="AQ556" i="2"/>
  <c r="AQ563" i="2"/>
  <c r="AQ569" i="2"/>
  <c r="AQ572" i="2"/>
  <c r="AQ574" i="2"/>
  <c r="AQ579" i="2"/>
  <c r="AQ585" i="2"/>
  <c r="AQ588" i="2"/>
  <c r="AQ591" i="2"/>
  <c r="AQ594" i="2"/>
  <c r="AQ599" i="2"/>
  <c r="AQ600" i="2"/>
  <c r="AQ602" i="2"/>
  <c r="AQ605" i="2"/>
  <c r="AQ606" i="2"/>
  <c r="AQ619" i="2"/>
  <c r="AQ620" i="2"/>
  <c r="AQ623" i="2"/>
  <c r="AQ625" i="2"/>
  <c r="AQ630" i="2"/>
  <c r="AQ635" i="2"/>
  <c r="AQ637" i="2"/>
  <c r="AQ644" i="2"/>
  <c r="AQ646" i="2"/>
  <c r="AQ651" i="2"/>
  <c r="AQ653" i="2"/>
  <c r="AQ660" i="2"/>
  <c r="AQ662" i="2"/>
  <c r="AQ667" i="2"/>
  <c r="AQ669" i="2"/>
  <c r="AQ676" i="2"/>
  <c r="AQ684" i="2"/>
  <c r="AQ685" i="2"/>
  <c r="AQ690" i="2"/>
  <c r="AQ692" i="2"/>
  <c r="AQ694" i="2"/>
  <c r="AQ695" i="2"/>
  <c r="AQ698" i="2"/>
  <c r="AQ700" i="2"/>
  <c r="AQ706" i="2"/>
  <c r="AQ713" i="2"/>
  <c r="AQ718" i="2"/>
  <c r="AQ720" i="2"/>
  <c r="AQ727" i="2"/>
  <c r="AQ729" i="2"/>
  <c r="AQ734" i="2"/>
  <c r="AQ736" i="2"/>
  <c r="AQ743" i="2"/>
  <c r="AQ745" i="2"/>
  <c r="AQ750" i="2"/>
  <c r="AQ752" i="2"/>
  <c r="AQ759" i="2"/>
  <c r="AQ761" i="2"/>
  <c r="AQ766" i="2"/>
  <c r="AQ768" i="2"/>
  <c r="AQ775" i="2"/>
  <c r="AQ783" i="2"/>
  <c r="AQ784" i="2"/>
  <c r="AQ789" i="2"/>
  <c r="AQ792" i="2"/>
  <c r="AQ265" i="2"/>
  <c r="AQ266" i="2"/>
  <c r="AQ290" i="2"/>
  <c r="AQ291" i="2"/>
  <c r="AQ465" i="2"/>
  <c r="AQ503" i="2"/>
  <c r="AQ568" i="2"/>
  <c r="AQ584" i="2"/>
  <c r="AQ595" i="2"/>
  <c r="AQ642" i="2"/>
  <c r="AQ647" i="2"/>
  <c r="AQ658" i="2"/>
  <c r="AQ663" i="2"/>
  <c r="AQ674" i="2"/>
  <c r="AQ680" i="2"/>
  <c r="AQ707" i="2"/>
  <c r="AQ723" i="2"/>
  <c r="AQ739" i="2"/>
  <c r="AQ755" i="2"/>
  <c r="AQ771" i="2"/>
  <c r="AQ805" i="2"/>
  <c r="AQ807" i="2"/>
  <c r="AQ813" i="2"/>
  <c r="AQ815" i="2"/>
  <c r="AQ817" i="2"/>
  <c r="AQ818" i="2"/>
  <c r="AQ8" i="2"/>
  <c r="AQ11" i="2"/>
  <c r="AQ14" i="2"/>
  <c r="AQ18" i="2"/>
  <c r="AQ21" i="2"/>
  <c r="AQ23" i="2"/>
  <c r="AQ26" i="2"/>
  <c r="AQ27" i="2"/>
  <c r="AQ32" i="2"/>
  <c r="AQ43" i="2"/>
  <c r="AQ45" i="2"/>
  <c r="AQ52" i="2"/>
  <c r="AQ56" i="2"/>
  <c r="AQ59" i="2"/>
  <c r="AQ62" i="2"/>
  <c r="AQ64" i="2"/>
  <c r="AQ70" i="2"/>
  <c r="AQ72" i="2"/>
  <c r="AQ74" i="2"/>
  <c r="AQ79" i="2"/>
  <c r="AQ81" i="2"/>
  <c r="AQ86" i="2"/>
  <c r="AQ88" i="2"/>
  <c r="AQ98" i="2"/>
  <c r="AQ100" i="2"/>
  <c r="AQ103" i="2"/>
  <c r="AQ107" i="2"/>
  <c r="AQ112" i="2"/>
  <c r="AQ114" i="2"/>
  <c r="AQ119" i="2"/>
  <c r="AQ122" i="2"/>
  <c r="AQ123" i="2"/>
  <c r="AQ125" i="2"/>
  <c r="AQ126" i="2"/>
  <c r="AQ131" i="2"/>
  <c r="AQ133" i="2"/>
  <c r="AQ134" i="2"/>
  <c r="AQ139" i="2"/>
  <c r="AQ141" i="2"/>
  <c r="AQ142" i="2"/>
  <c r="AQ149" i="2"/>
  <c r="AQ157" i="2"/>
  <c r="AQ160" i="2"/>
  <c r="AQ162" i="2"/>
  <c r="AQ163" i="2"/>
  <c r="AQ169" i="2"/>
  <c r="AQ176" i="2"/>
  <c r="AQ178" i="2"/>
  <c r="AQ179" i="2"/>
  <c r="AQ186" i="2"/>
  <c r="AQ187" i="2"/>
  <c r="AQ191" i="2"/>
  <c r="AQ192" i="2"/>
  <c r="AQ336" i="2"/>
  <c r="AQ417" i="2"/>
  <c r="AQ418" i="2"/>
  <c r="AQ535" i="2"/>
  <c r="AQ603" i="2"/>
  <c r="AQ604" i="2"/>
  <c r="AQ611" i="2"/>
  <c r="AQ612" i="2"/>
  <c r="AQ640" i="2"/>
  <c r="AQ656" i="2"/>
  <c r="AQ672" i="2"/>
  <c r="AQ776" i="2"/>
  <c r="AQ787" i="2"/>
  <c r="AQ797" i="2"/>
  <c r="AQ799" i="2"/>
  <c r="AQ801" i="2"/>
  <c r="AQ802" i="2"/>
  <c r="AQ821" i="2"/>
  <c r="AQ6" i="2"/>
  <c r="AQ9" i="2"/>
  <c r="AQ15" i="2"/>
  <c r="AQ19" i="2"/>
  <c r="AQ24" i="2"/>
  <c r="AQ34" i="2"/>
  <c r="AQ38" i="2"/>
  <c r="AQ41" i="2"/>
  <c r="AQ48" i="2"/>
  <c r="AQ50" i="2"/>
  <c r="AQ57" i="2"/>
  <c r="AQ58" i="2"/>
  <c r="AQ60" i="2"/>
  <c r="AQ65" i="2"/>
  <c r="AQ67" i="2"/>
  <c r="AQ68" i="2"/>
  <c r="AQ73" i="2"/>
  <c r="AQ77" i="2"/>
  <c r="AQ82" i="2"/>
  <c r="AQ84" i="2"/>
  <c r="AQ91" i="2"/>
  <c r="AQ93" i="2"/>
  <c r="AQ94" i="2"/>
  <c r="AQ97" i="2"/>
  <c r="AQ101" i="2"/>
  <c r="AQ108" i="2"/>
  <c r="AQ110" i="2"/>
  <c r="AQ117" i="2"/>
  <c r="AQ121" i="2"/>
  <c r="AQ128" i="2"/>
  <c r="AQ136" i="2"/>
  <c r="AQ144" i="2"/>
  <c r="AQ147" i="2"/>
  <c r="AQ152" i="2"/>
  <c r="AQ154" i="2"/>
  <c r="AQ164" i="2"/>
  <c r="AQ166" i="2"/>
  <c r="AQ167" i="2"/>
  <c r="AQ173" i="2"/>
  <c r="AQ180" i="2"/>
  <c r="AQ182" i="2"/>
  <c r="AQ183" i="2"/>
  <c r="AQ188" i="2"/>
  <c r="AQ190" i="2"/>
  <c r="AQ193" i="2"/>
  <c r="AQ197" i="2"/>
  <c r="AQ204" i="2"/>
  <c r="AQ206" i="2"/>
  <c r="AQ207" i="2"/>
  <c r="AQ212" i="2"/>
  <c r="AQ214" i="2"/>
  <c r="AQ217" i="2"/>
  <c r="AQ219" i="2"/>
  <c r="AQ223" i="2"/>
  <c r="AQ282" i="2"/>
  <c r="AQ283" i="2"/>
  <c r="AQ543" i="2"/>
  <c r="AQ565" i="2"/>
  <c r="AQ581" i="2"/>
  <c r="AQ592" i="2"/>
  <c r="AQ609" i="2"/>
  <c r="AQ617" i="2"/>
  <c r="AQ677" i="2"/>
  <c r="AQ688" i="2"/>
  <c r="AQ711" i="2"/>
  <c r="AQ716" i="2"/>
  <c r="AQ732" i="2"/>
  <c r="AQ748" i="2"/>
  <c r="AQ764" i="2"/>
  <c r="AQ781" i="2"/>
  <c r="AQ806" i="2"/>
  <c r="AQ808" i="2"/>
  <c r="AQ811" i="2"/>
  <c r="AQ812" i="2"/>
  <c r="AQ814" i="2"/>
  <c r="AQ816" i="2"/>
  <c r="AQ819" i="2"/>
  <c r="AQ822" i="2"/>
  <c r="AQ10" i="2"/>
  <c r="AQ12" i="2"/>
  <c r="AQ16" i="2"/>
  <c r="AQ20" i="2"/>
  <c r="AQ25" i="2"/>
  <c r="AQ28" i="2"/>
  <c r="AQ30" i="2"/>
  <c r="AQ33" i="2"/>
  <c r="AQ35" i="2"/>
  <c r="AQ37" i="2"/>
  <c r="AQ39" i="2"/>
  <c r="AQ44" i="2"/>
  <c r="AQ46" i="2"/>
  <c r="AQ51" i="2"/>
  <c r="AQ53" i="2"/>
  <c r="AQ55" i="2"/>
  <c r="AQ61" i="2"/>
  <c r="AQ69" i="2"/>
  <c r="AQ71" i="2"/>
  <c r="AQ75" i="2"/>
  <c r="AQ78" i="2"/>
  <c r="AQ80" i="2"/>
  <c r="AQ87" i="2"/>
  <c r="AQ89" i="2"/>
  <c r="AQ99" i="2"/>
  <c r="AQ102" i="2"/>
  <c r="AQ104" i="2"/>
  <c r="AQ106" i="2"/>
  <c r="AQ113" i="2"/>
  <c r="AQ115" i="2"/>
  <c r="AQ118" i="2"/>
  <c r="AQ120" i="2"/>
  <c r="AQ127" i="2"/>
  <c r="AQ129" i="2"/>
  <c r="AQ130" i="2"/>
  <c r="AQ135" i="2"/>
  <c r="AQ137" i="2"/>
  <c r="AQ138" i="2"/>
  <c r="AQ143" i="2"/>
  <c r="AQ145" i="2"/>
  <c r="AQ146" i="2"/>
  <c r="AQ148" i="2"/>
  <c r="AQ155" i="2"/>
  <c r="AQ159" i="2"/>
  <c r="AQ161" i="2"/>
  <c r="AQ168" i="2"/>
  <c r="AQ170" i="2"/>
  <c r="AQ171" i="2"/>
  <c r="AQ177" i="2"/>
  <c r="AQ184" i="2"/>
  <c r="AQ185" i="2"/>
  <c r="AQ195" i="2"/>
  <c r="AQ198" i="2"/>
  <c r="AQ199" i="2"/>
  <c r="AQ201" i="2"/>
  <c r="AQ209" i="2"/>
  <c r="AQ216" i="2"/>
  <c r="AQ218" i="2"/>
  <c r="AQ221" i="2"/>
  <c r="AQ222" i="2"/>
  <c r="AQ225" i="2"/>
  <c r="AQ570" i="2"/>
  <c r="AQ575" i="2"/>
  <c r="AQ665" i="2"/>
  <c r="AQ682" i="2"/>
  <c r="AQ779" i="2"/>
  <c r="AQ800" i="2"/>
  <c r="AQ29" i="2"/>
  <c r="AQ40" i="2"/>
  <c r="AQ66" i="2"/>
  <c r="AQ85" i="2"/>
  <c r="AQ90" i="2"/>
  <c r="AQ140" i="2"/>
  <c r="AQ156" i="2"/>
  <c r="AQ215" i="2"/>
  <c r="AQ224" i="2"/>
  <c r="AQ175" i="2"/>
  <c r="AQ189" i="2"/>
  <c r="AQ194" i="2"/>
  <c r="AQ200" i="2"/>
  <c r="AQ725" i="2"/>
  <c r="AQ757" i="2"/>
  <c r="AQ31" i="2"/>
  <c r="AQ47" i="2"/>
  <c r="AQ132" i="2"/>
  <c r="AQ150" i="2"/>
  <c r="AQ158" i="2"/>
  <c r="AQ172" i="2"/>
  <c r="AQ228" i="2"/>
  <c r="AQ232" i="2"/>
  <c r="AQ276" i="2"/>
  <c r="AQ301" i="2"/>
  <c r="AQ487" i="2"/>
  <c r="AQ741" i="2"/>
  <c r="AQ746" i="2"/>
  <c r="AQ773" i="2"/>
  <c r="AQ798" i="2"/>
  <c r="AQ820" i="2"/>
  <c r="AQ13" i="2"/>
  <c r="AQ83" i="2"/>
  <c r="AQ95" i="2"/>
  <c r="AQ96" i="2"/>
  <c r="AQ105" i="2"/>
  <c r="AQ111" i="2"/>
  <c r="AQ116" i="2"/>
  <c r="AQ165" i="2"/>
  <c r="AQ181" i="2"/>
  <c r="AQ196" i="2"/>
  <c r="AQ202" i="2"/>
  <c r="AQ203" i="2"/>
  <c r="AQ205" i="2"/>
  <c r="AQ210" i="2"/>
  <c r="AQ211" i="2"/>
  <c r="AQ213" i="2"/>
  <c r="AQ227" i="2"/>
  <c r="AQ229" i="2"/>
  <c r="AQ230" i="2"/>
  <c r="AQ174" i="2"/>
  <c r="AQ208" i="2"/>
  <c r="AQ226" i="2"/>
  <c r="AQ231" i="2"/>
  <c r="AQ237" i="2"/>
  <c r="AQ615" i="2"/>
  <c r="AQ649" i="2"/>
  <c r="AQ730" i="2"/>
  <c r="AQ762" i="2"/>
  <c r="AQ36" i="2"/>
  <c r="AQ42" i="2"/>
  <c r="AQ76" i="2"/>
  <c r="AQ92" i="2"/>
  <c r="AQ151" i="2"/>
  <c r="AQ220" i="2"/>
  <c r="AQ429" i="2"/>
  <c r="AQ586" i="2"/>
  <c r="AQ607" i="2"/>
  <c r="AQ633" i="2"/>
  <c r="AQ709" i="2"/>
  <c r="AQ790" i="2"/>
  <c r="AQ795" i="2"/>
  <c r="AQ796" i="2"/>
  <c r="AQ803" i="2"/>
  <c r="AQ804" i="2"/>
  <c r="AQ809" i="2"/>
  <c r="AQ810" i="2"/>
  <c r="AQ7" i="2"/>
  <c r="AQ17" i="2"/>
  <c r="AQ22" i="2"/>
  <c r="AQ49" i="2"/>
  <c r="AQ54" i="2"/>
  <c r="AQ63" i="2"/>
  <c r="AQ109" i="2"/>
  <c r="AQ124" i="2"/>
  <c r="AQ153" i="2"/>
  <c r="AQ4" i="2"/>
  <c r="AQ5" i="2"/>
  <c r="B52" i="2"/>
  <c r="B17" i="2"/>
  <c r="B36" i="2"/>
  <c r="B12" i="2"/>
  <c r="B32" i="2"/>
  <c r="B28" i="2"/>
  <c r="B30" i="2"/>
  <c r="B31" i="2"/>
  <c r="B29" i="2"/>
  <c r="AG250" i="2" l="1"/>
  <c r="AG252" i="2"/>
  <c r="AG254" i="2"/>
  <c r="AG256" i="2"/>
  <c r="AG258" i="2"/>
  <c r="AG262" i="2"/>
  <c r="AG266" i="2"/>
  <c r="AG287" i="2"/>
  <c r="AG289" i="2"/>
  <c r="AG293" i="2"/>
  <c r="AG295" i="2"/>
  <c r="AG299" i="2"/>
  <c r="AG303" i="2"/>
  <c r="AG307" i="2"/>
  <c r="AG334" i="2"/>
  <c r="AG340" i="2"/>
  <c r="AG353" i="2"/>
  <c r="AG355" i="2"/>
  <c r="AG366" i="2"/>
  <c r="AG372" i="2"/>
  <c r="AG378" i="2"/>
  <c r="AG415" i="2"/>
  <c r="AG417" i="2"/>
  <c r="AG430" i="2"/>
  <c r="AG233" i="2"/>
  <c r="AG235" i="2"/>
  <c r="AG260" i="2"/>
  <c r="AG264" i="2"/>
  <c r="AG268" i="2"/>
  <c r="AG270" i="2"/>
  <c r="AG291" i="2"/>
  <c r="AG297" i="2"/>
  <c r="AG301" i="2"/>
  <c r="AG305" i="2"/>
  <c r="AG311" i="2"/>
  <c r="AG315" i="2"/>
  <c r="AG319" i="2"/>
  <c r="AG323" i="2"/>
  <c r="AG327" i="2"/>
  <c r="AG331" i="2"/>
  <c r="AG338" i="2"/>
  <c r="AG344" i="2"/>
  <c r="AG357" i="2"/>
  <c r="AG359" i="2"/>
  <c r="AG370" i="2"/>
  <c r="AG376" i="2"/>
  <c r="AG380" i="2"/>
  <c r="AG382" i="2"/>
  <c r="AG419" i="2"/>
  <c r="AG421" i="2"/>
  <c r="AG237" i="2"/>
  <c r="AG241" i="2"/>
  <c r="AG243" i="2"/>
  <c r="AG247" i="2"/>
  <c r="AG257" i="2"/>
  <c r="AG284" i="2"/>
  <c r="AG286" i="2"/>
  <c r="AG333" i="2"/>
  <c r="AG335" i="2"/>
  <c r="AG346" i="2"/>
  <c r="AG352" i="2"/>
  <c r="AG365" i="2"/>
  <c r="AG367" i="2"/>
  <c r="AG388" i="2"/>
  <c r="AG392" i="2"/>
  <c r="AG396" i="2"/>
  <c r="AG400" i="2"/>
  <c r="AG404" i="2"/>
  <c r="AG408" i="2"/>
  <c r="AG412" i="2"/>
  <c r="AG427" i="2"/>
  <c r="AG429" i="2"/>
  <c r="AG431" i="2"/>
  <c r="AG435" i="2"/>
  <c r="AG245" i="2"/>
  <c r="AG249" i="2"/>
  <c r="AG251" i="2"/>
  <c r="AG255" i="2"/>
  <c r="AG259" i="2"/>
  <c r="AG261" i="2"/>
  <c r="AG263" i="2"/>
  <c r="AG265" i="2"/>
  <c r="AG267" i="2"/>
  <c r="AG288" i="2"/>
  <c r="AG290" i="2"/>
  <c r="AG292" i="2"/>
  <c r="AG294" i="2"/>
  <c r="AG298" i="2"/>
  <c r="AG302" i="2"/>
  <c r="AG306" i="2"/>
  <c r="AG337" i="2"/>
  <c r="AG339" i="2"/>
  <c r="AG350" i="2"/>
  <c r="AG356" i="2"/>
  <c r="AG369" i="2"/>
  <c r="AG371" i="2"/>
  <c r="AG377" i="2"/>
  <c r="AG379" i="2"/>
  <c r="AG390" i="2"/>
  <c r="AG394" i="2"/>
  <c r="AG398" i="2"/>
  <c r="AG402" i="2"/>
  <c r="AG406" i="2"/>
  <c r="AG410" i="2"/>
  <c r="AG414" i="2"/>
  <c r="AG416" i="2"/>
  <c r="AG234" i="2"/>
  <c r="AG236" i="2"/>
  <c r="AG253" i="2"/>
  <c r="AG269" i="2"/>
  <c r="AG271" i="2"/>
  <c r="AG296" i="2"/>
  <c r="AG300" i="2"/>
  <c r="AG304" i="2"/>
  <c r="AG308" i="2"/>
  <c r="AG310" i="2"/>
  <c r="AG314" i="2"/>
  <c r="AG318" i="2"/>
  <c r="AG322" i="2"/>
  <c r="AG326" i="2"/>
  <c r="AG330" i="2"/>
  <c r="AG341" i="2"/>
  <c r="AG343" i="2"/>
  <c r="AG354" i="2"/>
  <c r="AG360" i="2"/>
  <c r="AG373" i="2"/>
  <c r="AG375" i="2"/>
  <c r="AG381" i="2"/>
  <c r="AG383" i="2"/>
  <c r="AG418" i="2"/>
  <c r="AG420" i="2"/>
  <c r="AG238" i="2"/>
  <c r="AG240" i="2"/>
  <c r="AG273" i="2"/>
  <c r="AG277" i="2"/>
  <c r="AG281" i="2"/>
  <c r="AG312" i="2"/>
  <c r="AG316" i="2"/>
  <c r="AG320" i="2"/>
  <c r="AG324" i="2"/>
  <c r="AG328" i="2"/>
  <c r="AG332" i="2"/>
  <c r="AG345" i="2"/>
  <c r="AG347" i="2"/>
  <c r="AG358" i="2"/>
  <c r="AG364" i="2"/>
  <c r="AG385" i="2"/>
  <c r="AG387" i="2"/>
  <c r="AG422" i="2"/>
  <c r="AG424" i="2"/>
  <c r="AG275" i="2"/>
  <c r="AG279" i="2"/>
  <c r="AG283" i="2"/>
  <c r="AG349" i="2"/>
  <c r="AG362" i="2"/>
  <c r="AG384" i="2"/>
  <c r="AG393" i="2"/>
  <c r="AG411" i="2"/>
  <c r="AG434" i="2"/>
  <c r="AG458" i="2"/>
  <c r="AG460" i="2"/>
  <c r="AG530" i="2"/>
  <c r="AG532" i="2"/>
  <c r="AG248" i="2"/>
  <c r="AG368" i="2"/>
  <c r="AG389" i="2"/>
  <c r="AG407" i="2"/>
  <c r="AG437" i="2"/>
  <c r="AG439" i="2"/>
  <c r="AG443" i="2"/>
  <c r="AG447" i="2"/>
  <c r="AG451" i="2"/>
  <c r="AG462" i="2"/>
  <c r="AG464" i="2"/>
  <c r="AG473" i="2"/>
  <c r="AG239" i="2"/>
  <c r="AG244" i="2"/>
  <c r="AG272" i="2"/>
  <c r="AG276" i="2"/>
  <c r="AG280" i="2"/>
  <c r="AG363" i="2"/>
  <c r="AG403" i="2"/>
  <c r="AG425" i="2"/>
  <c r="AG441" i="2"/>
  <c r="AG445" i="2"/>
  <c r="AG449" i="2"/>
  <c r="AG453" i="2"/>
  <c r="AG466" i="2"/>
  <c r="AG468" i="2"/>
  <c r="AG475" i="2"/>
  <c r="AG477" i="2"/>
  <c r="AG479" i="2"/>
  <c r="AG481" i="2"/>
  <c r="AG483" i="2"/>
  <c r="AG485" i="2"/>
  <c r="AG487" i="2"/>
  <c r="AG489" i="2"/>
  <c r="AG491" i="2"/>
  <c r="AG493" i="2"/>
  <c r="AG495" i="2"/>
  <c r="AG497" i="2"/>
  <c r="AG499" i="2"/>
  <c r="AG501" i="2"/>
  <c r="AG503" i="2"/>
  <c r="AG505" i="2"/>
  <c r="AG507" i="2"/>
  <c r="AG509" i="2"/>
  <c r="AG511" i="2"/>
  <c r="AG513" i="2"/>
  <c r="AG515" i="2"/>
  <c r="AG517" i="2"/>
  <c r="AG519" i="2"/>
  <c r="AG521" i="2"/>
  <c r="AG523" i="2"/>
  <c r="AG285" i="2"/>
  <c r="AG342" i="2"/>
  <c r="AG399" i="2"/>
  <c r="AG413" i="2"/>
  <c r="AG455" i="2"/>
  <c r="AG470" i="2"/>
  <c r="AG525" i="2"/>
  <c r="AG527" i="2"/>
  <c r="AG309" i="2"/>
  <c r="AG313" i="2"/>
  <c r="AG317" i="2"/>
  <c r="AG321" i="2"/>
  <c r="AG325" i="2"/>
  <c r="AG329" i="2"/>
  <c r="AG351" i="2"/>
  <c r="AG386" i="2"/>
  <c r="AG395" i="2"/>
  <c r="AG409" i="2"/>
  <c r="AG426" i="2"/>
  <c r="AG432" i="2"/>
  <c r="AG436" i="2"/>
  <c r="AG438" i="2"/>
  <c r="AG457" i="2"/>
  <c r="AG459" i="2"/>
  <c r="AG472" i="2"/>
  <c r="AG529" i="2"/>
  <c r="AG531" i="2"/>
  <c r="AG246" i="2"/>
  <c r="AG274" i="2"/>
  <c r="AG278" i="2"/>
  <c r="AG282" i="2"/>
  <c r="AG348" i="2"/>
  <c r="AG361" i="2"/>
  <c r="AG401" i="2"/>
  <c r="AG423" i="2"/>
  <c r="AG433" i="2"/>
  <c r="AG454" i="2"/>
  <c r="AG465" i="2"/>
  <c r="AG467" i="2"/>
  <c r="AG474" i="2"/>
  <c r="AG478" i="2"/>
  <c r="AG482" i="2"/>
  <c r="AG486" i="2"/>
  <c r="AG490" i="2"/>
  <c r="AG494" i="2"/>
  <c r="AG498" i="2"/>
  <c r="AG502" i="2"/>
  <c r="AG506" i="2"/>
  <c r="AG510" i="2"/>
  <c r="AG514" i="2"/>
  <c r="AG518" i="2"/>
  <c r="AG522" i="2"/>
  <c r="AG524" i="2"/>
  <c r="AG336" i="2"/>
  <c r="AG500" i="2"/>
  <c r="AG534" i="2"/>
  <c r="AG536" i="2"/>
  <c r="AG613" i="2"/>
  <c r="AG615" i="2"/>
  <c r="AG628" i="2"/>
  <c r="AG428" i="2"/>
  <c r="AG469" i="2"/>
  <c r="AG496" i="2"/>
  <c r="AG538" i="2"/>
  <c r="AG540" i="2"/>
  <c r="AG552" i="2"/>
  <c r="AG554" i="2"/>
  <c r="AG558" i="2"/>
  <c r="AG562" i="2"/>
  <c r="AG566" i="2"/>
  <c r="AG570" i="2"/>
  <c r="AG574" i="2"/>
  <c r="AG578" i="2"/>
  <c r="AG582" i="2"/>
  <c r="AG586" i="2"/>
  <c r="AG590" i="2"/>
  <c r="AG594" i="2"/>
  <c r="AG598" i="2"/>
  <c r="AG602" i="2"/>
  <c r="AG617" i="2"/>
  <c r="AG619" i="2"/>
  <c r="AG440" i="2"/>
  <c r="AG444" i="2"/>
  <c r="AG448" i="2"/>
  <c r="AG452" i="2"/>
  <c r="AG456" i="2"/>
  <c r="AG461" i="2"/>
  <c r="AG492" i="2"/>
  <c r="AG528" i="2"/>
  <c r="AG542" i="2"/>
  <c r="AG544" i="2"/>
  <c r="AG546" i="2"/>
  <c r="AG548" i="2"/>
  <c r="AG550" i="2"/>
  <c r="AG556" i="2"/>
  <c r="AG560" i="2"/>
  <c r="AG564" i="2"/>
  <c r="AG568" i="2"/>
  <c r="AG572" i="2"/>
  <c r="AG576" i="2"/>
  <c r="AG580" i="2"/>
  <c r="AG584" i="2"/>
  <c r="AG588" i="2"/>
  <c r="AG592" i="2"/>
  <c r="AG596" i="2"/>
  <c r="AG600" i="2"/>
  <c r="AG604" i="2"/>
  <c r="AG606" i="2"/>
  <c r="AG621" i="2"/>
  <c r="AG623" i="2"/>
  <c r="AG631" i="2"/>
  <c r="AG633" i="2"/>
  <c r="AG635" i="2"/>
  <c r="AG242" i="2"/>
  <c r="AG374" i="2"/>
  <c r="AG488" i="2"/>
  <c r="AG520" i="2"/>
  <c r="AG608" i="2"/>
  <c r="AG610" i="2"/>
  <c r="AG625" i="2"/>
  <c r="AG627" i="2"/>
  <c r="AG629" i="2"/>
  <c r="AG637" i="2"/>
  <c r="AG639" i="2"/>
  <c r="AG641" i="2"/>
  <c r="AG643" i="2"/>
  <c r="AG645" i="2"/>
  <c r="AG647" i="2"/>
  <c r="AG649" i="2"/>
  <c r="AG651" i="2"/>
  <c r="AG653" i="2"/>
  <c r="AG484" i="2"/>
  <c r="AG516" i="2"/>
  <c r="AG533" i="2"/>
  <c r="AG535" i="2"/>
  <c r="AG612" i="2"/>
  <c r="AG614" i="2"/>
  <c r="AG391" i="2"/>
  <c r="AG442" i="2"/>
  <c r="AG446" i="2"/>
  <c r="AG450" i="2"/>
  <c r="AG463" i="2"/>
  <c r="AG476" i="2"/>
  <c r="AG508" i="2"/>
  <c r="AG526" i="2"/>
  <c r="AG541" i="2"/>
  <c r="AG543" i="2"/>
  <c r="AG547" i="2"/>
  <c r="AG551" i="2"/>
  <c r="AG553" i="2"/>
  <c r="AG605" i="2"/>
  <c r="AG607" i="2"/>
  <c r="AG620" i="2"/>
  <c r="AG622" i="2"/>
  <c r="AG634" i="2"/>
  <c r="AG638" i="2"/>
  <c r="AG642" i="2"/>
  <c r="AG646" i="2"/>
  <c r="AG650" i="2"/>
  <c r="AG654" i="2"/>
  <c r="AG537" i="2"/>
  <c r="AG630" i="2"/>
  <c r="AG648" i="2"/>
  <c r="AG512" i="2"/>
  <c r="AG626" i="2"/>
  <c r="AG644" i="2"/>
  <c r="AG700" i="2"/>
  <c r="AG702" i="2"/>
  <c r="AG714" i="2"/>
  <c r="AG716" i="2"/>
  <c r="AG718" i="2"/>
  <c r="AG720" i="2"/>
  <c r="AG722" i="2"/>
  <c r="AG724" i="2"/>
  <c r="AG726" i="2"/>
  <c r="AG728" i="2"/>
  <c r="AG730" i="2"/>
  <c r="AG732" i="2"/>
  <c r="AG734" i="2"/>
  <c r="AG736" i="2"/>
  <c r="AG738" i="2"/>
  <c r="AG740" i="2"/>
  <c r="AG742" i="2"/>
  <c r="AG744" i="2"/>
  <c r="AG746" i="2"/>
  <c r="AG748" i="2"/>
  <c r="AG750" i="2"/>
  <c r="AG752" i="2"/>
  <c r="AG754" i="2"/>
  <c r="AG756" i="2"/>
  <c r="AG758" i="2"/>
  <c r="AG760" i="2"/>
  <c r="AG762" i="2"/>
  <c r="AG764" i="2"/>
  <c r="AG766" i="2"/>
  <c r="AG768" i="2"/>
  <c r="AG770" i="2"/>
  <c r="AG772" i="2"/>
  <c r="AG774" i="2"/>
  <c r="AG776" i="2"/>
  <c r="AG778" i="2"/>
  <c r="AG780" i="2"/>
  <c r="AG782" i="2"/>
  <c r="AG784" i="2"/>
  <c r="AG786" i="2"/>
  <c r="AG788" i="2"/>
  <c r="AG790" i="2"/>
  <c r="AG792" i="2"/>
  <c r="AG794" i="2"/>
  <c r="AG796" i="2"/>
  <c r="AG609" i="2"/>
  <c r="AG618" i="2"/>
  <c r="AG640" i="2"/>
  <c r="AG704" i="2"/>
  <c r="AG706" i="2"/>
  <c r="AG708" i="2"/>
  <c r="AG710" i="2"/>
  <c r="AG712" i="2"/>
  <c r="AG798" i="2"/>
  <c r="AG800" i="2"/>
  <c r="AG397" i="2"/>
  <c r="AG480" i="2"/>
  <c r="AG557" i="2"/>
  <c r="AG561" i="2"/>
  <c r="AG565" i="2"/>
  <c r="AG569" i="2"/>
  <c r="AG573" i="2"/>
  <c r="AG577" i="2"/>
  <c r="AG581" i="2"/>
  <c r="AG585" i="2"/>
  <c r="AG589" i="2"/>
  <c r="AG593" i="2"/>
  <c r="AG597" i="2"/>
  <c r="AG601" i="2"/>
  <c r="AG636" i="2"/>
  <c r="AG657" i="2"/>
  <c r="AG659" i="2"/>
  <c r="AG661" i="2"/>
  <c r="AG663" i="2"/>
  <c r="AG665" i="2"/>
  <c r="AG667" i="2"/>
  <c r="AG669" i="2"/>
  <c r="AG671" i="2"/>
  <c r="AG673" i="2"/>
  <c r="AG675" i="2"/>
  <c r="AG677" i="2"/>
  <c r="AG679" i="2"/>
  <c r="AG681" i="2"/>
  <c r="AG683" i="2"/>
  <c r="AG685" i="2"/>
  <c r="AG687" i="2"/>
  <c r="AG689" i="2"/>
  <c r="AG691" i="2"/>
  <c r="AG693" i="2"/>
  <c r="AG802" i="2"/>
  <c r="AG804" i="2"/>
  <c r="AG405" i="2"/>
  <c r="AG539" i="2"/>
  <c r="AG632" i="2"/>
  <c r="AG655" i="2"/>
  <c r="AG695" i="2"/>
  <c r="AG697" i="2"/>
  <c r="AG717" i="2"/>
  <c r="AG721" i="2"/>
  <c r="AG725" i="2"/>
  <c r="AG729" i="2"/>
  <c r="AG733" i="2"/>
  <c r="AG737" i="2"/>
  <c r="AG741" i="2"/>
  <c r="AG745" i="2"/>
  <c r="AG749" i="2"/>
  <c r="AG753" i="2"/>
  <c r="AG757" i="2"/>
  <c r="AG761" i="2"/>
  <c r="AG765" i="2"/>
  <c r="AG769" i="2"/>
  <c r="AG773" i="2"/>
  <c r="AG777" i="2"/>
  <c r="AG781" i="2"/>
  <c r="AG785" i="2"/>
  <c r="AG789" i="2"/>
  <c r="AG793" i="2"/>
  <c r="AG549" i="2"/>
  <c r="AG611" i="2"/>
  <c r="AG616" i="2"/>
  <c r="AG658" i="2"/>
  <c r="AG662" i="2"/>
  <c r="AG666" i="2"/>
  <c r="AG670" i="2"/>
  <c r="AG674" i="2"/>
  <c r="AG678" i="2"/>
  <c r="AG682" i="2"/>
  <c r="AG686" i="2"/>
  <c r="AG690" i="2"/>
  <c r="AG703" i="2"/>
  <c r="AG705" i="2"/>
  <c r="AG709" i="2"/>
  <c r="AG713" i="2"/>
  <c r="AG715" i="2"/>
  <c r="AG799" i="2"/>
  <c r="AG801" i="2"/>
  <c r="AG555" i="2"/>
  <c r="AG587" i="2"/>
  <c r="AG668" i="2"/>
  <c r="AG699" i="2"/>
  <c r="AG719" i="2"/>
  <c r="AG723" i="2"/>
  <c r="AG727" i="2"/>
  <c r="AG731" i="2"/>
  <c r="AG735" i="2"/>
  <c r="AG739" i="2"/>
  <c r="AG743" i="2"/>
  <c r="AG747" i="2"/>
  <c r="AG751" i="2"/>
  <c r="AG755" i="2"/>
  <c r="AG759" i="2"/>
  <c r="AG763" i="2"/>
  <c r="AG767" i="2"/>
  <c r="AG771" i="2"/>
  <c r="AG775" i="2"/>
  <c r="AG779" i="2"/>
  <c r="AG783" i="2"/>
  <c r="AG787" i="2"/>
  <c r="AG791" i="2"/>
  <c r="AG795" i="2"/>
  <c r="AG807" i="2"/>
  <c r="AG809" i="2"/>
  <c r="AG21" i="2"/>
  <c r="AG25" i="2"/>
  <c r="AG29" i="2"/>
  <c r="AG33" i="2"/>
  <c r="AG37" i="2"/>
  <c r="AG39" i="2"/>
  <c r="AG74" i="2"/>
  <c r="AG575" i="2"/>
  <c r="AG664" i="2"/>
  <c r="AG707" i="2"/>
  <c r="AG811" i="2"/>
  <c r="AG813" i="2"/>
  <c r="AG81" i="2"/>
  <c r="AG85" i="2"/>
  <c r="AG563" i="2"/>
  <c r="AG595" i="2"/>
  <c r="AG660" i="2"/>
  <c r="AG692" i="2"/>
  <c r="AG696" i="2"/>
  <c r="AG711" i="2"/>
  <c r="AG803" i="2"/>
  <c r="AG815" i="2"/>
  <c r="AG817" i="2"/>
  <c r="AG821" i="2"/>
  <c r="AG6" i="2"/>
  <c r="AG8" i="2"/>
  <c r="AG12" i="2"/>
  <c r="AG16" i="2"/>
  <c r="AG41" i="2"/>
  <c r="AG43" i="2"/>
  <c r="AG45" i="2"/>
  <c r="AG47" i="2"/>
  <c r="AG49" i="2"/>
  <c r="AG51" i="2"/>
  <c r="AG53" i="2"/>
  <c r="AG57" i="2"/>
  <c r="AG59" i="2"/>
  <c r="AG61" i="2"/>
  <c r="AG63" i="2"/>
  <c r="AG65" i="2"/>
  <c r="AG67" i="2"/>
  <c r="AG69" i="2"/>
  <c r="AG77" i="2"/>
  <c r="AG79" i="2"/>
  <c r="AG83" i="2"/>
  <c r="AG87" i="2"/>
  <c r="AG471" i="2"/>
  <c r="AG583" i="2"/>
  <c r="AG624" i="2"/>
  <c r="AG656" i="2"/>
  <c r="AG688" i="2"/>
  <c r="AG819" i="2"/>
  <c r="AG20" i="2"/>
  <c r="AG22" i="2"/>
  <c r="AG24" i="2"/>
  <c r="AG26" i="2"/>
  <c r="AG28" i="2"/>
  <c r="AG30" i="2"/>
  <c r="AG32" i="2"/>
  <c r="AG34" i="2"/>
  <c r="AG36" i="2"/>
  <c r="AG55" i="2"/>
  <c r="AG71" i="2"/>
  <c r="AG73" i="2"/>
  <c r="AG75" i="2"/>
  <c r="AG571" i="2"/>
  <c r="AG603" i="2"/>
  <c r="AG684" i="2"/>
  <c r="AG701" i="2"/>
  <c r="AG797" i="2"/>
  <c r="AG806" i="2"/>
  <c r="AG808" i="2"/>
  <c r="AG10" i="2"/>
  <c r="AG14" i="2"/>
  <c r="AG18" i="2"/>
  <c r="AG38" i="2"/>
  <c r="AG504" i="2"/>
  <c r="AG579" i="2"/>
  <c r="AG676" i="2"/>
  <c r="AG694" i="2"/>
  <c r="AG698" i="2"/>
  <c r="AG814" i="2"/>
  <c r="AG816" i="2"/>
  <c r="AG44" i="2"/>
  <c r="AG48" i="2"/>
  <c r="AG52" i="2"/>
  <c r="AG54" i="2"/>
  <c r="AG56" i="2"/>
  <c r="AG60" i="2"/>
  <c r="AG64" i="2"/>
  <c r="AG68" i="2"/>
  <c r="AG80" i="2"/>
  <c r="AG82" i="2"/>
  <c r="AG84" i="2"/>
  <c r="AG86" i="2"/>
  <c r="AG88" i="2"/>
  <c r="AG805" i="2"/>
  <c r="AG810" i="2"/>
  <c r="AG31" i="2"/>
  <c r="AG72" i="2"/>
  <c r="AG125" i="2"/>
  <c r="AG129" i="2"/>
  <c r="AG133" i="2"/>
  <c r="AG137" i="2"/>
  <c r="AG141" i="2"/>
  <c r="AG145" i="2"/>
  <c r="AG149" i="2"/>
  <c r="AG153" i="2"/>
  <c r="AG164" i="2"/>
  <c r="AG177" i="2"/>
  <c r="AG179" i="2"/>
  <c r="AG202" i="2"/>
  <c r="AG204" i="2"/>
  <c r="AG208" i="2"/>
  <c r="AG212" i="2"/>
  <c r="AG216" i="2"/>
  <c r="AG220" i="2"/>
  <c r="AG224" i="2"/>
  <c r="AG228" i="2"/>
  <c r="AG230" i="2"/>
  <c r="AG232" i="2"/>
  <c r="AG171" i="2"/>
  <c r="AG182" i="2"/>
  <c r="AG27" i="2"/>
  <c r="AG50" i="2"/>
  <c r="AG90" i="2"/>
  <c r="AG92" i="2"/>
  <c r="AG94" i="2"/>
  <c r="AG96" i="2"/>
  <c r="AG127" i="2"/>
  <c r="AG131" i="2"/>
  <c r="AG135" i="2"/>
  <c r="AG139" i="2"/>
  <c r="AG143" i="2"/>
  <c r="AG147" i="2"/>
  <c r="AG151" i="2"/>
  <c r="AG155" i="2"/>
  <c r="AG157" i="2"/>
  <c r="AG173" i="2"/>
  <c r="AG175" i="2"/>
  <c r="AG186" i="2"/>
  <c r="AG190" i="2"/>
  <c r="AG194" i="2"/>
  <c r="AG198" i="2"/>
  <c r="AG159" i="2"/>
  <c r="AG161" i="2"/>
  <c r="AG169" i="2"/>
  <c r="AG188" i="2"/>
  <c r="AG192" i="2"/>
  <c r="AG196" i="2"/>
  <c r="AG200" i="2"/>
  <c r="AG559" i="2"/>
  <c r="AG23" i="2"/>
  <c r="AG46" i="2"/>
  <c r="AG98" i="2"/>
  <c r="AG100" i="2"/>
  <c r="AG104" i="2"/>
  <c r="AG108" i="2"/>
  <c r="AG110" i="2"/>
  <c r="AG112" i="2"/>
  <c r="AG114" i="2"/>
  <c r="AG116" i="2"/>
  <c r="AG118" i="2"/>
  <c r="AG120" i="2"/>
  <c r="AG122" i="2"/>
  <c r="AG545" i="2"/>
  <c r="AG567" i="2"/>
  <c r="AG820" i="2"/>
  <c r="AG7" i="2"/>
  <c r="AG11" i="2"/>
  <c r="AG15" i="2"/>
  <c r="AG19" i="2"/>
  <c r="AG42" i="2"/>
  <c r="AG78" i="2"/>
  <c r="AG102" i="2"/>
  <c r="AG106" i="2"/>
  <c r="AG165" i="2"/>
  <c r="AG167" i="2"/>
  <c r="AG178" i="2"/>
  <c r="AG184" i="2"/>
  <c r="AG205" i="2"/>
  <c r="AG209" i="2"/>
  <c r="AG213" i="2"/>
  <c r="AG217" i="2"/>
  <c r="AG221" i="2"/>
  <c r="AG225" i="2"/>
  <c r="AG229" i="2"/>
  <c r="AG591" i="2"/>
  <c r="AG812" i="2"/>
  <c r="AG70" i="2"/>
  <c r="AG89" i="2"/>
  <c r="AG93" i="2"/>
  <c r="AG124" i="2"/>
  <c r="AG128" i="2"/>
  <c r="AG132" i="2"/>
  <c r="AG136" i="2"/>
  <c r="AG140" i="2"/>
  <c r="AG144" i="2"/>
  <c r="AG148" i="2"/>
  <c r="AG152" i="2"/>
  <c r="AG156" i="2"/>
  <c r="AG163" i="2"/>
  <c r="AG174" i="2"/>
  <c r="AG180" i="2"/>
  <c r="AG207" i="2"/>
  <c r="AG211" i="2"/>
  <c r="AG215" i="2"/>
  <c r="AG219" i="2"/>
  <c r="AG223" i="2"/>
  <c r="AG227" i="2"/>
  <c r="AG599" i="2"/>
  <c r="AG652" i="2"/>
  <c r="AG672" i="2"/>
  <c r="AG680" i="2"/>
  <c r="AG58" i="2"/>
  <c r="AG62" i="2"/>
  <c r="AG99" i="2"/>
  <c r="AG101" i="2"/>
  <c r="AG103" i="2"/>
  <c r="AG105" i="2"/>
  <c r="AG107" i="2"/>
  <c r="AG109" i="2"/>
  <c r="AG113" i="2"/>
  <c r="AG117" i="2"/>
  <c r="AG121" i="2"/>
  <c r="AG158" i="2"/>
  <c r="AG160" i="2"/>
  <c r="AG166" i="2"/>
  <c r="AG172" i="2"/>
  <c r="AG185" i="2"/>
  <c r="AG187" i="2"/>
  <c r="AG191" i="2"/>
  <c r="AG195" i="2"/>
  <c r="AG199" i="2"/>
  <c r="AG111" i="2"/>
  <c r="AG138" i="2"/>
  <c r="AG183" i="2"/>
  <c r="AG193" i="2"/>
  <c r="AG126" i="2"/>
  <c r="AG197" i="2"/>
  <c r="AG9" i="2"/>
  <c r="AG40" i="2"/>
  <c r="AG134" i="2"/>
  <c r="AG170" i="2"/>
  <c r="AG189" i="2"/>
  <c r="AG203" i="2"/>
  <c r="AG226" i="2"/>
  <c r="AG231" i="2"/>
  <c r="AG218" i="2"/>
  <c r="AG142" i="2"/>
  <c r="AG97" i="2"/>
  <c r="AG130" i="2"/>
  <c r="AG222" i="2"/>
  <c r="AG822" i="2"/>
  <c r="AG35" i="2"/>
  <c r="AG76" i="2"/>
  <c r="AG13" i="2"/>
  <c r="AG115" i="2"/>
  <c r="AG154" i="2"/>
  <c r="AG162" i="2"/>
  <c r="AG176" i="2"/>
  <c r="AG181" i="2"/>
  <c r="AG214" i="2"/>
  <c r="AG818" i="2"/>
  <c r="AG17" i="2"/>
  <c r="AG150" i="2"/>
  <c r="AG210" i="2"/>
  <c r="AG91" i="2"/>
  <c r="AG95" i="2"/>
  <c r="AG119" i="2"/>
  <c r="AG123" i="2"/>
  <c r="AG146" i="2"/>
  <c r="AG168" i="2"/>
  <c r="AG201" i="2"/>
  <c r="AG206" i="2"/>
  <c r="AG66" i="2"/>
  <c r="AK240" i="2"/>
  <c r="AJ242" i="2"/>
  <c r="AJ244" i="2"/>
  <c r="AJ246" i="2"/>
  <c r="AJ248" i="2"/>
  <c r="AK332" i="2"/>
  <c r="AJ336" i="2"/>
  <c r="AK345" i="2"/>
  <c r="AJ351" i="2"/>
  <c r="AK387" i="2"/>
  <c r="AJ393" i="2"/>
  <c r="AJ409" i="2"/>
  <c r="AJ413" i="2"/>
  <c r="AJ434" i="2"/>
  <c r="AK244" i="2"/>
  <c r="AK248" i="2"/>
  <c r="AK336" i="2"/>
  <c r="AK393" i="2"/>
  <c r="AK409" i="2"/>
  <c r="AK413" i="2"/>
  <c r="AK237" i="2"/>
  <c r="AK239" i="2"/>
  <c r="AJ272" i="2"/>
  <c r="AJ274" i="2"/>
  <c r="AJ276" i="2"/>
  <c r="AJ278" i="2"/>
  <c r="AJ280" i="2"/>
  <c r="AJ282" i="2"/>
  <c r="AK311" i="2"/>
  <c r="AK315" i="2"/>
  <c r="AK319" i="2"/>
  <c r="AK323" i="2"/>
  <c r="AK327" i="2"/>
  <c r="AK331" i="2"/>
  <c r="AK357" i="2"/>
  <c r="AJ425" i="2"/>
  <c r="AK274" i="2"/>
  <c r="AK278" i="2"/>
  <c r="AK282" i="2"/>
  <c r="AK425" i="2"/>
  <c r="AJ371" i="2"/>
  <c r="AJ379" i="2"/>
  <c r="AK414" i="2"/>
  <c r="AK416" i="2"/>
  <c r="AK300" i="2"/>
  <c r="AJ314" i="2"/>
  <c r="AK379" i="2"/>
  <c r="AK420" i="2"/>
  <c r="AJ238" i="2"/>
  <c r="AK271" i="2"/>
  <c r="AJ311" i="2"/>
  <c r="AJ315" i="2"/>
  <c r="AJ319" i="2"/>
  <c r="AJ323" i="2"/>
  <c r="AJ327" i="2"/>
  <c r="AJ331" i="2"/>
  <c r="AK380" i="2"/>
  <c r="AK424" i="2"/>
  <c r="AJ456" i="2"/>
  <c r="AJ471" i="2"/>
  <c r="AJ526" i="2"/>
  <c r="AJ528" i="2"/>
  <c r="AK341" i="2"/>
  <c r="AJ345" i="2"/>
  <c r="AK456" i="2"/>
  <c r="AK471" i="2"/>
  <c r="AK528" i="2"/>
  <c r="AK268" i="2"/>
  <c r="AK299" i="2"/>
  <c r="AK308" i="2"/>
  <c r="AK312" i="2"/>
  <c r="AK316" i="2"/>
  <c r="AK320" i="2"/>
  <c r="AK324" i="2"/>
  <c r="AK328" i="2"/>
  <c r="AJ332" i="2"/>
  <c r="AJ359" i="2"/>
  <c r="AJ385" i="2"/>
  <c r="AK417" i="2"/>
  <c r="AJ421" i="2"/>
  <c r="AK439" i="2"/>
  <c r="AK443" i="2"/>
  <c r="AJ462" i="2"/>
  <c r="AJ464" i="2"/>
  <c r="AK373" i="2"/>
  <c r="AK464" i="2"/>
  <c r="AK477" i="2"/>
  <c r="AK485" i="2"/>
  <c r="AK489" i="2"/>
  <c r="AK493" i="2"/>
  <c r="AK501" i="2"/>
  <c r="AK505" i="2"/>
  <c r="AK509" i="2"/>
  <c r="AK517" i="2"/>
  <c r="AK523" i="2"/>
  <c r="AJ240" i="2"/>
  <c r="AK273" i="2"/>
  <c r="AK277" i="2"/>
  <c r="AK281" i="2"/>
  <c r="AJ347" i="2"/>
  <c r="AK360" i="2"/>
  <c r="AJ364" i="2"/>
  <c r="AK382" i="2"/>
  <c r="AK422" i="2"/>
  <c r="AK455" i="2"/>
  <c r="AK527" i="2"/>
  <c r="AK270" i="2"/>
  <c r="AJ357" i="2"/>
  <c r="AK383" i="2"/>
  <c r="AJ387" i="2"/>
  <c r="AJ419" i="2"/>
  <c r="AK436" i="2"/>
  <c r="AK438" i="2"/>
  <c r="AJ492" i="2"/>
  <c r="AJ496" i="2"/>
  <c r="AJ512" i="2"/>
  <c r="AK504" i="2"/>
  <c r="AJ609" i="2"/>
  <c r="AJ626" i="2"/>
  <c r="AJ644" i="2"/>
  <c r="AJ652" i="2"/>
  <c r="AK500" i="2"/>
  <c r="AJ436" i="2"/>
  <c r="AK465" i="2"/>
  <c r="AJ478" i="2"/>
  <c r="AK496" i="2"/>
  <c r="AJ510" i="2"/>
  <c r="AJ524" i="2"/>
  <c r="AJ538" i="2"/>
  <c r="AJ540" i="2"/>
  <c r="AK558" i="2"/>
  <c r="AK566" i="2"/>
  <c r="AK578" i="2"/>
  <c r="AK582" i="2"/>
  <c r="AK590" i="2"/>
  <c r="AK602" i="2"/>
  <c r="AJ617" i="2"/>
  <c r="AJ619" i="2"/>
  <c r="AJ344" i="2"/>
  <c r="AK440" i="2"/>
  <c r="AK444" i="2"/>
  <c r="AK448" i="2"/>
  <c r="AK452" i="2"/>
  <c r="AK492" i="2"/>
  <c r="AJ544" i="2"/>
  <c r="AJ550" i="2"/>
  <c r="AK604" i="2"/>
  <c r="AK619" i="2"/>
  <c r="AJ621" i="2"/>
  <c r="AJ631" i="2"/>
  <c r="AJ633" i="2"/>
  <c r="AK236" i="2"/>
  <c r="AK457" i="2"/>
  <c r="AK488" i="2"/>
  <c r="AK520" i="2"/>
  <c r="AK529" i="2"/>
  <c r="AK544" i="2"/>
  <c r="AK608" i="2"/>
  <c r="AK631" i="2"/>
  <c r="AK639" i="2"/>
  <c r="AK651" i="2"/>
  <c r="AJ438" i="2"/>
  <c r="AK480" i="2"/>
  <c r="AK512" i="2"/>
  <c r="AK537" i="2"/>
  <c r="AK539" i="2"/>
  <c r="AJ555" i="2"/>
  <c r="AJ557" i="2"/>
  <c r="AJ559" i="2"/>
  <c r="AJ563" i="2"/>
  <c r="AJ565" i="2"/>
  <c r="AJ569" i="2"/>
  <c r="AJ571" i="2"/>
  <c r="AJ577" i="2"/>
  <c r="AJ583" i="2"/>
  <c r="AJ587" i="2"/>
  <c r="AJ591" i="2"/>
  <c r="AJ597" i="2"/>
  <c r="AJ603" i="2"/>
  <c r="AK618" i="2"/>
  <c r="AK484" i="2"/>
  <c r="AJ498" i="2"/>
  <c r="AK555" i="2"/>
  <c r="AK559" i="2"/>
  <c r="AK563" i="2"/>
  <c r="AK567" i="2"/>
  <c r="AK571" i="2"/>
  <c r="AK575" i="2"/>
  <c r="AK579" i="2"/>
  <c r="AK583" i="2"/>
  <c r="AK587" i="2"/>
  <c r="AK591" i="2"/>
  <c r="AK595" i="2"/>
  <c r="AK599" i="2"/>
  <c r="AK603" i="2"/>
  <c r="AK612" i="2"/>
  <c r="AJ656" i="2"/>
  <c r="AJ660" i="2"/>
  <c r="AJ664" i="2"/>
  <c r="AJ672" i="2"/>
  <c r="AJ676" i="2"/>
  <c r="AJ680" i="2"/>
  <c r="AJ684" i="2"/>
  <c r="AJ688" i="2"/>
  <c r="AK467" i="2"/>
  <c r="AJ472" i="2"/>
  <c r="AK533" i="2"/>
  <c r="AJ547" i="2"/>
  <c r="AJ654" i="2"/>
  <c r="AK614" i="2"/>
  <c r="AK627" i="2"/>
  <c r="AJ704" i="2"/>
  <c r="AJ706" i="2"/>
  <c r="AK800" i="2"/>
  <c r="AK508" i="2"/>
  <c r="AJ646" i="2"/>
  <c r="AK687" i="2"/>
  <c r="AK691" i="2"/>
  <c r="AK693" i="2"/>
  <c r="AK706" i="2"/>
  <c r="AK476" i="2"/>
  <c r="AK516" i="2"/>
  <c r="AJ719" i="2"/>
  <c r="AK729" i="2"/>
  <c r="AK741" i="2"/>
  <c r="AJ747" i="2"/>
  <c r="AK749" i="2"/>
  <c r="AJ751" i="2"/>
  <c r="AJ763" i="2"/>
  <c r="AK765" i="2"/>
  <c r="AJ767" i="2"/>
  <c r="AK773" i="2"/>
  <c r="AJ775" i="2"/>
  <c r="AK781" i="2"/>
  <c r="AJ783" i="2"/>
  <c r="AK789" i="2"/>
  <c r="AJ791" i="2"/>
  <c r="AK793" i="2"/>
  <c r="AK535" i="2"/>
  <c r="AJ642" i="2"/>
  <c r="AK695" i="2"/>
  <c r="AJ805" i="2"/>
  <c r="AK818" i="2"/>
  <c r="AJ9" i="2"/>
  <c r="AJ13" i="2"/>
  <c r="AK27" i="2"/>
  <c r="AK70" i="2"/>
  <c r="AJ72" i="2"/>
  <c r="AJ522" i="2"/>
  <c r="AJ678" i="2"/>
  <c r="AK805" i="2"/>
  <c r="AK9" i="2"/>
  <c r="AK13" i="2"/>
  <c r="AK353" i="2"/>
  <c r="AJ674" i="2"/>
  <c r="AJ811" i="2"/>
  <c r="AJ813" i="2"/>
  <c r="AJ85" i="2"/>
  <c r="AK531" i="2"/>
  <c r="AJ670" i="2"/>
  <c r="AJ803" i="2"/>
  <c r="AJ6" i="2"/>
  <c r="AJ8" i="2"/>
  <c r="AJ12" i="2"/>
  <c r="AJ16" i="2"/>
  <c r="AK53" i="2"/>
  <c r="AJ59" i="2"/>
  <c r="AJ77" i="2"/>
  <c r="AJ79" i="2"/>
  <c r="AK85" i="2"/>
  <c r="AJ87" i="2"/>
  <c r="AK340" i="2"/>
  <c r="AJ666" i="2"/>
  <c r="AK697" i="2"/>
  <c r="AK705" i="2"/>
  <c r="AJ717" i="2"/>
  <c r="AJ721" i="2"/>
  <c r="AJ725" i="2"/>
  <c r="AJ729" i="2"/>
  <c r="AJ733" i="2"/>
  <c r="AJ737" i="2"/>
  <c r="AJ741" i="2"/>
  <c r="AJ745" i="2"/>
  <c r="AJ749" i="2"/>
  <c r="AJ753" i="2"/>
  <c r="AJ757" i="2"/>
  <c r="AJ761" i="2"/>
  <c r="AJ765" i="2"/>
  <c r="AJ769" i="2"/>
  <c r="AJ773" i="2"/>
  <c r="AJ777" i="2"/>
  <c r="AJ781" i="2"/>
  <c r="AJ785" i="2"/>
  <c r="AJ789" i="2"/>
  <c r="AJ793" i="2"/>
  <c r="AK6" i="2"/>
  <c r="AK12" i="2"/>
  <c r="AK16" i="2"/>
  <c r="AJ20" i="2"/>
  <c r="AJ28" i="2"/>
  <c r="AJ30" i="2"/>
  <c r="AJ71" i="2"/>
  <c r="AK459" i="2"/>
  <c r="AJ662" i="2"/>
  <c r="AJ709" i="2"/>
  <c r="AK40" i="2"/>
  <c r="AJ214" i="2"/>
  <c r="AJ226" i="2"/>
  <c r="AJ157" i="2"/>
  <c r="AK175" i="2"/>
  <c r="AJ186" i="2"/>
  <c r="AJ190" i="2"/>
  <c r="AJ194" i="2"/>
  <c r="AJ198" i="2"/>
  <c r="AK36" i="2"/>
  <c r="AK214" i="2"/>
  <c r="AK226" i="2"/>
  <c r="AJ490" i="2"/>
  <c r="AJ634" i="2"/>
  <c r="AJ801" i="2"/>
  <c r="AK806" i="2"/>
  <c r="AK32" i="2"/>
  <c r="AK50" i="2"/>
  <c r="AK60" i="2"/>
  <c r="AK73" i="2"/>
  <c r="AK90" i="2"/>
  <c r="AK94" i="2"/>
  <c r="AK96" i="2"/>
  <c r="AK28" i="2"/>
  <c r="AK46" i="2"/>
  <c r="AK108" i="2"/>
  <c r="AK112" i="2"/>
  <c r="AK120" i="2"/>
  <c r="AJ122" i="2"/>
  <c r="AK157" i="2"/>
  <c r="AJ161" i="2"/>
  <c r="AK171" i="2"/>
  <c r="AJ182" i="2"/>
  <c r="AK194" i="2"/>
  <c r="AK198" i="2"/>
  <c r="AK24" i="2"/>
  <c r="AJ38" i="2"/>
  <c r="AK42" i="2"/>
  <c r="AK122" i="2"/>
  <c r="AK161" i="2"/>
  <c r="AK182" i="2"/>
  <c r="AJ686" i="2"/>
  <c r="AK797" i="2"/>
  <c r="AK808" i="2"/>
  <c r="AK93" i="2"/>
  <c r="AK115" i="2"/>
  <c r="AJ124" i="2"/>
  <c r="AJ174" i="2"/>
  <c r="AK207" i="2"/>
  <c r="AJ117" i="2"/>
  <c r="AJ144" i="2"/>
  <c r="AK199" i="2"/>
  <c r="AK227" i="2"/>
  <c r="AK20" i="2"/>
  <c r="AJ101" i="2"/>
  <c r="AK111" i="2"/>
  <c r="AK152" i="2"/>
  <c r="AJ156" i="2"/>
  <c r="AJ89" i="2"/>
  <c r="AJ93" i="2"/>
  <c r="AJ148" i="2"/>
  <c r="AK170" i="2"/>
  <c r="AK97" i="2"/>
  <c r="AJ140" i="2"/>
  <c r="AK223" i="2"/>
  <c r="AK119" i="2"/>
  <c r="AJ109" i="2"/>
  <c r="AJ136" i="2"/>
  <c r="AK158" i="2"/>
  <c r="AK191" i="2"/>
  <c r="AK219" i="2"/>
  <c r="AJ52" i="2"/>
  <c r="AK211" i="2"/>
  <c r="AJ44" i="2"/>
  <c r="AK58" i="2"/>
  <c r="AK86" i="2"/>
  <c r="AJ132" i="2"/>
  <c r="AK163" i="2"/>
  <c r="AK215" i="2"/>
  <c r="AK229" i="2"/>
  <c r="AJ105" i="2"/>
  <c r="AJ128" i="2"/>
  <c r="AK178" i="2"/>
  <c r="AJ107" i="2"/>
  <c r="AK160" i="2"/>
  <c r="AJ159" i="2"/>
  <c r="AJ133" i="2"/>
  <c r="AJ91" i="2"/>
  <c r="AK150" i="2"/>
  <c r="AK202" i="2"/>
  <c r="AJ56" i="2"/>
  <c r="AJ230" i="2"/>
  <c r="AJ213" i="2"/>
  <c r="AK82" i="2"/>
  <c r="AJ217" i="2"/>
  <c r="AK101" i="2"/>
  <c r="AK813" i="2"/>
  <c r="AJ727" i="2"/>
  <c r="AK8" i="2"/>
  <c r="AJ24" i="2"/>
  <c r="AJ65" i="2"/>
  <c r="AK222" i="2"/>
  <c r="AJ46" i="2"/>
  <c r="AK698" i="2"/>
  <c r="AJ755" i="2"/>
  <c r="AK782" i="2"/>
  <c r="AK750" i="2"/>
  <c r="AK718" i="2"/>
  <c r="AK586" i="2"/>
  <c r="AK804" i="2"/>
  <c r="AJ797" i="2"/>
  <c r="AK737" i="2"/>
  <c r="AK666" i="2"/>
  <c r="AJ361" i="2"/>
  <c r="AK616" i="2"/>
  <c r="AK562" i="2"/>
  <c r="AJ567" i="2"/>
  <c r="AK615" i="2"/>
  <c r="AK646" i="2"/>
  <c r="AJ474" i="2"/>
  <c r="AJ589" i="2"/>
  <c r="AJ486" i="2"/>
  <c r="AJ506" i="2"/>
  <c r="AJ518" i="2"/>
  <c r="AJ411" i="2"/>
  <c r="AK623" i="2"/>
  <c r="AJ516" i="2"/>
  <c r="AK352" i="2"/>
  <c r="AJ307" i="2"/>
  <c r="AJ452" i="2"/>
  <c r="AJ322" i="2"/>
  <c r="AK447" i="2"/>
  <c r="AJ375" i="2"/>
  <c r="AK257" i="2"/>
  <c r="AJ286" i="2"/>
  <c r="AK418" i="2"/>
  <c r="AJ356" i="2"/>
  <c r="AJ399" i="2"/>
  <c r="AK435" i="2"/>
  <c r="AJ337" i="2"/>
  <c r="AK429" i="2"/>
  <c r="AK289" i="2"/>
  <c r="AK267" i="2"/>
  <c r="AK397" i="2"/>
  <c r="AJ802" i="2"/>
  <c r="AK784" i="2"/>
  <c r="AK788" i="2"/>
  <c r="AJ776" i="2"/>
  <c r="AJ744" i="2"/>
  <c r="AK712" i="2"/>
  <c r="AJ707" i="2"/>
  <c r="AK803" i="2"/>
  <c r="AJ782" i="2"/>
  <c r="AJ766" i="2"/>
  <c r="AJ750" i="2"/>
  <c r="AJ734" i="2"/>
  <c r="AJ718" i="2"/>
  <c r="AJ689" i="2"/>
  <c r="AK744" i="2"/>
  <c r="AJ713" i="2"/>
  <c r="AJ665" i="2"/>
  <c r="AK634" i="2"/>
  <c r="AJ632" i="2"/>
  <c r="AK696" i="2"/>
  <c r="AK676" i="2"/>
  <c r="AK660" i="2"/>
  <c r="AK644" i="2"/>
  <c r="AJ622" i="2"/>
  <c r="AK665" i="2"/>
  <c r="AJ630" i="2"/>
  <c r="AK621" i="2"/>
  <c r="AK589" i="2"/>
  <c r="AJ572" i="2"/>
  <c r="AJ556" i="2"/>
  <c r="AJ543" i="2"/>
  <c r="AJ586" i="2"/>
  <c r="AK554" i="2"/>
  <c r="AJ521" i="2"/>
  <c r="AK556" i="2"/>
  <c r="AK534" i="2"/>
  <c r="AK510" i="2"/>
  <c r="AK494" i="2"/>
  <c r="AK478" i="2"/>
  <c r="AK511" i="2"/>
  <c r="AK479" i="2"/>
  <c r="AJ503" i="2"/>
  <c r="AJ469" i="2"/>
  <c r="AJ435" i="2"/>
  <c r="AK437" i="2"/>
  <c r="AK458" i="2"/>
  <c r="AK431" i="2"/>
  <c r="AJ406" i="2"/>
  <c r="AJ402" i="2"/>
  <c r="AJ384" i="2"/>
  <c r="AJ400" i="2"/>
  <c r="AK394" i="2"/>
  <c r="AK350" i="2"/>
  <c r="AK366" i="2"/>
  <c r="AK342" i="2"/>
  <c r="AK343" i="2"/>
  <c r="AK325" i="2"/>
  <c r="AK317" i="2"/>
  <c r="AK297" i="2"/>
  <c r="AK298" i="2"/>
  <c r="AJ296" i="2"/>
  <c r="AJ289" i="2"/>
  <c r="AJ270" i="2"/>
  <c r="AK265" i="2"/>
  <c r="AJ258" i="2"/>
  <c r="AK250" i="2"/>
  <c r="AK242" i="2"/>
  <c r="AJ224" i="2"/>
  <c r="AJ208" i="2"/>
  <c r="AK200" i="2"/>
  <c r="AK232" i="2"/>
  <c r="AK216" i="2"/>
  <c r="AK201" i="2"/>
  <c r="AJ187" i="2"/>
  <c r="AJ171" i="2"/>
  <c r="AJ152" i="2"/>
  <c r="AJ176" i="2"/>
  <c r="AK151" i="2"/>
  <c r="AK147" i="2"/>
  <c r="AJ131" i="2"/>
  <c r="AJ146" i="2"/>
  <c r="AK127" i="2"/>
  <c r="AJ96" i="2"/>
  <c r="AK103" i="2"/>
  <c r="AK88" i="2"/>
  <c r="AJ80" i="2"/>
  <c r="AJ94" i="2"/>
  <c r="AK78" i="2"/>
  <c r="AJ57" i="2"/>
  <c r="AK59" i="2"/>
  <c r="AJ41" i="2"/>
  <c r="AJ29" i="2"/>
  <c r="AK34" i="2"/>
  <c r="AJ23" i="2"/>
  <c r="AJ14" i="2"/>
  <c r="AK810" i="2"/>
  <c r="AK620" i="2"/>
  <c r="AJ261" i="2"/>
  <c r="AJ99" i="2"/>
  <c r="AJ221" i="2"/>
  <c r="AK142" i="2"/>
  <c r="AK133" i="2"/>
  <c r="AJ58" i="2"/>
  <c r="AJ145" i="2"/>
  <c r="AJ202" i="2"/>
  <c r="AJ22" i="2"/>
  <c r="AK230" i="2"/>
  <c r="AK166" i="2"/>
  <c r="AK68" i="2"/>
  <c r="AJ189" i="2"/>
  <c r="AJ81" i="2"/>
  <c r="AJ809" i="2"/>
  <c r="AJ714" i="2"/>
  <c r="AJ821" i="2"/>
  <c r="AK812" i="2"/>
  <c r="AJ42" i="2"/>
  <c r="AK218" i="2"/>
  <c r="AJ32" i="2"/>
  <c r="AK690" i="2"/>
  <c r="AJ723" i="2"/>
  <c r="AK778" i="2"/>
  <c r="AK746" i="2"/>
  <c r="AJ702" i="2"/>
  <c r="AJ554" i="2"/>
  <c r="AJ712" i="2"/>
  <c r="AK785" i="2"/>
  <c r="AK733" i="2"/>
  <c r="AK638" i="2"/>
  <c r="AK17" i="2"/>
  <c r="AK543" i="2"/>
  <c r="AJ476" i="2"/>
  <c r="AK540" i="2"/>
  <c r="AK606" i="2"/>
  <c r="AK610" i="2"/>
  <c r="AK463" i="2"/>
  <c r="AJ585" i="2"/>
  <c r="AJ442" i="2"/>
  <c r="AK454" i="2"/>
  <c r="AJ326" i="2"/>
  <c r="AK384" i="2"/>
  <c r="AK548" i="2"/>
  <c r="AK497" i="2"/>
  <c r="AJ339" i="2"/>
  <c r="AK307" i="2"/>
  <c r="AJ448" i="2"/>
  <c r="AJ293" i="2"/>
  <c r="AK372" i="2"/>
  <c r="AJ353" i="2"/>
  <c r="AK251" i="2"/>
  <c r="AK286" i="2"/>
  <c r="AK404" i="2"/>
  <c r="AJ333" i="2"/>
  <c r="AJ377" i="2"/>
  <c r="AK421" i="2"/>
  <c r="AJ308" i="2"/>
  <c r="AJ407" i="2"/>
  <c r="AJ263" i="2"/>
  <c r="AK263" i="2"/>
  <c r="AK389" i="2"/>
  <c r="AK780" i="2"/>
  <c r="AJ784" i="2"/>
  <c r="AJ788" i="2"/>
  <c r="AJ772" i="2"/>
  <c r="AJ740" i="2"/>
  <c r="AK711" i="2"/>
  <c r="AJ693" i="2"/>
  <c r="AK799" i="2"/>
  <c r="AK779" i="2"/>
  <c r="AK763" i="2"/>
  <c r="AK747" i="2"/>
  <c r="AK731" i="2"/>
  <c r="AK715" i="2"/>
  <c r="AK772" i="2"/>
  <c r="AK740" i="2"/>
  <c r="AJ711" i="2"/>
  <c r="AJ661" i="2"/>
  <c r="AK629" i="2"/>
  <c r="AJ624" i="2"/>
  <c r="AK692" i="2"/>
  <c r="AJ675" i="2"/>
  <c r="AJ659" i="2"/>
  <c r="AJ643" i="2"/>
  <c r="AJ620" i="2"/>
  <c r="AK661" i="2"/>
  <c r="AJ628" i="2"/>
  <c r="AK617" i="2"/>
  <c r="AK585" i="2"/>
  <c r="AK569" i="2"/>
  <c r="AK550" i="2"/>
  <c r="AJ541" i="2"/>
  <c r="AJ582" i="2"/>
  <c r="AK553" i="2"/>
  <c r="AK584" i="2"/>
  <c r="AJ551" i="2"/>
  <c r="AK530" i="2"/>
  <c r="AJ509" i="2"/>
  <c r="AJ493" i="2"/>
  <c r="AJ477" i="2"/>
  <c r="AK507" i="2"/>
  <c r="AK475" i="2"/>
  <c r="AJ499" i="2"/>
  <c r="AJ455" i="2"/>
  <c r="AK432" i="2"/>
  <c r="AJ432" i="2"/>
  <c r="AK450" i="2"/>
  <c r="AK430" i="2"/>
  <c r="AK427" i="2"/>
  <c r="AK399" i="2"/>
  <c r="AJ374" i="2"/>
  <c r="AJ396" i="2"/>
  <c r="AK390" i="2"/>
  <c r="AJ362" i="2"/>
  <c r="AK363" i="2"/>
  <c r="AK338" i="2"/>
  <c r="AJ342" i="2"/>
  <c r="AK329" i="2"/>
  <c r="AJ316" i="2"/>
  <c r="AK318" i="2"/>
  <c r="AJ304" i="2"/>
  <c r="AK293" i="2"/>
  <c r="AJ287" i="2"/>
  <c r="AJ268" i="2"/>
  <c r="AK261" i="2"/>
  <c r="AK255" i="2"/>
  <c r="AK246" i="2"/>
  <c r="AK238" i="2"/>
  <c r="AK221" i="2"/>
  <c r="AK205" i="2"/>
  <c r="AK193" i="2"/>
  <c r="AJ231" i="2"/>
  <c r="AJ215" i="2"/>
  <c r="AJ196" i="2"/>
  <c r="AK184" i="2"/>
  <c r="AK168" i="2"/>
  <c r="AK143" i="2"/>
  <c r="AK173" i="2"/>
  <c r="AJ151" i="2"/>
  <c r="AJ147" i="2"/>
  <c r="AK128" i="2"/>
  <c r="AJ142" i="2"/>
  <c r="AJ126" i="2"/>
  <c r="AJ102" i="2"/>
  <c r="AK102" i="2"/>
  <c r="AK84" i="2"/>
  <c r="AK75" i="2"/>
  <c r="AK91" i="2"/>
  <c r="AK76" i="2"/>
  <c r="AJ55" i="2"/>
  <c r="AK56" i="2"/>
  <c r="AJ37" i="2"/>
  <c r="AJ35" i="2"/>
  <c r="AJ33" i="2"/>
  <c r="AK19" i="2"/>
  <c r="AK11" i="2"/>
  <c r="AJ210" i="2"/>
  <c r="AK154" i="2"/>
  <c r="AK149" i="2"/>
  <c r="AJ97" i="2"/>
  <c r="AJ129" i="2"/>
  <c r="AK541" i="2"/>
  <c r="AJ61" i="2"/>
  <c r="AJ73" i="2"/>
  <c r="AK790" i="2"/>
  <c r="AK726" i="2"/>
  <c r="AJ348" i="2"/>
  <c r="AJ607" i="2"/>
  <c r="AK624" i="2"/>
  <c r="AK513" i="2"/>
  <c r="AK187" i="2"/>
  <c r="AJ193" i="2"/>
  <c r="AJ137" i="2"/>
  <c r="AJ229" i="2"/>
  <c r="AK31" i="2"/>
  <c r="AK145" i="2"/>
  <c r="AK183" i="2"/>
  <c r="AJ218" i="2"/>
  <c r="AK174" i="2"/>
  <c r="AK130" i="2"/>
  <c r="AK54" i="2"/>
  <c r="AK179" i="2"/>
  <c r="AJ799" i="2"/>
  <c r="AK809" i="2"/>
  <c r="AK714" i="2"/>
  <c r="AJ817" i="2"/>
  <c r="AJ807" i="2"/>
  <c r="AK37" i="2"/>
  <c r="AK210" i="2"/>
  <c r="AK23" i="2"/>
  <c r="AJ690" i="2"/>
  <c r="AK682" i="2"/>
  <c r="AK774" i="2"/>
  <c r="AK742" i="2"/>
  <c r="AK702" i="2"/>
  <c r="AJ482" i="2"/>
  <c r="AK671" i="2"/>
  <c r="AK777" i="2"/>
  <c r="AK725" i="2"/>
  <c r="AJ638" i="2"/>
  <c r="AJ696" i="2"/>
  <c r="AJ530" i="2"/>
  <c r="AK643" i="2"/>
  <c r="AJ536" i="2"/>
  <c r="AJ502" i="2"/>
  <c r="AJ548" i="2"/>
  <c r="AK650" i="2"/>
  <c r="AJ581" i="2"/>
  <c r="AJ427" i="2"/>
  <c r="AJ454" i="2"/>
  <c r="AJ318" i="2"/>
  <c r="AJ335" i="2"/>
  <c r="AJ480" i="2"/>
  <c r="AJ484" i="2"/>
  <c r="AK295" i="2"/>
  <c r="AK287" i="2"/>
  <c r="AJ444" i="2"/>
  <c r="AK241" i="2"/>
  <c r="AJ349" i="2"/>
  <c r="AK344" i="2"/>
  <c r="AK468" i="2"/>
  <c r="AJ265" i="2"/>
  <c r="AJ395" i="2"/>
  <c r="AK333" i="2"/>
  <c r="AJ373" i="2"/>
  <c r="AJ417" i="2"/>
  <c r="AJ299" i="2"/>
  <c r="AJ389" i="2"/>
  <c r="AK243" i="2"/>
  <c r="AK259" i="2"/>
  <c r="AK368" i="2"/>
  <c r="AJ780" i="2"/>
  <c r="AK822" i="2"/>
  <c r="AJ820" i="2"/>
  <c r="AJ768" i="2"/>
  <c r="AJ736" i="2"/>
  <c r="AK709" i="2"/>
  <c r="AJ691" i="2"/>
  <c r="AK795" i="2"/>
  <c r="AJ778" i="2"/>
  <c r="AJ762" i="2"/>
  <c r="AJ746" i="2"/>
  <c r="AJ730" i="2"/>
  <c r="AK713" i="2"/>
  <c r="AK768" i="2"/>
  <c r="AK736" i="2"/>
  <c r="AJ701" i="2"/>
  <c r="AJ657" i="2"/>
  <c r="AK628" i="2"/>
  <c r="AJ610" i="2"/>
  <c r="AK688" i="2"/>
  <c r="AK672" i="2"/>
  <c r="AK656" i="2"/>
  <c r="AK640" i="2"/>
  <c r="AJ606" i="2"/>
  <c r="AK657" i="2"/>
  <c r="AJ618" i="2"/>
  <c r="AK613" i="2"/>
  <c r="AJ584" i="2"/>
  <c r="AJ568" i="2"/>
  <c r="AK549" i="2"/>
  <c r="AJ527" i="2"/>
  <c r="AJ578" i="2"/>
  <c r="AK551" i="2"/>
  <c r="AK580" i="2"/>
  <c r="AJ549" i="2"/>
  <c r="AK526" i="2"/>
  <c r="AK506" i="2"/>
  <c r="AK490" i="2"/>
  <c r="AK474" i="2"/>
  <c r="AK503" i="2"/>
  <c r="AJ459" i="2"/>
  <c r="AJ495" i="2"/>
  <c r="AJ451" i="2"/>
  <c r="AJ426" i="2"/>
  <c r="AJ430" i="2"/>
  <c r="AK446" i="2"/>
  <c r="AK428" i="2"/>
  <c r="AK423" i="2"/>
  <c r="AJ398" i="2"/>
  <c r="AK374" i="2"/>
  <c r="AJ392" i="2"/>
  <c r="AK375" i="2"/>
  <c r="AK362" i="2"/>
  <c r="AJ370" i="2"/>
  <c r="AK334" i="2"/>
  <c r="AK339" i="2"/>
  <c r="AK326" i="2"/>
  <c r="AK313" i="2"/>
  <c r="AJ317" i="2"/>
  <c r="AK294" i="2"/>
  <c r="AK292" i="2"/>
  <c r="AK288" i="2"/>
  <c r="AJ277" i="2"/>
  <c r="AJ260" i="2"/>
  <c r="AK254" i="2"/>
  <c r="AJ245" i="2"/>
  <c r="AJ237" i="2"/>
  <c r="AJ220" i="2"/>
  <c r="AJ204" i="2"/>
  <c r="AJ185" i="2"/>
  <c r="AK228" i="2"/>
  <c r="AK212" i="2"/>
  <c r="AK196" i="2"/>
  <c r="AJ183" i="2"/>
  <c r="AJ167" i="2"/>
  <c r="AJ143" i="2"/>
  <c r="AJ172" i="2"/>
  <c r="AJ181" i="2"/>
  <c r="AK144" i="2"/>
  <c r="AJ127" i="2"/>
  <c r="AK139" i="2"/>
  <c r="AK121" i="2"/>
  <c r="AK117" i="2"/>
  <c r="AK114" i="2"/>
  <c r="AK80" i="2"/>
  <c r="AK74" i="2"/>
  <c r="AJ90" i="2"/>
  <c r="AJ68" i="2"/>
  <c r="AJ53" i="2"/>
  <c r="AK55" i="2"/>
  <c r="AK52" i="2"/>
  <c r="AJ31" i="2"/>
  <c r="AK30" i="2"/>
  <c r="AK18" i="2"/>
  <c r="AJ10" i="2"/>
  <c r="AJ104" i="2"/>
  <c r="AK753" i="2"/>
  <c r="AJ166" i="2"/>
  <c r="AJ39" i="2"/>
  <c r="AK137" i="2"/>
  <c r="AK146" i="2"/>
  <c r="AJ206" i="2"/>
  <c r="AK98" i="2"/>
  <c r="AK138" i="2"/>
  <c r="AJ209" i="2"/>
  <c r="AJ111" i="2"/>
  <c r="AJ125" i="2"/>
  <c r="AJ54" i="2"/>
  <c r="AJ170" i="2"/>
  <c r="AJ67" i="2"/>
  <c r="AK798" i="2"/>
  <c r="AJ694" i="2"/>
  <c r="AJ771" i="2"/>
  <c r="AK802" i="2"/>
  <c r="AJ19" i="2"/>
  <c r="AK206" i="2"/>
  <c r="AJ815" i="2"/>
  <c r="AK77" i="2"/>
  <c r="AJ682" i="2"/>
  <c r="AK770" i="2"/>
  <c r="AK738" i="2"/>
  <c r="AK686" i="2"/>
  <c r="AK69" i="2"/>
  <c r="AK662" i="2"/>
  <c r="AK769" i="2"/>
  <c r="AK721" i="2"/>
  <c r="AK796" i="2"/>
  <c r="AJ692" i="2"/>
  <c r="AK678" i="2"/>
  <c r="AJ625" i="2"/>
  <c r="AK536" i="2"/>
  <c r="AK481" i="2"/>
  <c r="AJ534" i="2"/>
  <c r="AJ636" i="2"/>
  <c r="AJ573" i="2"/>
  <c r="AK694" i="2"/>
  <c r="AK303" i="2"/>
  <c r="AJ310" i="2"/>
  <c r="AK283" i="2"/>
  <c r="AK453" i="2"/>
  <c r="AJ466" i="2"/>
  <c r="AJ288" i="2"/>
  <c r="AJ271" i="2"/>
  <c r="AJ440" i="2"/>
  <c r="AJ532" i="2"/>
  <c r="AK247" i="2"/>
  <c r="AJ340" i="2"/>
  <c r="AJ405" i="2"/>
  <c r="AJ255" i="2"/>
  <c r="AK386" i="2"/>
  <c r="AJ269" i="2"/>
  <c r="AK304" i="2"/>
  <c r="AK412" i="2"/>
  <c r="AJ294" i="2"/>
  <c r="AJ372" i="2"/>
  <c r="AK233" i="2"/>
  <c r="AK433" i="2"/>
  <c r="AK349" i="2"/>
  <c r="AJ822" i="2"/>
  <c r="AK820" i="2"/>
  <c r="AJ808" i="2"/>
  <c r="AJ764" i="2"/>
  <c r="AJ732" i="2"/>
  <c r="AJ697" i="2"/>
  <c r="AK685" i="2"/>
  <c r="AK791" i="2"/>
  <c r="AK775" i="2"/>
  <c r="AK759" i="2"/>
  <c r="AK743" i="2"/>
  <c r="AK727" i="2"/>
  <c r="AK708" i="2"/>
  <c r="AK764" i="2"/>
  <c r="AK732" i="2"/>
  <c r="AJ699" i="2"/>
  <c r="AJ653" i="2"/>
  <c r="AK626" i="2"/>
  <c r="AJ608" i="2"/>
  <c r="AJ687" i="2"/>
  <c r="AJ671" i="2"/>
  <c r="AJ655" i="2"/>
  <c r="AJ639" i="2"/>
  <c r="AJ604" i="2"/>
  <c r="AK653" i="2"/>
  <c r="AJ616" i="2"/>
  <c r="AK609" i="2"/>
  <c r="AK581" i="2"/>
  <c r="AK565" i="2"/>
  <c r="AK547" i="2"/>
  <c r="AJ525" i="2"/>
  <c r="AJ574" i="2"/>
  <c r="AK546" i="2"/>
  <c r="AK576" i="2"/>
  <c r="AJ535" i="2"/>
  <c r="AK522" i="2"/>
  <c r="AJ505" i="2"/>
  <c r="AJ489" i="2"/>
  <c r="AJ463" i="2"/>
  <c r="AK499" i="2"/>
  <c r="AJ457" i="2"/>
  <c r="AJ491" i="2"/>
  <c r="AJ467" i="2"/>
  <c r="AJ412" i="2"/>
  <c r="AJ424" i="2"/>
  <c r="AJ445" i="2"/>
  <c r="AJ420" i="2"/>
  <c r="AK419" i="2"/>
  <c r="AK395" i="2"/>
  <c r="AJ382" i="2"/>
  <c r="AJ388" i="2"/>
  <c r="AK371" i="2"/>
  <c r="AK359" i="2"/>
  <c r="AK370" i="2"/>
  <c r="AJ329" i="2"/>
  <c r="AJ338" i="2"/>
  <c r="AJ321" i="2"/>
  <c r="AJ312" i="2"/>
  <c r="AK314" i="2"/>
  <c r="AK305" i="2"/>
  <c r="AJ285" i="2"/>
  <c r="AK284" i="2"/>
  <c r="AJ273" i="2"/>
  <c r="AJ256" i="2"/>
  <c r="AK253" i="2"/>
  <c r="AJ243" i="2"/>
  <c r="AK234" i="2"/>
  <c r="AK217" i="2"/>
  <c r="AJ201" i="2"/>
  <c r="AK185" i="2"/>
  <c r="AJ227" i="2"/>
  <c r="AJ211" i="2"/>
  <c r="AK155" i="2"/>
  <c r="AK180" i="2"/>
  <c r="AK164" i="2"/>
  <c r="AJ188" i="2"/>
  <c r="AK169" i="2"/>
  <c r="AJ177" i="2"/>
  <c r="AK140" i="2"/>
  <c r="AK124" i="2"/>
  <c r="AJ138" i="2"/>
  <c r="AJ114" i="2"/>
  <c r="AJ116" i="2"/>
  <c r="AK110" i="2"/>
  <c r="AJ76" i="2"/>
  <c r="AK72" i="2"/>
  <c r="AK87" i="2"/>
  <c r="AJ64" i="2"/>
  <c r="AK71" i="2"/>
  <c r="AK49" i="2"/>
  <c r="AJ51" i="2"/>
  <c r="AK29" i="2"/>
  <c r="AK26" i="2"/>
  <c r="AK21" i="2"/>
  <c r="AK7" i="2"/>
  <c r="AJ197" i="2"/>
  <c r="AK699" i="2"/>
  <c r="AK701" i="2"/>
  <c r="AJ601" i="2"/>
  <c r="AK195" i="2"/>
  <c r="AK39" i="2"/>
  <c r="AJ115" i="2"/>
  <c r="AJ123" i="2"/>
  <c r="AJ141" i="2"/>
  <c r="AK64" i="2"/>
  <c r="AJ205" i="2"/>
  <c r="AJ153" i="2"/>
  <c r="AK167" i="2"/>
  <c r="AK125" i="2"/>
  <c r="AK816" i="2"/>
  <c r="AK156" i="2"/>
  <c r="AJ40" i="2"/>
  <c r="AJ779" i="2"/>
  <c r="AJ446" i="2"/>
  <c r="AJ739" i="2"/>
  <c r="AK658" i="2"/>
  <c r="AJ795" i="2"/>
  <c r="AK162" i="2"/>
  <c r="AK801" i="2"/>
  <c r="AJ50" i="2"/>
  <c r="AJ648" i="2"/>
  <c r="AK766" i="2"/>
  <c r="AK734" i="2"/>
  <c r="AK663" i="2"/>
  <c r="AK65" i="2"/>
  <c r="AJ611" i="2"/>
  <c r="AK761" i="2"/>
  <c r="AK717" i="2"/>
  <c r="AJ700" i="2"/>
  <c r="AK683" i="2"/>
  <c r="AK622" i="2"/>
  <c r="AJ599" i="2"/>
  <c r="AK710" i="2"/>
  <c r="AJ450" i="2"/>
  <c r="AK521" i="2"/>
  <c r="AJ627" i="2"/>
  <c r="AJ561" i="2"/>
  <c r="AK654" i="2"/>
  <c r="AK266" i="2"/>
  <c r="AJ504" i="2"/>
  <c r="AJ267" i="2"/>
  <c r="AK302" i="2"/>
  <c r="AJ423" i="2"/>
  <c r="AJ520" i="2"/>
  <c r="AK611" i="2"/>
  <c r="AJ401" i="2"/>
  <c r="AK469" i="2"/>
  <c r="AJ428" i="2"/>
  <c r="AJ306" i="2"/>
  <c r="AK400" i="2"/>
  <c r="AJ250" i="2"/>
  <c r="AK378" i="2"/>
  <c r="AK249" i="2"/>
  <c r="AJ295" i="2"/>
  <c r="AJ403" i="2"/>
  <c r="AJ284" i="2"/>
  <c r="AJ368" i="2"/>
  <c r="AK369" i="2"/>
  <c r="AK361" i="2"/>
  <c r="AJ301" i="2"/>
  <c r="AJ816" i="2"/>
  <c r="AJ812" i="2"/>
  <c r="AJ806" i="2"/>
  <c r="AJ760" i="2"/>
  <c r="AJ728" i="2"/>
  <c r="AJ695" i="2"/>
  <c r="AJ685" i="2"/>
  <c r="AJ790" i="2"/>
  <c r="AJ774" i="2"/>
  <c r="AJ758" i="2"/>
  <c r="AJ742" i="2"/>
  <c r="AJ726" i="2"/>
  <c r="AK707" i="2"/>
  <c r="AK760" i="2"/>
  <c r="AK728" i="2"/>
  <c r="AK677" i="2"/>
  <c r="AJ649" i="2"/>
  <c r="AJ614" i="2"/>
  <c r="AK600" i="2"/>
  <c r="AK684" i="2"/>
  <c r="AK668" i="2"/>
  <c r="AK652" i="2"/>
  <c r="AK636" i="2"/>
  <c r="AK588" i="2"/>
  <c r="AK649" i="2"/>
  <c r="AJ602" i="2"/>
  <c r="AK605" i="2"/>
  <c r="AJ580" i="2"/>
  <c r="AJ564" i="2"/>
  <c r="AJ531" i="2"/>
  <c r="AJ519" i="2"/>
  <c r="AJ570" i="2"/>
  <c r="AK545" i="2"/>
  <c r="AK572" i="2"/>
  <c r="AJ533" i="2"/>
  <c r="AK518" i="2"/>
  <c r="AK502" i="2"/>
  <c r="AK486" i="2"/>
  <c r="AJ461" i="2"/>
  <c r="AK495" i="2"/>
  <c r="AJ453" i="2"/>
  <c r="AJ487" i="2"/>
  <c r="AJ465" i="2"/>
  <c r="AK410" i="2"/>
  <c r="AJ422" i="2"/>
  <c r="AK442" i="2"/>
  <c r="AJ418" i="2"/>
  <c r="AK415" i="2"/>
  <c r="AJ394" i="2"/>
  <c r="AJ380" i="2"/>
  <c r="AJ378" i="2"/>
  <c r="AJ358" i="2"/>
  <c r="AK385" i="2"/>
  <c r="AK367" i="2"/>
  <c r="AK322" i="2"/>
  <c r="AK335" i="2"/>
  <c r="AK321" i="2"/>
  <c r="AK309" i="2"/>
  <c r="AJ313" i="2"/>
  <c r="AK301" i="2"/>
  <c r="AJ283" i="2"/>
  <c r="AK280" i="2"/>
  <c r="AK264" i="2"/>
  <c r="AJ247" i="2"/>
  <c r="AK260" i="2"/>
  <c r="AJ241" i="2"/>
  <c r="AJ233" i="2"/>
  <c r="AJ216" i="2"/>
  <c r="AJ199" i="2"/>
  <c r="AJ203" i="2"/>
  <c r="AK224" i="2"/>
  <c r="AK208" i="2"/>
  <c r="AK148" i="2"/>
  <c r="AJ179" i="2"/>
  <c r="AJ163" i="2"/>
  <c r="AJ184" i="2"/>
  <c r="AJ168" i="2"/>
  <c r="AJ173" i="2"/>
  <c r="AJ139" i="2"/>
  <c r="AJ120" i="2"/>
  <c r="AK135" i="2"/>
  <c r="AJ110" i="2"/>
  <c r="AK113" i="2"/>
  <c r="AJ106" i="2"/>
  <c r="AJ74" i="2"/>
  <c r="AJ78" i="2"/>
  <c r="AJ86" i="2"/>
  <c r="AJ60" i="2"/>
  <c r="AK67" i="2"/>
  <c r="AK45" i="2"/>
  <c r="AK48" i="2"/>
  <c r="AK33" i="2"/>
  <c r="AK22" i="2"/>
  <c r="AJ15" i="2"/>
  <c r="AJ11" i="2"/>
  <c r="AJ735" i="2"/>
  <c r="AK126" i="2"/>
  <c r="AK814" i="2"/>
  <c r="AJ26" i="2"/>
  <c r="AK47" i="2"/>
  <c r="AK598" i="2"/>
  <c r="AJ819" i="2"/>
  <c r="AK758" i="2"/>
  <c r="AK821" i="2"/>
  <c r="AJ650" i="2"/>
  <c r="AJ579" i="2"/>
  <c r="AJ508" i="2"/>
  <c r="AJ468" i="2"/>
  <c r="AJ121" i="2"/>
  <c r="AJ225" i="2"/>
  <c r="AK105" i="2"/>
  <c r="AJ119" i="2"/>
  <c r="AK141" i="2"/>
  <c r="AK43" i="2"/>
  <c r="AK190" i="2"/>
  <c r="AK153" i="2"/>
  <c r="AJ149" i="2"/>
  <c r="AK116" i="2"/>
  <c r="AK100" i="2"/>
  <c r="AK134" i="2"/>
  <c r="AK35" i="2"/>
  <c r="AK667" i="2"/>
  <c r="AJ75" i="2"/>
  <c r="AK659" i="2"/>
  <c r="AJ658" i="2"/>
  <c r="AJ731" i="2"/>
  <c r="AK123" i="2"/>
  <c r="AJ743" i="2"/>
  <c r="AJ36" i="2"/>
  <c r="AK794" i="2"/>
  <c r="AK762" i="2"/>
  <c r="AK730" i="2"/>
  <c r="AK647" i="2"/>
  <c r="AK61" i="2"/>
  <c r="AJ458" i="2"/>
  <c r="AK757" i="2"/>
  <c r="AJ708" i="2"/>
  <c r="AK679" i="2"/>
  <c r="AK674" i="2"/>
  <c r="AK607" i="2"/>
  <c r="AJ595" i="2"/>
  <c r="AK642" i="2"/>
  <c r="AJ383" i="2"/>
  <c r="AJ514" i="2"/>
  <c r="AJ623" i="2"/>
  <c r="AJ552" i="2"/>
  <c r="AJ640" i="2"/>
  <c r="AJ635" i="2"/>
  <c r="AK472" i="2"/>
  <c r="AJ252" i="2"/>
  <c r="AK258" i="2"/>
  <c r="AK396" i="2"/>
  <c r="AJ488" i="2"/>
  <c r="AK524" i="2"/>
  <c r="AJ365" i="2"/>
  <c r="AJ460" i="2"/>
  <c r="AJ415" i="2"/>
  <c r="AJ292" i="2"/>
  <c r="AJ391" i="2"/>
  <c r="AJ236" i="2"/>
  <c r="AJ369" i="2"/>
  <c r="AK235" i="2"/>
  <c r="AJ290" i="2"/>
  <c r="AJ381" i="2"/>
  <c r="AJ259" i="2"/>
  <c r="AJ341" i="2"/>
  <c r="AK356" i="2"/>
  <c r="AK348" i="2"/>
  <c r="AK819" i="2"/>
  <c r="AJ814" i="2"/>
  <c r="AJ810" i="2"/>
  <c r="AK792" i="2"/>
  <c r="AJ756" i="2"/>
  <c r="AJ724" i="2"/>
  <c r="AK681" i="2"/>
  <c r="AK815" i="2"/>
  <c r="AK787" i="2"/>
  <c r="AK771" i="2"/>
  <c r="AK755" i="2"/>
  <c r="AK739" i="2"/>
  <c r="AK723" i="2"/>
  <c r="AJ705" i="2"/>
  <c r="AK756" i="2"/>
  <c r="AK724" i="2"/>
  <c r="AJ677" i="2"/>
  <c r="AJ645" i="2"/>
  <c r="AJ612" i="2"/>
  <c r="AJ600" i="2"/>
  <c r="AJ683" i="2"/>
  <c r="AJ667" i="2"/>
  <c r="AJ651" i="2"/>
  <c r="AK633" i="2"/>
  <c r="AJ588" i="2"/>
  <c r="AK645" i="2"/>
  <c r="AK592" i="2"/>
  <c r="AK601" i="2"/>
  <c r="AK577" i="2"/>
  <c r="AK561" i="2"/>
  <c r="AJ529" i="2"/>
  <c r="AJ598" i="2"/>
  <c r="AJ566" i="2"/>
  <c r="AJ539" i="2"/>
  <c r="AK568" i="2"/>
  <c r="AK519" i="2"/>
  <c r="AJ517" i="2"/>
  <c r="AJ501" i="2"/>
  <c r="AJ485" i="2"/>
  <c r="AJ449" i="2"/>
  <c r="AK491" i="2"/>
  <c r="AJ515" i="2"/>
  <c r="AJ483" i="2"/>
  <c r="AJ447" i="2"/>
  <c r="AJ410" i="2"/>
  <c r="AK470" i="2"/>
  <c r="AJ441" i="2"/>
  <c r="AJ416" i="2"/>
  <c r="AK411" i="2"/>
  <c r="AK391" i="2"/>
  <c r="AJ376" i="2"/>
  <c r="AK376" i="2"/>
  <c r="AK358" i="2"/>
  <c r="AK381" i="2"/>
  <c r="AJ354" i="2"/>
  <c r="AK351" i="2"/>
  <c r="AJ334" i="2"/>
  <c r="AJ328" i="2"/>
  <c r="AJ305" i="2"/>
  <c r="AK310" i="2"/>
  <c r="AJ291" i="2"/>
  <c r="AJ281" i="2"/>
  <c r="AK276" i="2"/>
  <c r="AJ264" i="2"/>
  <c r="AJ253" i="2"/>
  <c r="AK256" i="2"/>
  <c r="AK245" i="2"/>
  <c r="AJ232" i="2"/>
  <c r="AK213" i="2"/>
  <c r="AK197" i="2"/>
  <c r="AJ200" i="2"/>
  <c r="AJ223" i="2"/>
  <c r="AJ207" i="2"/>
  <c r="AJ195" i="2"/>
  <c r="AK176" i="2"/>
  <c r="AJ160" i="2"/>
  <c r="AK181" i="2"/>
  <c r="AK165" i="2"/>
  <c r="AJ169" i="2"/>
  <c r="AK136" i="2"/>
  <c r="AK118" i="2"/>
  <c r="AJ134" i="2"/>
  <c r="AK107" i="2"/>
  <c r="AJ112" i="2"/>
  <c r="AJ100" i="2"/>
  <c r="AJ92" i="2"/>
  <c r="AJ70" i="2"/>
  <c r="AK83" i="2"/>
  <c r="AK57" i="2"/>
  <c r="AJ66" i="2"/>
  <c r="AK41" i="2"/>
  <c r="AJ47" i="2"/>
  <c r="AK25" i="2"/>
  <c r="AJ21" i="2"/>
  <c r="AK15" i="2"/>
  <c r="AJ7" i="2"/>
  <c r="AJ113" i="2"/>
  <c r="AJ710" i="2"/>
  <c r="AK670" i="2"/>
  <c r="AJ178" i="2"/>
  <c r="AK89" i="2"/>
  <c r="AK574" i="2"/>
  <c r="AK817" i="2"/>
  <c r="AJ615" i="2"/>
  <c r="AK532" i="2"/>
  <c r="AJ470" i="2"/>
  <c r="AJ397" i="2"/>
  <c r="AK364" i="2"/>
  <c r="AJ234" i="2"/>
  <c r="AJ818" i="2"/>
  <c r="AJ752" i="2"/>
  <c r="AJ786" i="2"/>
  <c r="AJ722" i="2"/>
  <c r="AJ673" i="2"/>
  <c r="AK680" i="2"/>
  <c r="AK673" i="2"/>
  <c r="AJ576" i="2"/>
  <c r="AJ562" i="2"/>
  <c r="AK514" i="2"/>
  <c r="AK487" i="2"/>
  <c r="AK445" i="2"/>
  <c r="AK407" i="2"/>
  <c r="AK355" i="2"/>
  <c r="AK330" i="2"/>
  <c r="AK291" i="2"/>
  <c r="AJ266" i="2"/>
  <c r="AJ212" i="2"/>
  <c r="AK204" i="2"/>
  <c r="AJ180" i="2"/>
  <c r="AJ118" i="2"/>
  <c r="AJ98" i="2"/>
  <c r="AK66" i="2"/>
  <c r="AJ25" i="2"/>
  <c r="AK751" i="2"/>
  <c r="AK625" i="2"/>
  <c r="AK434" i="2"/>
  <c r="AJ297" i="2"/>
  <c r="AJ154" i="2"/>
  <c r="AK722" i="2"/>
  <c r="AK811" i="2"/>
  <c r="AK542" i="2"/>
  <c r="AK275" i="2"/>
  <c r="AK703" i="2"/>
  <c r="AJ162" i="2"/>
  <c r="AJ69" i="2"/>
  <c r="AK81" i="2"/>
  <c r="AK655" i="2"/>
  <c r="AJ433" i="2"/>
  <c r="AK388" i="2"/>
  <c r="AK392" i="2"/>
  <c r="AJ360" i="2"/>
  <c r="AJ429" i="2"/>
  <c r="AJ804" i="2"/>
  <c r="AJ748" i="2"/>
  <c r="AK783" i="2"/>
  <c r="AK719" i="2"/>
  <c r="AJ669" i="2"/>
  <c r="AJ679" i="2"/>
  <c r="AK669" i="2"/>
  <c r="AK573" i="2"/>
  <c r="AJ558" i="2"/>
  <c r="AJ513" i="2"/>
  <c r="AK483" i="2"/>
  <c r="AK441" i="2"/>
  <c r="AK403" i="2"/>
  <c r="AJ350" i="2"/>
  <c r="AJ325" i="2"/>
  <c r="AJ300" i="2"/>
  <c r="AJ262" i="2"/>
  <c r="AK209" i="2"/>
  <c r="AK203" i="2"/>
  <c r="AK177" i="2"/>
  <c r="AJ150" i="2"/>
  <c r="AK92" i="2"/>
  <c r="AK62" i="2"/>
  <c r="AK38" i="2"/>
  <c r="AK279" i="2"/>
  <c r="AJ164" i="2"/>
  <c r="AJ88" i="2"/>
  <c r="AJ18" i="2"/>
  <c r="AJ507" i="2"/>
  <c r="AJ320" i="2"/>
  <c r="AK188" i="2"/>
  <c r="AJ84" i="2"/>
  <c r="AJ27" i="2"/>
  <c r="AK189" i="2"/>
  <c r="AJ165" i="2"/>
  <c r="AK106" i="2"/>
  <c r="AK14" i="2"/>
  <c r="AJ330" i="2"/>
  <c r="AJ481" i="2"/>
  <c r="AJ235" i="2"/>
  <c r="AJ45" i="2"/>
  <c r="AJ542" i="2"/>
  <c r="AJ367" i="2"/>
  <c r="AK473" i="2"/>
  <c r="AK720" i="2"/>
  <c r="AK632" i="2"/>
  <c r="AJ443" i="2"/>
  <c r="AJ309" i="2"/>
  <c r="AJ158" i="2"/>
  <c r="AJ103" i="2"/>
  <c r="AK401" i="2"/>
  <c r="AK593" i="2"/>
  <c r="AK406" i="2"/>
  <c r="AJ155" i="2"/>
  <c r="AJ95" i="2"/>
  <c r="AK129" i="2"/>
  <c r="AJ698" i="2"/>
  <c r="AK745" i="2"/>
  <c r="AJ494" i="2"/>
  <c r="AK252" i="2"/>
  <c r="AJ473" i="2"/>
  <c r="AK262" i="2"/>
  <c r="AJ431" i="2"/>
  <c r="AJ303" i="2"/>
  <c r="AJ800" i="2"/>
  <c r="AJ720" i="2"/>
  <c r="AJ770" i="2"/>
  <c r="AJ703" i="2"/>
  <c r="AJ641" i="2"/>
  <c r="AK664" i="2"/>
  <c r="AK641" i="2"/>
  <c r="AJ560" i="2"/>
  <c r="AJ537" i="2"/>
  <c r="AK498" i="2"/>
  <c r="AJ511" i="2"/>
  <c r="AK466" i="2"/>
  <c r="AJ390" i="2"/>
  <c r="AK377" i="2"/>
  <c r="AJ324" i="2"/>
  <c r="AJ251" i="2"/>
  <c r="AJ192" i="2"/>
  <c r="AJ191" i="2"/>
  <c r="AK131" i="2"/>
  <c r="AK63" i="2"/>
  <c r="AK462" i="2"/>
  <c r="AJ366" i="2"/>
  <c r="AJ279" i="2"/>
  <c r="AJ249" i="2"/>
  <c r="AK192" i="2"/>
  <c r="AJ130" i="2"/>
  <c r="AJ62" i="2"/>
  <c r="AJ275" i="2"/>
  <c r="AJ175" i="2"/>
  <c r="AJ49" i="2"/>
  <c r="AK296" i="2"/>
  <c r="AK560" i="2"/>
  <c r="AK272" i="2"/>
  <c r="AK104" i="2"/>
  <c r="AK594" i="2"/>
  <c r="AK460" i="2"/>
  <c r="AJ363" i="2"/>
  <c r="AK704" i="2"/>
  <c r="AK597" i="2"/>
  <c r="AJ414" i="2"/>
  <c r="AK220" i="2"/>
  <c r="AJ82" i="2"/>
  <c r="AJ222" i="2"/>
  <c r="AK451" i="2"/>
  <c r="AK735" i="2"/>
  <c r="AK538" i="2"/>
  <c r="AK306" i="2"/>
  <c r="AK132" i="2"/>
  <c r="AK186" i="2"/>
  <c r="AJ17" i="2"/>
  <c r="AJ787" i="2"/>
  <c r="AK675" i="2"/>
  <c r="AJ593" i="2"/>
  <c r="AK635" i="2"/>
  <c r="AK461" i="2"/>
  <c r="AJ257" i="2"/>
  <c r="AK408" i="2"/>
  <c r="AJ298" i="2"/>
  <c r="AJ798" i="2"/>
  <c r="AJ716" i="2"/>
  <c r="AK767" i="2"/>
  <c r="AK689" i="2"/>
  <c r="AJ637" i="2"/>
  <c r="AJ663" i="2"/>
  <c r="AK637" i="2"/>
  <c r="AK557" i="2"/>
  <c r="AJ523" i="2"/>
  <c r="AJ497" i="2"/>
  <c r="AJ386" i="2"/>
  <c r="AK159" i="2"/>
  <c r="AJ715" i="2"/>
  <c r="AJ596" i="2"/>
  <c r="AJ475" i="2"/>
  <c r="AK231" i="2"/>
  <c r="AK95" i="2"/>
  <c r="AJ48" i="2"/>
  <c r="AJ738" i="2"/>
  <c r="AK449" i="2"/>
  <c r="AJ228" i="2"/>
  <c r="AK44" i="2"/>
  <c r="AJ605" i="2"/>
  <c r="AJ352" i="2"/>
  <c r="AK776" i="2"/>
  <c r="AK700" i="2"/>
  <c r="AJ590" i="2"/>
  <c r="AK398" i="2"/>
  <c r="AK225" i="2"/>
  <c r="AK79" i="2"/>
  <c r="AJ668" i="2"/>
  <c r="AJ759" i="2"/>
  <c r="AK786" i="2"/>
  <c r="AK570" i="2"/>
  <c r="AJ500" i="2"/>
  <c r="AK552" i="2"/>
  <c r="AK365" i="2"/>
  <c r="AJ343" i="2"/>
  <c r="AK285" i="2"/>
  <c r="AK337" i="2"/>
  <c r="AJ796" i="2"/>
  <c r="AJ681" i="2"/>
  <c r="AJ754" i="2"/>
  <c r="AK752" i="2"/>
  <c r="AK596" i="2"/>
  <c r="AK648" i="2"/>
  <c r="AJ592" i="2"/>
  <c r="AJ553" i="2"/>
  <c r="AK564" i="2"/>
  <c r="AK482" i="2"/>
  <c r="AJ479" i="2"/>
  <c r="AJ437" i="2"/>
  <c r="AJ408" i="2"/>
  <c r="AK354" i="2"/>
  <c r="AJ302" i="2"/>
  <c r="AJ239" i="2"/>
  <c r="AK99" i="2"/>
  <c r="AJ794" i="2"/>
  <c r="AJ545" i="2"/>
  <c r="AK346" i="2"/>
  <c r="AK172" i="2"/>
  <c r="AK10" i="2"/>
  <c r="AK51" i="2"/>
  <c r="AJ792" i="2"/>
  <c r="AJ594" i="2"/>
  <c r="AK347" i="2"/>
  <c r="AJ135" i="2"/>
  <c r="AJ83" i="2"/>
  <c r="AJ546" i="2"/>
  <c r="AK426" i="2"/>
  <c r="AK807" i="2"/>
  <c r="AK630" i="2"/>
  <c r="AJ439" i="2"/>
  <c r="AJ346" i="2"/>
  <c r="AJ219" i="2"/>
  <c r="AJ43" i="2"/>
  <c r="AJ63" i="2"/>
  <c r="AJ34" i="2"/>
  <c r="AK754" i="2"/>
  <c r="AJ629" i="2"/>
  <c r="AJ613" i="2"/>
  <c r="AK525" i="2"/>
  <c r="AJ254" i="2"/>
  <c r="AK290" i="2"/>
  <c r="AK748" i="2"/>
  <c r="AJ647" i="2"/>
  <c r="AJ404" i="2"/>
  <c r="AK405" i="2"/>
  <c r="AK402" i="2"/>
  <c r="AK109" i="2"/>
  <c r="AJ575" i="2"/>
  <c r="AJ355" i="2"/>
  <c r="AK716" i="2"/>
  <c r="AK515" i="2"/>
  <c r="AK269" i="2"/>
  <c r="AJ108" i="2"/>
  <c r="AK4" i="2"/>
  <c r="AJ4" i="2"/>
  <c r="B53" i="2"/>
  <c r="B58" i="2" s="1"/>
  <c r="B60" i="2" s="1"/>
  <c r="AI4" i="2"/>
  <c r="AH234" i="2"/>
  <c r="AH236" i="2"/>
  <c r="AH240" i="2"/>
  <c r="AI242" i="2"/>
  <c r="AI244" i="2"/>
  <c r="AI248" i="2"/>
  <c r="AH250" i="2"/>
  <c r="AI251" i="2"/>
  <c r="AI234" i="2"/>
  <c r="AI235" i="2"/>
  <c r="AI236" i="2"/>
  <c r="AH238" i="2"/>
  <c r="AI240" i="2"/>
  <c r="AI245" i="2"/>
  <c r="AI249" i="2"/>
  <c r="AI250" i="2"/>
  <c r="AH257" i="2"/>
  <c r="AH261" i="2"/>
  <c r="AH263" i="2"/>
  <c r="AI269" i="2"/>
  <c r="AI271" i="2"/>
  <c r="AH276" i="2"/>
  <c r="AI277" i="2"/>
  <c r="AI278" i="2"/>
  <c r="AH280" i="2"/>
  <c r="AI281" i="2"/>
  <c r="AH286" i="2"/>
  <c r="AH292" i="2"/>
  <c r="AI303" i="2"/>
  <c r="AI307" i="2"/>
  <c r="AI310" i="2"/>
  <c r="AH312" i="2"/>
  <c r="AH315" i="2"/>
  <c r="AI318" i="2"/>
  <c r="AI320" i="2"/>
  <c r="AI321" i="2"/>
  <c r="AH324" i="2"/>
  <c r="AI325" i="2"/>
  <c r="AI328" i="2"/>
  <c r="AI233" i="2"/>
  <c r="AI238" i="2"/>
  <c r="AI239" i="2"/>
  <c r="AH246" i="2"/>
  <c r="AI247" i="2"/>
  <c r="AH254" i="2"/>
  <c r="AH255" i="2"/>
  <c r="AI257" i="2"/>
  <c r="AH259" i="2"/>
  <c r="AI261" i="2"/>
  <c r="AI262" i="2"/>
  <c r="AI263" i="2"/>
  <c r="AH267" i="2"/>
  <c r="AH274" i="2"/>
  <c r="AI276" i="2"/>
  <c r="AI280" i="2"/>
  <c r="AI237" i="2"/>
  <c r="AH242" i="2"/>
  <c r="AH244" i="2"/>
  <c r="AI246" i="2"/>
  <c r="AH248" i="2"/>
  <c r="AH252" i="2"/>
  <c r="AI254" i="2"/>
  <c r="AI258" i="2"/>
  <c r="AI259" i="2"/>
  <c r="AI264" i="2"/>
  <c r="AH265" i="2"/>
  <c r="AI267" i="2"/>
  <c r="AI273" i="2"/>
  <c r="AI274" i="2"/>
  <c r="AI282" i="2"/>
  <c r="AI284" i="2"/>
  <c r="AI285" i="2"/>
  <c r="AH288" i="2"/>
  <c r="AH290" i="2"/>
  <c r="AI293" i="2"/>
  <c r="AH295" i="2"/>
  <c r="AI296" i="2"/>
  <c r="AH297" i="2"/>
  <c r="AH299" i="2"/>
  <c r="AI300" i="2"/>
  <c r="AI301" i="2"/>
  <c r="AI308" i="2"/>
  <c r="AH311" i="2"/>
  <c r="AI314" i="2"/>
  <c r="AH316" i="2"/>
  <c r="AH319" i="2"/>
  <c r="AH323" i="2"/>
  <c r="AI327" i="2"/>
  <c r="AI256" i="2"/>
  <c r="AH271" i="2"/>
  <c r="AH284" i="2"/>
  <c r="AI295" i="2"/>
  <c r="AH296" i="2"/>
  <c r="AI299" i="2"/>
  <c r="AH300" i="2"/>
  <c r="AI306" i="2"/>
  <c r="AI313" i="2"/>
  <c r="AI315" i="2"/>
  <c r="AI252" i="2"/>
  <c r="AI265" i="2"/>
  <c r="AI275" i="2"/>
  <c r="AI288" i="2"/>
  <c r="AH293" i="2"/>
  <c r="AI312" i="2"/>
  <c r="AH269" i="2"/>
  <c r="AH282" i="2"/>
  <c r="AI283" i="2"/>
  <c r="AI286" i="2"/>
  <c r="AI292" i="2"/>
  <c r="AI297" i="2"/>
  <c r="AH303" i="2"/>
  <c r="AH307" i="2"/>
  <c r="AH308" i="2"/>
  <c r="AI309" i="2"/>
  <c r="AI311" i="2"/>
  <c r="AI317" i="2"/>
  <c r="AI319" i="2"/>
  <c r="AI324" i="2"/>
  <c r="AH329" i="2"/>
  <c r="AI331" i="2"/>
  <c r="AI335" i="2"/>
  <c r="AI338" i="2"/>
  <c r="AI341" i="2"/>
  <c r="AI344" i="2"/>
  <c r="AH345" i="2"/>
  <c r="AI351" i="2"/>
  <c r="AI355" i="2"/>
  <c r="AI358" i="2"/>
  <c r="AH361" i="2"/>
  <c r="AI364" i="2"/>
  <c r="AH365" i="2"/>
  <c r="AI368" i="2"/>
  <c r="AI369" i="2"/>
  <c r="AI372" i="2"/>
  <c r="AH373" i="2"/>
  <c r="AH381" i="2"/>
  <c r="AH383" i="2"/>
  <c r="AI387" i="2"/>
  <c r="AH389" i="2"/>
  <c r="AI391" i="2"/>
  <c r="AI260" i="2"/>
  <c r="AI266" i="2"/>
  <c r="AH278" i="2"/>
  <c r="AI290" i="2"/>
  <c r="AI294" i="2"/>
  <c r="AI298" i="2"/>
  <c r="AH305" i="2"/>
  <c r="AI316" i="2"/>
  <c r="AI323" i="2"/>
  <c r="AI330" i="2"/>
  <c r="AI332" i="2"/>
  <c r="AH333" i="2"/>
  <c r="AI339" i="2"/>
  <c r="AI342" i="2"/>
  <c r="AI345" i="2"/>
  <c r="AI348" i="2"/>
  <c r="AH349" i="2"/>
  <c r="AH353" i="2"/>
  <c r="AI360" i="2"/>
  <c r="AI361" i="2"/>
  <c r="AI365" i="2"/>
  <c r="AH366" i="2"/>
  <c r="AI370" i="2"/>
  <c r="AI373" i="2"/>
  <c r="AH379" i="2"/>
  <c r="AI381" i="2"/>
  <c r="AI383" i="2"/>
  <c r="AH385" i="2"/>
  <c r="AI386" i="2"/>
  <c r="AI388" i="2"/>
  <c r="AI389" i="2"/>
  <c r="AH328" i="2"/>
  <c r="AI353" i="2"/>
  <c r="AI354" i="2"/>
  <c r="AH357" i="2"/>
  <c r="AI362" i="2"/>
  <c r="AI363" i="2"/>
  <c r="AH327" i="2"/>
  <c r="AH331" i="2"/>
  <c r="AI333" i="2"/>
  <c r="AI334" i="2"/>
  <c r="AH337" i="2"/>
  <c r="AI343" i="2"/>
  <c r="AI349" i="2"/>
  <c r="AI350" i="2"/>
  <c r="AI356" i="2"/>
  <c r="AI357" i="2"/>
  <c r="AH358" i="2"/>
  <c r="AI336" i="2"/>
  <c r="AI337" i="2"/>
  <c r="AI340" i="2"/>
  <c r="AH341" i="2"/>
  <c r="AI346" i="2"/>
  <c r="AI352" i="2"/>
  <c r="AI371" i="2"/>
  <c r="AH377" i="2"/>
  <c r="AI378" i="2"/>
  <c r="AH387" i="2"/>
  <c r="AI394" i="2"/>
  <c r="AH399" i="2"/>
  <c r="AH401" i="2"/>
  <c r="AI403" i="2"/>
  <c r="AI404" i="2"/>
  <c r="AI405" i="2"/>
  <c r="AH407" i="2"/>
  <c r="AI408" i="2"/>
  <c r="AI410" i="2"/>
  <c r="AH413" i="2"/>
  <c r="AI415" i="2"/>
  <c r="AI417" i="2"/>
  <c r="AH419" i="2"/>
  <c r="AI420" i="2"/>
  <c r="AI430" i="2"/>
  <c r="AI435" i="2"/>
  <c r="AI436" i="2"/>
  <c r="AI439" i="2"/>
  <c r="AI440" i="2"/>
  <c r="AI445" i="2"/>
  <c r="AH450" i="2"/>
  <c r="AI452" i="2"/>
  <c r="AI455" i="2"/>
  <c r="AI464" i="2"/>
  <c r="AH320" i="2"/>
  <c r="AI347" i="2"/>
  <c r="AH369" i="2"/>
  <c r="AI374" i="2"/>
  <c r="AI377" i="2"/>
  <c r="AI379" i="2"/>
  <c r="AI384" i="2"/>
  <c r="AH395" i="2"/>
  <c r="AH397" i="2"/>
  <c r="AI399" i="2"/>
  <c r="AI400" i="2"/>
  <c r="AI401" i="2"/>
  <c r="AI407" i="2"/>
  <c r="AH411" i="2"/>
  <c r="AI413" i="2"/>
  <c r="AI419" i="2"/>
  <c r="AH423" i="2"/>
  <c r="AH425" i="2"/>
  <c r="AH427" i="2"/>
  <c r="AH431" i="2"/>
  <c r="AH433" i="2"/>
  <c r="AI437" i="2"/>
  <c r="AI441" i="2"/>
  <c r="AH446" i="2"/>
  <c r="AH448" i="2"/>
  <c r="AI450" i="2"/>
  <c r="AI451" i="2"/>
  <c r="AH458" i="2"/>
  <c r="AH460" i="2"/>
  <c r="AH462" i="2"/>
  <c r="AI463" i="2"/>
  <c r="AH466" i="2"/>
  <c r="AH468" i="2"/>
  <c r="AH391" i="2"/>
  <c r="AI397" i="2"/>
  <c r="AI398" i="2"/>
  <c r="AI402" i="2"/>
  <c r="AI412" i="2"/>
  <c r="AH415" i="2"/>
  <c r="AI425" i="2"/>
  <c r="AI426" i="2"/>
  <c r="AI429" i="2"/>
  <c r="AH438" i="2"/>
  <c r="AH444" i="2"/>
  <c r="AI446" i="2"/>
  <c r="AI456" i="2"/>
  <c r="AI458" i="2"/>
  <c r="AH464" i="2"/>
  <c r="AI468" i="2"/>
  <c r="AI470" i="2"/>
  <c r="AI471" i="2"/>
  <c r="AI472" i="2"/>
  <c r="AI474" i="2"/>
  <c r="AH476" i="2"/>
  <c r="AI480" i="2"/>
  <c r="AH486" i="2"/>
  <c r="AI487" i="2"/>
  <c r="AI489" i="2"/>
  <c r="AI490" i="2"/>
  <c r="AH492" i="2"/>
  <c r="AI496" i="2"/>
  <c r="AH502" i="2"/>
  <c r="AI503" i="2"/>
  <c r="AI505" i="2"/>
  <c r="AI506" i="2"/>
  <c r="AH508" i="2"/>
  <c r="AI512" i="2"/>
  <c r="AI518" i="2"/>
  <c r="AI521" i="2"/>
  <c r="AI366" i="2"/>
  <c r="AH393" i="2"/>
  <c r="AI395" i="2"/>
  <c r="AH403" i="2"/>
  <c r="AI427" i="2"/>
  <c r="AH436" i="2"/>
  <c r="AI438" i="2"/>
  <c r="AI444" i="2"/>
  <c r="AH452" i="2"/>
  <c r="AH454" i="2"/>
  <c r="AI460" i="2"/>
  <c r="AI461" i="2"/>
  <c r="AI469" i="2"/>
  <c r="AH473" i="2"/>
  <c r="AI476" i="2"/>
  <c r="AH482" i="2"/>
  <c r="AI483" i="2"/>
  <c r="AI485" i="2"/>
  <c r="AI486" i="2"/>
  <c r="AH488" i="2"/>
  <c r="AI492" i="2"/>
  <c r="AH498" i="2"/>
  <c r="AI499" i="2"/>
  <c r="AI501" i="2"/>
  <c r="AI502" i="2"/>
  <c r="AH504" i="2"/>
  <c r="AI508" i="2"/>
  <c r="AH514" i="2"/>
  <c r="AI515" i="2"/>
  <c r="AI517" i="2"/>
  <c r="AH375" i="2"/>
  <c r="AI385" i="2"/>
  <c r="AI393" i="2"/>
  <c r="AH405" i="2"/>
  <c r="AH409" i="2"/>
  <c r="AI411" i="2"/>
  <c r="AH421" i="2"/>
  <c r="AH442" i="2"/>
  <c r="AI443" i="2"/>
  <c r="AI447" i="2"/>
  <c r="AI454" i="2"/>
  <c r="AI462" i="2"/>
  <c r="AI473" i="2"/>
  <c r="AH478" i="2"/>
  <c r="AI479" i="2"/>
  <c r="AI481" i="2"/>
  <c r="AI482" i="2"/>
  <c r="AH484" i="2"/>
  <c r="AI488" i="2"/>
  <c r="AH494" i="2"/>
  <c r="AI495" i="2"/>
  <c r="AI497" i="2"/>
  <c r="AI498" i="2"/>
  <c r="AH500" i="2"/>
  <c r="AI504" i="2"/>
  <c r="AH510" i="2"/>
  <c r="AI511" i="2"/>
  <c r="AI513" i="2"/>
  <c r="AI514" i="2"/>
  <c r="AH516" i="2"/>
  <c r="AH520" i="2"/>
  <c r="AH522" i="2"/>
  <c r="AI524" i="2"/>
  <c r="AI530" i="2"/>
  <c r="AI534" i="2"/>
  <c r="AI536" i="2"/>
  <c r="AI538" i="2"/>
  <c r="AI539" i="2"/>
  <c r="AH546" i="2"/>
  <c r="AH548" i="2"/>
  <c r="AI550" i="2"/>
  <c r="AI552" i="2"/>
  <c r="AH557" i="2"/>
  <c r="AH559" i="2"/>
  <c r="AI561" i="2"/>
  <c r="AI562" i="2"/>
  <c r="AI563" i="2"/>
  <c r="AI568" i="2"/>
  <c r="AH573" i="2"/>
  <c r="AH575" i="2"/>
  <c r="AI577" i="2"/>
  <c r="AI578" i="2"/>
  <c r="AI579" i="2"/>
  <c r="AI584" i="2"/>
  <c r="AI390" i="2"/>
  <c r="AI392" i="2"/>
  <c r="AI396" i="2"/>
  <c r="AI409" i="2"/>
  <c r="AH417" i="2"/>
  <c r="AI418" i="2"/>
  <c r="AI421" i="2"/>
  <c r="AI423" i="2"/>
  <c r="AH429" i="2"/>
  <c r="AI431" i="2"/>
  <c r="AI433" i="2"/>
  <c r="AH440" i="2"/>
  <c r="AI442" i="2"/>
  <c r="AI448" i="2"/>
  <c r="AI449" i="2"/>
  <c r="AH456" i="2"/>
  <c r="AI466" i="2"/>
  <c r="AH470" i="2"/>
  <c r="AH472" i="2"/>
  <c r="AH474" i="2"/>
  <c r="AI475" i="2"/>
  <c r="AI477" i="2"/>
  <c r="AI478" i="2"/>
  <c r="AH480" i="2"/>
  <c r="AI484" i="2"/>
  <c r="AH490" i="2"/>
  <c r="AI491" i="2"/>
  <c r="AI493" i="2"/>
  <c r="AI494" i="2"/>
  <c r="AH496" i="2"/>
  <c r="AI500" i="2"/>
  <c r="AH506" i="2"/>
  <c r="AI507" i="2"/>
  <c r="AI509" i="2"/>
  <c r="AI510" i="2"/>
  <c r="AH512" i="2"/>
  <c r="AI516" i="2"/>
  <c r="AH518" i="2"/>
  <c r="AI520" i="2"/>
  <c r="AI522" i="2"/>
  <c r="AI523" i="2"/>
  <c r="AI529" i="2"/>
  <c r="AH532" i="2"/>
  <c r="AI537" i="2"/>
  <c r="AH542" i="2"/>
  <c r="AH544" i="2"/>
  <c r="AI548" i="2"/>
  <c r="AH555" i="2"/>
  <c r="AI557" i="2"/>
  <c r="AI558" i="2"/>
  <c r="AI559" i="2"/>
  <c r="AI564" i="2"/>
  <c r="AH569" i="2"/>
  <c r="AH571" i="2"/>
  <c r="AI573" i="2"/>
  <c r="AI574" i="2"/>
  <c r="AI575" i="2"/>
  <c r="AI580" i="2"/>
  <c r="AH585" i="2"/>
  <c r="AH587" i="2"/>
  <c r="AI526" i="2"/>
  <c r="AH530" i="2"/>
  <c r="AI532" i="2"/>
  <c r="AH534" i="2"/>
  <c r="AI540" i="2"/>
  <c r="AI542" i="2"/>
  <c r="AI549" i="2"/>
  <c r="AH552" i="2"/>
  <c r="AH554" i="2"/>
  <c r="AH567" i="2"/>
  <c r="AI569" i="2"/>
  <c r="AH577" i="2"/>
  <c r="AH581" i="2"/>
  <c r="AI582" i="2"/>
  <c r="AI586" i="2"/>
  <c r="AH591" i="2"/>
  <c r="AH597" i="2"/>
  <c r="AH599" i="2"/>
  <c r="AI544" i="2"/>
  <c r="AH550" i="2"/>
  <c r="AI555" i="2"/>
  <c r="AI556" i="2"/>
  <c r="AI560" i="2"/>
  <c r="AI567" i="2"/>
  <c r="AH579" i="2"/>
  <c r="AI581" i="2"/>
  <c r="AI587" i="2"/>
  <c r="AI588" i="2"/>
  <c r="AH589" i="2"/>
  <c r="AI591" i="2"/>
  <c r="AH595" i="2"/>
  <c r="AI597" i="2"/>
  <c r="AI598" i="2"/>
  <c r="AI599" i="2"/>
  <c r="AH601" i="2"/>
  <c r="AH603" i="2"/>
  <c r="AH605" i="2"/>
  <c r="AI607" i="2"/>
  <c r="AI612" i="2"/>
  <c r="AH615" i="2"/>
  <c r="AI617" i="2"/>
  <c r="AI619" i="2"/>
  <c r="AI621" i="2"/>
  <c r="AI622" i="2"/>
  <c r="AH625" i="2"/>
  <c r="AH629" i="2"/>
  <c r="AI631" i="2"/>
  <c r="AI635" i="2"/>
  <c r="AH528" i="2"/>
  <c r="AH561" i="2"/>
  <c r="AH565" i="2"/>
  <c r="AI566" i="2"/>
  <c r="AI570" i="2"/>
  <c r="AH583" i="2"/>
  <c r="AI585" i="2"/>
  <c r="AI589" i="2"/>
  <c r="AI590" i="2"/>
  <c r="AH593" i="2"/>
  <c r="AI594" i="2"/>
  <c r="AI595" i="2"/>
  <c r="AI601" i="2"/>
  <c r="AI603" i="2"/>
  <c r="AI605" i="2"/>
  <c r="AI606" i="2"/>
  <c r="AH609" i="2"/>
  <c r="AH611" i="2"/>
  <c r="AI615" i="2"/>
  <c r="AI620" i="2"/>
  <c r="AI625" i="2"/>
  <c r="AH627" i="2"/>
  <c r="AH636" i="2"/>
  <c r="AI637" i="2"/>
  <c r="AI639" i="2"/>
  <c r="AI640" i="2"/>
  <c r="AH642" i="2"/>
  <c r="AI646" i="2"/>
  <c r="AH652" i="2"/>
  <c r="AI653" i="2"/>
  <c r="AI655" i="2"/>
  <c r="AI656" i="2"/>
  <c r="AH658" i="2"/>
  <c r="AI662" i="2"/>
  <c r="AH668" i="2"/>
  <c r="AI669" i="2"/>
  <c r="AI671" i="2"/>
  <c r="AI672" i="2"/>
  <c r="AH674" i="2"/>
  <c r="AI680" i="2"/>
  <c r="AH682" i="2"/>
  <c r="AI687" i="2"/>
  <c r="AI688" i="2"/>
  <c r="AI690" i="2"/>
  <c r="AI696" i="2"/>
  <c r="AH700" i="2"/>
  <c r="AH702" i="2"/>
  <c r="AH704" i="2"/>
  <c r="AI706" i="2"/>
  <c r="AI710" i="2"/>
  <c r="AH719" i="2"/>
  <c r="AI720" i="2"/>
  <c r="AI722" i="2"/>
  <c r="AI723" i="2"/>
  <c r="AH725" i="2"/>
  <c r="AI729" i="2"/>
  <c r="AH735" i="2"/>
  <c r="AI736" i="2"/>
  <c r="AI738" i="2"/>
  <c r="AI739" i="2"/>
  <c r="AH741" i="2"/>
  <c r="AI745" i="2"/>
  <c r="AH751" i="2"/>
  <c r="AI752" i="2"/>
  <c r="AI754" i="2"/>
  <c r="AI755" i="2"/>
  <c r="AH524" i="2"/>
  <c r="AH526" i="2"/>
  <c r="AI528" i="2"/>
  <c r="AI531" i="2"/>
  <c r="AH536" i="2"/>
  <c r="AH538" i="2"/>
  <c r="AH540" i="2"/>
  <c r="AH563" i="2"/>
  <c r="AI565" i="2"/>
  <c r="AI571" i="2"/>
  <c r="AI572" i="2"/>
  <c r="AI576" i="2"/>
  <c r="AI583" i="2"/>
  <c r="AI593" i="2"/>
  <c r="AI596" i="2"/>
  <c r="AI604" i="2"/>
  <c r="AI609" i="2"/>
  <c r="AI611" i="2"/>
  <c r="AH613" i="2"/>
  <c r="AI614" i="2"/>
  <c r="AH623" i="2"/>
  <c r="AI627" i="2"/>
  <c r="AH633" i="2"/>
  <c r="AI636" i="2"/>
  <c r="AH638" i="2"/>
  <c r="AI642" i="2"/>
  <c r="AH648" i="2"/>
  <c r="AI649" i="2"/>
  <c r="AI651" i="2"/>
  <c r="AI652" i="2"/>
  <c r="AH654" i="2"/>
  <c r="AI658" i="2"/>
  <c r="AH664" i="2"/>
  <c r="AI665" i="2"/>
  <c r="AI667" i="2"/>
  <c r="AI668" i="2"/>
  <c r="AH670" i="2"/>
  <c r="AI674" i="2"/>
  <c r="AI679" i="2"/>
  <c r="AI682" i="2"/>
  <c r="AH686" i="2"/>
  <c r="AI695" i="2"/>
  <c r="AH698" i="2"/>
  <c r="AI700" i="2"/>
  <c r="AI702" i="2"/>
  <c r="AI704" i="2"/>
  <c r="AI705" i="2"/>
  <c r="AI711" i="2"/>
  <c r="AI716" i="2"/>
  <c r="AI718" i="2"/>
  <c r="AI719" i="2"/>
  <c r="AH721" i="2"/>
  <c r="AI725" i="2"/>
  <c r="AH731" i="2"/>
  <c r="AI732" i="2"/>
  <c r="AI734" i="2"/>
  <c r="AI735" i="2"/>
  <c r="AH737" i="2"/>
  <c r="AI741" i="2"/>
  <c r="AH747" i="2"/>
  <c r="AI748" i="2"/>
  <c r="AI750" i="2"/>
  <c r="AI751" i="2"/>
  <c r="AH753" i="2"/>
  <c r="AH631" i="2"/>
  <c r="AH635" i="2"/>
  <c r="AI643" i="2"/>
  <c r="AH650" i="2"/>
  <c r="AH656" i="2"/>
  <c r="AH660" i="2"/>
  <c r="AH662" i="2"/>
  <c r="AI663" i="2"/>
  <c r="AI670" i="2"/>
  <c r="AI675" i="2"/>
  <c r="AI684" i="2"/>
  <c r="AH712" i="2"/>
  <c r="AI714" i="2"/>
  <c r="AI717" i="2"/>
  <c r="AI727" i="2"/>
  <c r="AI731" i="2"/>
  <c r="AH607" i="2"/>
  <c r="AH617" i="2"/>
  <c r="AI623" i="2"/>
  <c r="AI641" i="2"/>
  <c r="AI645" i="2"/>
  <c r="AI650" i="2"/>
  <c r="AI660" i="2"/>
  <c r="AI664" i="2"/>
  <c r="AI673" i="2"/>
  <c r="AH678" i="2"/>
  <c r="AI683" i="2"/>
  <c r="AI686" i="2"/>
  <c r="AH694" i="2"/>
  <c r="AH706" i="2"/>
  <c r="AH708" i="2"/>
  <c r="AH710" i="2"/>
  <c r="AI712" i="2"/>
  <c r="AI721" i="2"/>
  <c r="AI726" i="2"/>
  <c r="AH733" i="2"/>
  <c r="AH739" i="2"/>
  <c r="AH743" i="2"/>
  <c r="AH745" i="2"/>
  <c r="AI746" i="2"/>
  <c r="AI753" i="2"/>
  <c r="AI758" i="2"/>
  <c r="AI759" i="2"/>
  <c r="AH761" i="2"/>
  <c r="AI765" i="2"/>
  <c r="AH771" i="2"/>
  <c r="AI772" i="2"/>
  <c r="AI774" i="2"/>
  <c r="AI775" i="2"/>
  <c r="AI777" i="2"/>
  <c r="AH779" i="2"/>
  <c r="AI780" i="2"/>
  <c r="AI782" i="2"/>
  <c r="AI783" i="2"/>
  <c r="AH787" i="2"/>
  <c r="AI788" i="2"/>
  <c r="AH789" i="2"/>
  <c r="AI795" i="2"/>
  <c r="AI796" i="2"/>
  <c r="AI802" i="2"/>
  <c r="AH805" i="2"/>
  <c r="AI810" i="2"/>
  <c r="AH815" i="2"/>
  <c r="AH817" i="2"/>
  <c r="AH6" i="2"/>
  <c r="AI10" i="2"/>
  <c r="AI13" i="2"/>
  <c r="AI16" i="2"/>
  <c r="AI17" i="2"/>
  <c r="AH20" i="2"/>
  <c r="AI22" i="2"/>
  <c r="AI23" i="2"/>
  <c r="AI24" i="2"/>
  <c r="AI28" i="2"/>
  <c r="AI33" i="2"/>
  <c r="AH38" i="2"/>
  <c r="AH40" i="2"/>
  <c r="AI42" i="2"/>
  <c r="AH48" i="2"/>
  <c r="AI49" i="2"/>
  <c r="AI51" i="2"/>
  <c r="AI613" i="2"/>
  <c r="AI633" i="2"/>
  <c r="AI638" i="2"/>
  <c r="AH640" i="2"/>
  <c r="AH644" i="2"/>
  <c r="AH646" i="2"/>
  <c r="AI647" i="2"/>
  <c r="AI654" i="2"/>
  <c r="AI659" i="2"/>
  <c r="AH666" i="2"/>
  <c r="AH672" i="2"/>
  <c r="AH676" i="2"/>
  <c r="AI678" i="2"/>
  <c r="AI681" i="2"/>
  <c r="AI689" i="2"/>
  <c r="AH690" i="2"/>
  <c r="AH692" i="2"/>
  <c r="AI694" i="2"/>
  <c r="AI697" i="2"/>
  <c r="AI703" i="2"/>
  <c r="AI708" i="2"/>
  <c r="AI724" i="2"/>
  <c r="AI728" i="2"/>
  <c r="AI733" i="2"/>
  <c r="AH619" i="2"/>
  <c r="AH621" i="2"/>
  <c r="AI628" i="2"/>
  <c r="AI644" i="2"/>
  <c r="AI648" i="2"/>
  <c r="AI657" i="2"/>
  <c r="AI661" i="2"/>
  <c r="AI666" i="2"/>
  <c r="AI676" i="2"/>
  <c r="AH680" i="2"/>
  <c r="AH684" i="2"/>
  <c r="AH688" i="2"/>
  <c r="AI692" i="2"/>
  <c r="AH696" i="2"/>
  <c r="AI698" i="2"/>
  <c r="AH714" i="2"/>
  <c r="AH717" i="2"/>
  <c r="AH723" i="2"/>
  <c r="AH727" i="2"/>
  <c r="AH729" i="2"/>
  <c r="AI730" i="2"/>
  <c r="AI737" i="2"/>
  <c r="AI742" i="2"/>
  <c r="AH749" i="2"/>
  <c r="AH755" i="2"/>
  <c r="AI757" i="2"/>
  <c r="AH763" i="2"/>
  <c r="AI764" i="2"/>
  <c r="AI766" i="2"/>
  <c r="AI767" i="2"/>
  <c r="AH769" i="2"/>
  <c r="AI773" i="2"/>
  <c r="AI778" i="2"/>
  <c r="AI781" i="2"/>
  <c r="AH785" i="2"/>
  <c r="AH791" i="2"/>
  <c r="AH793" i="2"/>
  <c r="AH797" i="2"/>
  <c r="AI799" i="2"/>
  <c r="AI801" i="2"/>
  <c r="AH803" i="2"/>
  <c r="AI804" i="2"/>
  <c r="AH807" i="2"/>
  <c r="AH809" i="2"/>
  <c r="AH811" i="2"/>
  <c r="AI813" i="2"/>
  <c r="AI819" i="2"/>
  <c r="AI821" i="2"/>
  <c r="AH8" i="2"/>
  <c r="AI9" i="2"/>
  <c r="AI11" i="2"/>
  <c r="AI14" i="2"/>
  <c r="AI21" i="2"/>
  <c r="AI26" i="2"/>
  <c r="AH30" i="2"/>
  <c r="AH32" i="2"/>
  <c r="AI34" i="2"/>
  <c r="AI35" i="2"/>
  <c r="AI36" i="2"/>
  <c r="AI41" i="2"/>
  <c r="AI43" i="2"/>
  <c r="AI44" i="2"/>
  <c r="AH46" i="2"/>
  <c r="AI50" i="2"/>
  <c r="AI743" i="2"/>
  <c r="AI747" i="2"/>
  <c r="AI749" i="2"/>
  <c r="AH759" i="2"/>
  <c r="AI763" i="2"/>
  <c r="AH777" i="2"/>
  <c r="AI779" i="2"/>
  <c r="AI785" i="2"/>
  <c r="AI786" i="2"/>
  <c r="AH795" i="2"/>
  <c r="AH801" i="2"/>
  <c r="AI803" i="2"/>
  <c r="AI6" i="2"/>
  <c r="AI12" i="2"/>
  <c r="AI30" i="2"/>
  <c r="AH34" i="2"/>
  <c r="AI40" i="2"/>
  <c r="AH44" i="2"/>
  <c r="AI48" i="2"/>
  <c r="AI52" i="2"/>
  <c r="AI55" i="2"/>
  <c r="AI62" i="2"/>
  <c r="AH67" i="2"/>
  <c r="AI68" i="2"/>
  <c r="AH71" i="2"/>
  <c r="AH75" i="2"/>
  <c r="AI768" i="2"/>
  <c r="AI769" i="2"/>
  <c r="AI770" i="2"/>
  <c r="AH773" i="2"/>
  <c r="AI791" i="2"/>
  <c r="AI807" i="2"/>
  <c r="AI812" i="2"/>
  <c r="AI817" i="2"/>
  <c r="AI818" i="2"/>
  <c r="AH821" i="2"/>
  <c r="AH17" i="2"/>
  <c r="AH19" i="2"/>
  <c r="AH24" i="2"/>
  <c r="AH26" i="2"/>
  <c r="AH28" i="2"/>
  <c r="AI32" i="2"/>
  <c r="AH56" i="2"/>
  <c r="AH58" i="2"/>
  <c r="AH63" i="2"/>
  <c r="AH65" i="2"/>
  <c r="AI67" i="2"/>
  <c r="AI71" i="2"/>
  <c r="AH73" i="2"/>
  <c r="AI75" i="2"/>
  <c r="AI77" i="2"/>
  <c r="AI81" i="2"/>
  <c r="AH87" i="2"/>
  <c r="AI88" i="2"/>
  <c r="AI90" i="2"/>
  <c r="AI91" i="2"/>
  <c r="AH93" i="2"/>
  <c r="AI97" i="2"/>
  <c r="AI99" i="2"/>
  <c r="AI101" i="2"/>
  <c r="AI106" i="2"/>
  <c r="AH113" i="2"/>
  <c r="AI114" i="2"/>
  <c r="AI116" i="2"/>
  <c r="AI117" i="2"/>
  <c r="AI119" i="2"/>
  <c r="AH125" i="2"/>
  <c r="AI128" i="2"/>
  <c r="AH130" i="2"/>
  <c r="AH133" i="2"/>
  <c r="AI136" i="2"/>
  <c r="AH138" i="2"/>
  <c r="AH141" i="2"/>
  <c r="AI144" i="2"/>
  <c r="AH146" i="2"/>
  <c r="AH153" i="2"/>
  <c r="AI156" i="2"/>
  <c r="AI157" i="2"/>
  <c r="AH161" i="2"/>
  <c r="AI162" i="2"/>
  <c r="AI164" i="2"/>
  <c r="AI166" i="2"/>
  <c r="AI168" i="2"/>
  <c r="AI170" i="2"/>
  <c r="AI172" i="2"/>
  <c r="AI174" i="2"/>
  <c r="AI176" i="2"/>
  <c r="AI178" i="2"/>
  <c r="AI180" i="2"/>
  <c r="AI182" i="2"/>
  <c r="AI740" i="2"/>
  <c r="AI744" i="2"/>
  <c r="AI760" i="2"/>
  <c r="AI761" i="2"/>
  <c r="AI762" i="2"/>
  <c r="AH765" i="2"/>
  <c r="AH775" i="2"/>
  <c r="AH781" i="2"/>
  <c r="AI787" i="2"/>
  <c r="AI793" i="2"/>
  <c r="AI794" i="2"/>
  <c r="AI797" i="2"/>
  <c r="AH799" i="2"/>
  <c r="AI805" i="2"/>
  <c r="AI811" i="2"/>
  <c r="AH22" i="2"/>
  <c r="AI39" i="2"/>
  <c r="AI45" i="2"/>
  <c r="AI46" i="2"/>
  <c r="AI47" i="2"/>
  <c r="AH50" i="2"/>
  <c r="AH54" i="2"/>
  <c r="AI56" i="2"/>
  <c r="AI58" i="2"/>
  <c r="AH59" i="2"/>
  <c r="AH61" i="2"/>
  <c r="AI63" i="2"/>
  <c r="AI64" i="2"/>
  <c r="AI65" i="2"/>
  <c r="AH69" i="2"/>
  <c r="AI73" i="2"/>
  <c r="AI756" i="2"/>
  <c r="AH757" i="2"/>
  <c r="AH767" i="2"/>
  <c r="AI771" i="2"/>
  <c r="AH783" i="2"/>
  <c r="AI789" i="2"/>
  <c r="AI790" i="2"/>
  <c r="AI809" i="2"/>
  <c r="AH813" i="2"/>
  <c r="AI815" i="2"/>
  <c r="AH819" i="2"/>
  <c r="AI7" i="2"/>
  <c r="AI8" i="2"/>
  <c r="AH9" i="2"/>
  <c r="AH10" i="2"/>
  <c r="AH13" i="2"/>
  <c r="AH14" i="2"/>
  <c r="AI20" i="2"/>
  <c r="AI27" i="2"/>
  <c r="AI31" i="2"/>
  <c r="AH36" i="2"/>
  <c r="AI38" i="2"/>
  <c r="AH42" i="2"/>
  <c r="AH52" i="2"/>
  <c r="AI54" i="2"/>
  <c r="AI59" i="2"/>
  <c r="AI60" i="2"/>
  <c r="AI61" i="2"/>
  <c r="AI66" i="2"/>
  <c r="AI69" i="2"/>
  <c r="AI74" i="2"/>
  <c r="AH79" i="2"/>
  <c r="AI80" i="2"/>
  <c r="AI82" i="2"/>
  <c r="AI83" i="2"/>
  <c r="AH85" i="2"/>
  <c r="AI89" i="2"/>
  <c r="AI95" i="2"/>
  <c r="AI98" i="2"/>
  <c r="AI103" i="2"/>
  <c r="AH105" i="2"/>
  <c r="AI107" i="2"/>
  <c r="AI109" i="2"/>
  <c r="AH111" i="2"/>
  <c r="AI115" i="2"/>
  <c r="AH121" i="2"/>
  <c r="AI123" i="2"/>
  <c r="AI124" i="2"/>
  <c r="AH126" i="2"/>
  <c r="AH129" i="2"/>
  <c r="AI132" i="2"/>
  <c r="AH134" i="2"/>
  <c r="AH137" i="2"/>
  <c r="AI140" i="2"/>
  <c r="AH142" i="2"/>
  <c r="AH145" i="2"/>
  <c r="AI147" i="2"/>
  <c r="AH149" i="2"/>
  <c r="AI150" i="2"/>
  <c r="AI151" i="2"/>
  <c r="AI158" i="2"/>
  <c r="AH163" i="2"/>
  <c r="AI165" i="2"/>
  <c r="AH167" i="2"/>
  <c r="AI169" i="2"/>
  <c r="AH171" i="2"/>
  <c r="AI173" i="2"/>
  <c r="AH175" i="2"/>
  <c r="AI177" i="2"/>
  <c r="AH179" i="2"/>
  <c r="AI181" i="2"/>
  <c r="AH183" i="2"/>
  <c r="AH81" i="2"/>
  <c r="AH91" i="2"/>
  <c r="AH95" i="2"/>
  <c r="AI105" i="2"/>
  <c r="AH117" i="2"/>
  <c r="AI143" i="2"/>
  <c r="AH151" i="2"/>
  <c r="AI159" i="2"/>
  <c r="AI196" i="2"/>
  <c r="AH202" i="2"/>
  <c r="AI211" i="2"/>
  <c r="AI214" i="2"/>
  <c r="AH218" i="2"/>
  <c r="AH227" i="2"/>
  <c r="AH83" i="2"/>
  <c r="AI87" i="2"/>
  <c r="AH109" i="2"/>
  <c r="AI113" i="2"/>
  <c r="AI126" i="2"/>
  <c r="AI134" i="2"/>
  <c r="AI142" i="2"/>
  <c r="AI153" i="2"/>
  <c r="AH164" i="2"/>
  <c r="AH168" i="2"/>
  <c r="AH172" i="2"/>
  <c r="AH176" i="2"/>
  <c r="AH180" i="2"/>
  <c r="AH184" i="2"/>
  <c r="AI194" i="2"/>
  <c r="AI199" i="2"/>
  <c r="AI202" i="2"/>
  <c r="AI205" i="2"/>
  <c r="AH207" i="2"/>
  <c r="AH210" i="2"/>
  <c r="AI213" i="2"/>
  <c r="AH215" i="2"/>
  <c r="AI216" i="2"/>
  <c r="AI218" i="2"/>
  <c r="AH222" i="2"/>
  <c r="AH226" i="2"/>
  <c r="AI231" i="2"/>
  <c r="AI93" i="2"/>
  <c r="AH101" i="2"/>
  <c r="AH119" i="2"/>
  <c r="AI121" i="2"/>
  <c r="AI133" i="2"/>
  <c r="AI141" i="2"/>
  <c r="AI149" i="2"/>
  <c r="AH157" i="2"/>
  <c r="AH162" i="2"/>
  <c r="AI163" i="2"/>
  <c r="AH170" i="2"/>
  <c r="AI171" i="2"/>
  <c r="AH178" i="2"/>
  <c r="AI179" i="2"/>
  <c r="AI184" i="2"/>
  <c r="AI197" i="2"/>
  <c r="AH203" i="2"/>
  <c r="AI207" i="2"/>
  <c r="AI208" i="2"/>
  <c r="AI222" i="2"/>
  <c r="AI79" i="2"/>
  <c r="AI92" i="2"/>
  <c r="AI94" i="2"/>
  <c r="AI96" i="2"/>
  <c r="AH103" i="2"/>
  <c r="AI118" i="2"/>
  <c r="AI125" i="2"/>
  <c r="AI131" i="2"/>
  <c r="AI139" i="2"/>
  <c r="AH147" i="2"/>
  <c r="AH150" i="2"/>
  <c r="AH158" i="2"/>
  <c r="AI161" i="2"/>
  <c r="AH166" i="2"/>
  <c r="AI167" i="2"/>
  <c r="AH174" i="2"/>
  <c r="AI175" i="2"/>
  <c r="AH182" i="2"/>
  <c r="AI183" i="2"/>
  <c r="AH187" i="2"/>
  <c r="AH191" i="2"/>
  <c r="AH192" i="2"/>
  <c r="AI210" i="2"/>
  <c r="AI215" i="2"/>
  <c r="AI217" i="2"/>
  <c r="AH219" i="2"/>
  <c r="AI220" i="2"/>
  <c r="AH223" i="2"/>
  <c r="AI226" i="2"/>
  <c r="AI228" i="2"/>
  <c r="AI84" i="2"/>
  <c r="AI85" i="2"/>
  <c r="AI86" i="2"/>
  <c r="AH89" i="2"/>
  <c r="AH107" i="2"/>
  <c r="AI110" i="2"/>
  <c r="AI111" i="2"/>
  <c r="AI112" i="2"/>
  <c r="AH115" i="2"/>
  <c r="AH123" i="2"/>
  <c r="AI130" i="2"/>
  <c r="AI138" i="2"/>
  <c r="AI146" i="2"/>
  <c r="AH186" i="2"/>
  <c r="AI187" i="2"/>
  <c r="AH188" i="2"/>
  <c r="AH190" i="2"/>
  <c r="AI191" i="2"/>
  <c r="AI192" i="2"/>
  <c r="AH195" i="2"/>
  <c r="AH196" i="2"/>
  <c r="AH198" i="2"/>
  <c r="AI201" i="2"/>
  <c r="AH206" i="2"/>
  <c r="AI209" i="2"/>
  <c r="AH211" i="2"/>
  <c r="AH214" i="2"/>
  <c r="AI219" i="2"/>
  <c r="AI221" i="2"/>
  <c r="AI223" i="2"/>
  <c r="AI225" i="2"/>
  <c r="AI227" i="2"/>
  <c r="AI229" i="2"/>
  <c r="AH230" i="2"/>
  <c r="AH77" i="2"/>
  <c r="AH97" i="2"/>
  <c r="AH99" i="2"/>
  <c r="AI127" i="2"/>
  <c r="AI129" i="2"/>
  <c r="AI135" i="2"/>
  <c r="AI137" i="2"/>
  <c r="AI145" i="2"/>
  <c r="AI186" i="2"/>
  <c r="AI188" i="2"/>
  <c r="AI190" i="2"/>
  <c r="AH194" i="2"/>
  <c r="AI195" i="2"/>
  <c r="AI198" i="2"/>
  <c r="AI204" i="2"/>
  <c r="AI206" i="2"/>
  <c r="AI212" i="2"/>
  <c r="AI230" i="2"/>
  <c r="AH231" i="2"/>
  <c r="AI224" i="2"/>
  <c r="AI776" i="2"/>
  <c r="AI677" i="2"/>
  <c r="AI600" i="2"/>
  <c r="AI279" i="2"/>
  <c r="AI806" i="2"/>
  <c r="AI814" i="2"/>
  <c r="AH776" i="2"/>
  <c r="AH790" i="2"/>
  <c r="AH782" i="2"/>
  <c r="AH774" i="2"/>
  <c r="AH758" i="2"/>
  <c r="AH742" i="2"/>
  <c r="AH726" i="2"/>
  <c r="AI701" i="2"/>
  <c r="AH693" i="2"/>
  <c r="AH691" i="2"/>
  <c r="AH685" i="2"/>
  <c r="AH711" i="2"/>
  <c r="AH705" i="2"/>
  <c r="AH703" i="2"/>
  <c r="AI691" i="2"/>
  <c r="AH709" i="2"/>
  <c r="AH683" i="2"/>
  <c r="AH675" i="2"/>
  <c r="AH659" i="2"/>
  <c r="AH643" i="2"/>
  <c r="AI630" i="2"/>
  <c r="AI618" i="2"/>
  <c r="AH596" i="2"/>
  <c r="AH624" i="2"/>
  <c r="AH600" i="2"/>
  <c r="AI634" i="2"/>
  <c r="AI629" i="2"/>
  <c r="AI624" i="2"/>
  <c r="AH620" i="2"/>
  <c r="AI610" i="2"/>
  <c r="AH634" i="2"/>
  <c r="AH618" i="2"/>
  <c r="AH602" i="2"/>
  <c r="AH586" i="2"/>
  <c r="AH582" i="2"/>
  <c r="AH578" i="2"/>
  <c r="AH574" i="2"/>
  <c r="AH570" i="2"/>
  <c r="AH566" i="2"/>
  <c r="AH562" i="2"/>
  <c r="AH558" i="2"/>
  <c r="AH545" i="2"/>
  <c r="AH541" i="2"/>
  <c r="AH527" i="2"/>
  <c r="AH580" i="2"/>
  <c r="AH564" i="2"/>
  <c r="AH549" i="2"/>
  <c r="AI543" i="2"/>
  <c r="AH523" i="2"/>
  <c r="AH533" i="2"/>
  <c r="AI465" i="2"/>
  <c r="AI792" i="2"/>
  <c r="AI519" i="2"/>
  <c r="AH822" i="2"/>
  <c r="AH818" i="2"/>
  <c r="AH804" i="2"/>
  <c r="AH802" i="2"/>
  <c r="AH780" i="2"/>
  <c r="AH816" i="2"/>
  <c r="AH814" i="2"/>
  <c r="AH812" i="2"/>
  <c r="AH810" i="2"/>
  <c r="AI800" i="2"/>
  <c r="AH808" i="2"/>
  <c r="AH806" i="2"/>
  <c r="AH762" i="2"/>
  <c r="AH746" i="2"/>
  <c r="AH730" i="2"/>
  <c r="AH715" i="2"/>
  <c r="AI699" i="2"/>
  <c r="AI709" i="2"/>
  <c r="AI715" i="2"/>
  <c r="AH663" i="2"/>
  <c r="AH647" i="2"/>
  <c r="AI616" i="2"/>
  <c r="AH612" i="2"/>
  <c r="AI602" i="2"/>
  <c r="AH610" i="2"/>
  <c r="AI608" i="2"/>
  <c r="AH604" i="2"/>
  <c r="AH626" i="2"/>
  <c r="AH592" i="2"/>
  <c r="AH590" i="2"/>
  <c r="AH553" i="2"/>
  <c r="AH531" i="2"/>
  <c r="AH584" i="2"/>
  <c r="AH568" i="2"/>
  <c r="AI547" i="2"/>
  <c r="AI541" i="2"/>
  <c r="AH537" i="2"/>
  <c r="AI527" i="2"/>
  <c r="AH547" i="2"/>
  <c r="AH471" i="2"/>
  <c r="AH463" i="2"/>
  <c r="AH461" i="2"/>
  <c r="AH449" i="2"/>
  <c r="AI25" i="2"/>
  <c r="AI15" i="2"/>
  <c r="AI592" i="2"/>
  <c r="AI406" i="2"/>
  <c r="AH291" i="2"/>
  <c r="AI820" i="2"/>
  <c r="AH784" i="2"/>
  <c r="AI798" i="2"/>
  <c r="AH788" i="2"/>
  <c r="AI822" i="2"/>
  <c r="AH792" i="2"/>
  <c r="AH786" i="2"/>
  <c r="AH778" i="2"/>
  <c r="AH766" i="2"/>
  <c r="AH750" i="2"/>
  <c r="AH734" i="2"/>
  <c r="AH718" i="2"/>
  <c r="AI713" i="2"/>
  <c r="AH697" i="2"/>
  <c r="AH695" i="2"/>
  <c r="AH681" i="2"/>
  <c r="AH689" i="2"/>
  <c r="AI707" i="2"/>
  <c r="AH677" i="2"/>
  <c r="AH687" i="2"/>
  <c r="AH679" i="2"/>
  <c r="AH667" i="2"/>
  <c r="AH651" i="2"/>
  <c r="AH630" i="2"/>
  <c r="AH673" i="2"/>
  <c r="AH669" i="2"/>
  <c r="AH665" i="2"/>
  <c r="AH661" i="2"/>
  <c r="AH657" i="2"/>
  <c r="AH653" i="2"/>
  <c r="AH649" i="2"/>
  <c r="AH645" i="2"/>
  <c r="AH641" i="2"/>
  <c r="AH637" i="2"/>
  <c r="AH628" i="2"/>
  <c r="AH622" i="2"/>
  <c r="AH588" i="2"/>
  <c r="AI632" i="2"/>
  <c r="AH616" i="2"/>
  <c r="AH594" i="2"/>
  <c r="AI551" i="2"/>
  <c r="AI546" i="2"/>
  <c r="AI535" i="2"/>
  <c r="AH551" i="2"/>
  <c r="AH543" i="2"/>
  <c r="AH525" i="2"/>
  <c r="AH519" i="2"/>
  <c r="AH572" i="2"/>
  <c r="AH556" i="2"/>
  <c r="AI525" i="2"/>
  <c r="AH521" i="2"/>
  <c r="AI553" i="2"/>
  <c r="AH535" i="2"/>
  <c r="AH453" i="2"/>
  <c r="AH513" i="2"/>
  <c r="AH497" i="2"/>
  <c r="AH481" i="2"/>
  <c r="AI434" i="2"/>
  <c r="AI428" i="2"/>
  <c r="AH412" i="2"/>
  <c r="AH424" i="2"/>
  <c r="AH447" i="2"/>
  <c r="AH443" i="2"/>
  <c r="AH439" i="2"/>
  <c r="AH408" i="2"/>
  <c r="AH386" i="2"/>
  <c r="AH384" i="2"/>
  <c r="AH382" i="2"/>
  <c r="AH380" i="2"/>
  <c r="AH376" i="2"/>
  <c r="AH398" i="2"/>
  <c r="AI367" i="2"/>
  <c r="AH350" i="2"/>
  <c r="AI359" i="2"/>
  <c r="AH335" i="2"/>
  <c r="AH322" i="2"/>
  <c r="AI329" i="2"/>
  <c r="AH326" i="2"/>
  <c r="AI305" i="2"/>
  <c r="AH313" i="2"/>
  <c r="AH285" i="2"/>
  <c r="AH279" i="2"/>
  <c r="AH289" i="2"/>
  <c r="AH268" i="2"/>
  <c r="AH266" i="2"/>
  <c r="AH253" i="2"/>
  <c r="AI185" i="2"/>
  <c r="AI784" i="2"/>
  <c r="AI685" i="2"/>
  <c r="AI808" i="2"/>
  <c r="AH820" i="2"/>
  <c r="AH800" i="2"/>
  <c r="AH798" i="2"/>
  <c r="AI816" i="2"/>
  <c r="AH796" i="2"/>
  <c r="AH794" i="2"/>
  <c r="AH770" i="2"/>
  <c r="AH754" i="2"/>
  <c r="AH738" i="2"/>
  <c r="AH722" i="2"/>
  <c r="AH707" i="2"/>
  <c r="AH713" i="2"/>
  <c r="AH772" i="2"/>
  <c r="AH768" i="2"/>
  <c r="AH764" i="2"/>
  <c r="AH760" i="2"/>
  <c r="AH756" i="2"/>
  <c r="AH752" i="2"/>
  <c r="AH748" i="2"/>
  <c r="AH744" i="2"/>
  <c r="AH740" i="2"/>
  <c r="AH736" i="2"/>
  <c r="AH732" i="2"/>
  <c r="AH728" i="2"/>
  <c r="AH724" i="2"/>
  <c r="AH720" i="2"/>
  <c r="AH716" i="2"/>
  <c r="AI693" i="2"/>
  <c r="AH701" i="2"/>
  <c r="AH699" i="2"/>
  <c r="AH671" i="2"/>
  <c r="AH655" i="2"/>
  <c r="AH639" i="2"/>
  <c r="AH632" i="2"/>
  <c r="AH614" i="2"/>
  <c r="AH608" i="2"/>
  <c r="AI626" i="2"/>
  <c r="AH606" i="2"/>
  <c r="AH598" i="2"/>
  <c r="AI554" i="2"/>
  <c r="AI533" i="2"/>
  <c r="AH529" i="2"/>
  <c r="AH576" i="2"/>
  <c r="AH560" i="2"/>
  <c r="AH539" i="2"/>
  <c r="AI545" i="2"/>
  <c r="AH515" i="2"/>
  <c r="AH511" i="2"/>
  <c r="AH507" i="2"/>
  <c r="AH503" i="2"/>
  <c r="AH499" i="2"/>
  <c r="AH495" i="2"/>
  <c r="AH491" i="2"/>
  <c r="AH487" i="2"/>
  <c r="AH483" i="2"/>
  <c r="AH479" i="2"/>
  <c r="AH475" i="2"/>
  <c r="AI467" i="2"/>
  <c r="AH459" i="2"/>
  <c r="AH457" i="2"/>
  <c r="AH517" i="2"/>
  <c r="AH501" i="2"/>
  <c r="AH485" i="2"/>
  <c r="AI459" i="2"/>
  <c r="AH437" i="2"/>
  <c r="AH426" i="2"/>
  <c r="AI416" i="2"/>
  <c r="AH428" i="2"/>
  <c r="AI432" i="2"/>
  <c r="AH420" i="2"/>
  <c r="AH432" i="2"/>
  <c r="AH416" i="2"/>
  <c r="AH406" i="2"/>
  <c r="AH374" i="2"/>
  <c r="AH402" i="2"/>
  <c r="AI382" i="2"/>
  <c r="AI376" i="2"/>
  <c r="AH371" i="2"/>
  <c r="AH355" i="2"/>
  <c r="AH359" i="2"/>
  <c r="AH363" i="2"/>
  <c r="AH367" i="2"/>
  <c r="AH351" i="2"/>
  <c r="AH339" i="2"/>
  <c r="AI326" i="2"/>
  <c r="AH372" i="2"/>
  <c r="AH364" i="2"/>
  <c r="AH356" i="2"/>
  <c r="AI322" i="2"/>
  <c r="AH342" i="2"/>
  <c r="AH334" i="2"/>
  <c r="AH306" i="2"/>
  <c r="AI289" i="2"/>
  <c r="AI272" i="2"/>
  <c r="AH260" i="2"/>
  <c r="AH251" i="2"/>
  <c r="AH509" i="2"/>
  <c r="AH493" i="2"/>
  <c r="AH477" i="2"/>
  <c r="AI453" i="2"/>
  <c r="AH467" i="2"/>
  <c r="AH445" i="2"/>
  <c r="AH430" i="2"/>
  <c r="AH422" i="2"/>
  <c r="AH378" i="2"/>
  <c r="AH370" i="2"/>
  <c r="AI375" i="2"/>
  <c r="AH330" i="2"/>
  <c r="AH368" i="2"/>
  <c r="AH352" i="2"/>
  <c r="AH340" i="2"/>
  <c r="AH314" i="2"/>
  <c r="AH301" i="2"/>
  <c r="AH304" i="2"/>
  <c r="AH294" i="2"/>
  <c r="AH287" i="2"/>
  <c r="AH270" i="2"/>
  <c r="AI268" i="2"/>
  <c r="AH262" i="2"/>
  <c r="AH258" i="2"/>
  <c r="AI253" i="2"/>
  <c r="AH197" i="2"/>
  <c r="AI232" i="2"/>
  <c r="AH199" i="2"/>
  <c r="AI154" i="2"/>
  <c r="AH154" i="2"/>
  <c r="AH152" i="2"/>
  <c r="AH120" i="2"/>
  <c r="AI102" i="2"/>
  <c r="AH72" i="2"/>
  <c r="AH78" i="2"/>
  <c r="AH92" i="2"/>
  <c r="AH80" i="2"/>
  <c r="AH57" i="2"/>
  <c r="AH11" i="2"/>
  <c r="AH12" i="2"/>
  <c r="AI457" i="2"/>
  <c r="AH451" i="2"/>
  <c r="AH435" i="2"/>
  <c r="AH404" i="2"/>
  <c r="AH400" i="2"/>
  <c r="AH396" i="2"/>
  <c r="AH392" i="2"/>
  <c r="AH388" i="2"/>
  <c r="AH390" i="2"/>
  <c r="AH354" i="2"/>
  <c r="AH362" i="2"/>
  <c r="AH347" i="2"/>
  <c r="AH321" i="2"/>
  <c r="AH344" i="2"/>
  <c r="AH346" i="2"/>
  <c r="AH318" i="2"/>
  <c r="AI302" i="2"/>
  <c r="AH317" i="2"/>
  <c r="AI287" i="2"/>
  <c r="AH273" i="2"/>
  <c r="AH275" i="2"/>
  <c r="AH247" i="2"/>
  <c r="AH256" i="2"/>
  <c r="AH243" i="2"/>
  <c r="AH241" i="2"/>
  <c r="AI243" i="2"/>
  <c r="AH239" i="2"/>
  <c r="AH235" i="2"/>
  <c r="AH200" i="2"/>
  <c r="AH228" i="2"/>
  <c r="AH201" i="2"/>
  <c r="AH220" i="2"/>
  <c r="AI189" i="2"/>
  <c r="AH156" i="2"/>
  <c r="AH143" i="2"/>
  <c r="AI152" i="2"/>
  <c r="AH155" i="2"/>
  <c r="AH135" i="2"/>
  <c r="AH127" i="2"/>
  <c r="AH140" i="2"/>
  <c r="AH136" i="2"/>
  <c r="AH132" i="2"/>
  <c r="AH128" i="2"/>
  <c r="AH124" i="2"/>
  <c r="AH112" i="2"/>
  <c r="AH102" i="2"/>
  <c r="AH100" i="2"/>
  <c r="AH98" i="2"/>
  <c r="AI78" i="2"/>
  <c r="AH86" i="2"/>
  <c r="AI76" i="2"/>
  <c r="AH74" i="2"/>
  <c r="AH53" i="2"/>
  <c r="AH37" i="2"/>
  <c r="AI37" i="2"/>
  <c r="AH25" i="2"/>
  <c r="AI18" i="2"/>
  <c r="AH16" i="2"/>
  <c r="AI203" i="2"/>
  <c r="AH185" i="2"/>
  <c r="AH212" i="2"/>
  <c r="AH204" i="2"/>
  <c r="AH189" i="2"/>
  <c r="AH216" i="2"/>
  <c r="AH225" i="2"/>
  <c r="AH217" i="2"/>
  <c r="AH213" i="2"/>
  <c r="AH205" i="2"/>
  <c r="AH177" i="2"/>
  <c r="AH169" i="2"/>
  <c r="AI148" i="2"/>
  <c r="AI155" i="2"/>
  <c r="AH160" i="2"/>
  <c r="AI120" i="2"/>
  <c r="AH116" i="2"/>
  <c r="AH114" i="2"/>
  <c r="AH70" i="2"/>
  <c r="AH64" i="2"/>
  <c r="AH49" i="2"/>
  <c r="AH41" i="2"/>
  <c r="AH505" i="2"/>
  <c r="AH489" i="2"/>
  <c r="AH455" i="2"/>
  <c r="AH441" i="2"/>
  <c r="AH410" i="2"/>
  <c r="AI424" i="2"/>
  <c r="AH418" i="2"/>
  <c r="AH414" i="2"/>
  <c r="AH360" i="2"/>
  <c r="AH348" i="2"/>
  <c r="AH332" i="2"/>
  <c r="AH325" i="2"/>
  <c r="AI304" i="2"/>
  <c r="AH302" i="2"/>
  <c r="AH277" i="2"/>
  <c r="AH264" i="2"/>
  <c r="AI255" i="2"/>
  <c r="AH245" i="2"/>
  <c r="AI241" i="2"/>
  <c r="AH233" i="2"/>
  <c r="AH193" i="2"/>
  <c r="AH224" i="2"/>
  <c r="AH229" i="2"/>
  <c r="AH221" i="2"/>
  <c r="AH209" i="2"/>
  <c r="AI200" i="2"/>
  <c r="AH181" i="2"/>
  <c r="AH173" i="2"/>
  <c r="AH165" i="2"/>
  <c r="AH144" i="2"/>
  <c r="AI122" i="2"/>
  <c r="AI100" i="2"/>
  <c r="AH110" i="2"/>
  <c r="AH104" i="2"/>
  <c r="AH90" i="2"/>
  <c r="AI72" i="2"/>
  <c r="AH68" i="2"/>
  <c r="AH60" i="2"/>
  <c r="AH43" i="2"/>
  <c r="AH45" i="2"/>
  <c r="AH33" i="2"/>
  <c r="AH29" i="2"/>
  <c r="AI19" i="2"/>
  <c r="AH469" i="2"/>
  <c r="AH465" i="2"/>
  <c r="AI414" i="2"/>
  <c r="AH434" i="2"/>
  <c r="AI422" i="2"/>
  <c r="AH394" i="2"/>
  <c r="AI380" i="2"/>
  <c r="AH343" i="2"/>
  <c r="AH336" i="2"/>
  <c r="AH338" i="2"/>
  <c r="AH310" i="2"/>
  <c r="AH298" i="2"/>
  <c r="AH309" i="2"/>
  <c r="AI291" i="2"/>
  <c r="AH283" i="2"/>
  <c r="AH281" i="2"/>
  <c r="AI270" i="2"/>
  <c r="AH272" i="2"/>
  <c r="AH249" i="2"/>
  <c r="AH237" i="2"/>
  <c r="AH159" i="2"/>
  <c r="AH139" i="2"/>
  <c r="AH131" i="2"/>
  <c r="AH96" i="2"/>
  <c r="AH106" i="2"/>
  <c r="AI108" i="2"/>
  <c r="AH94" i="2"/>
  <c r="AH76" i="2"/>
  <c r="AI70" i="2"/>
  <c r="AH62" i="2"/>
  <c r="AH55" i="2"/>
  <c r="AI53" i="2"/>
  <c r="AH47" i="2"/>
  <c r="AH39" i="2"/>
  <c r="AI29" i="2"/>
  <c r="AH35" i="2"/>
  <c r="AH31" i="2"/>
  <c r="AH23" i="2"/>
  <c r="AH21" i="2"/>
  <c r="AH7" i="2"/>
  <c r="AH232" i="2"/>
  <c r="AH208" i="2"/>
  <c r="AI193" i="2"/>
  <c r="AH148" i="2"/>
  <c r="AI160" i="2"/>
  <c r="AH122" i="2"/>
  <c r="AH118" i="2"/>
  <c r="AH108" i="2"/>
  <c r="AI104" i="2"/>
  <c r="AH82" i="2"/>
  <c r="AH88" i="2"/>
  <c r="AH84" i="2"/>
  <c r="AH66" i="2"/>
  <c r="AI57" i="2"/>
  <c r="AH51" i="2"/>
  <c r="AH27" i="2"/>
  <c r="AH18" i="2"/>
  <c r="AH15" i="2"/>
  <c r="AM233" i="2"/>
  <c r="AM234" i="2"/>
  <c r="AL236" i="2"/>
  <c r="AL238" i="2"/>
  <c r="AM239" i="2"/>
  <c r="AL240" i="2"/>
  <c r="AM244" i="2"/>
  <c r="AM248" i="2"/>
  <c r="AM250" i="2"/>
  <c r="AM236" i="2"/>
  <c r="AM237" i="2"/>
  <c r="AM238" i="2"/>
  <c r="AM240" i="2"/>
  <c r="AL246" i="2"/>
  <c r="AL254" i="2"/>
  <c r="AM256" i="2"/>
  <c r="AL257" i="2"/>
  <c r="AM258" i="2"/>
  <c r="AM260" i="2"/>
  <c r="AM261" i="2"/>
  <c r="AL263" i="2"/>
  <c r="AM271" i="2"/>
  <c r="AM273" i="2"/>
  <c r="AM275" i="2"/>
  <c r="AM276" i="2"/>
  <c r="AM278" i="2"/>
  <c r="AM280" i="2"/>
  <c r="AL284" i="2"/>
  <c r="AM285" i="2"/>
  <c r="AO285" i="2" s="1"/>
  <c r="AL286" i="2"/>
  <c r="AM292" i="2"/>
  <c r="AL293" i="2"/>
  <c r="AL296" i="2"/>
  <c r="AL297" i="2"/>
  <c r="AL300" i="2"/>
  <c r="AM303" i="2"/>
  <c r="AL305" i="2"/>
  <c r="AM307" i="2"/>
  <c r="AM309" i="2"/>
  <c r="AM312" i="2"/>
  <c r="AM314" i="2"/>
  <c r="AL315" i="2"/>
  <c r="AM317" i="2"/>
  <c r="AM324" i="2"/>
  <c r="AL329" i="2"/>
  <c r="AL242" i="2"/>
  <c r="AL245" i="2"/>
  <c r="AM246" i="2"/>
  <c r="AM251" i="2"/>
  <c r="AL253" i="2"/>
  <c r="AM254" i="2"/>
  <c r="AM257" i="2"/>
  <c r="AL259" i="2"/>
  <c r="AM263" i="2"/>
  <c r="AL265" i="2"/>
  <c r="AM266" i="2"/>
  <c r="AL267" i="2"/>
  <c r="AL274" i="2"/>
  <c r="AL234" i="2"/>
  <c r="AM235" i="2"/>
  <c r="AM242" i="2"/>
  <c r="AL244" i="2"/>
  <c r="AL248" i="2"/>
  <c r="AM249" i="2"/>
  <c r="AL250" i="2"/>
  <c r="AL252" i="2"/>
  <c r="AM259" i="2"/>
  <c r="AM265" i="2"/>
  <c r="AM267" i="2"/>
  <c r="AL269" i="2"/>
  <c r="AM274" i="2"/>
  <c r="AM277" i="2"/>
  <c r="AM282" i="2"/>
  <c r="AM288" i="2"/>
  <c r="AL290" i="2"/>
  <c r="AL295" i="2"/>
  <c r="AL299" i="2"/>
  <c r="AM308" i="2"/>
  <c r="AM310" i="2"/>
  <c r="AL311" i="2"/>
  <c r="AM313" i="2"/>
  <c r="AM316" i="2"/>
  <c r="AM318" i="2"/>
  <c r="AL319" i="2"/>
  <c r="AL320" i="2"/>
  <c r="AM322" i="2"/>
  <c r="AL323" i="2"/>
  <c r="AM327" i="2"/>
  <c r="AL328" i="2"/>
  <c r="AM252" i="2"/>
  <c r="AL255" i="2"/>
  <c r="AL261" i="2"/>
  <c r="AM269" i="2"/>
  <c r="AM283" i="2"/>
  <c r="AL292" i="2"/>
  <c r="AM305" i="2"/>
  <c r="AM262" i="2"/>
  <c r="AL282" i="2"/>
  <c r="AM286" i="2"/>
  <c r="AL303" i="2"/>
  <c r="AL307" i="2"/>
  <c r="AL308" i="2"/>
  <c r="AM311" i="2"/>
  <c r="AL316" i="2"/>
  <c r="AM319" i="2"/>
  <c r="AL276" i="2"/>
  <c r="AL278" i="2"/>
  <c r="AL280" i="2"/>
  <c r="AM284" i="2"/>
  <c r="AM290" i="2"/>
  <c r="AM296" i="2"/>
  <c r="AM300" i="2"/>
  <c r="AM302" i="2"/>
  <c r="AM306" i="2"/>
  <c r="AM323" i="2"/>
  <c r="AM328" i="2"/>
  <c r="AM331" i="2"/>
  <c r="AM332" i="2"/>
  <c r="AM334" i="2"/>
  <c r="AM341" i="2"/>
  <c r="AM343" i="2"/>
  <c r="AL345" i="2"/>
  <c r="AM348" i="2"/>
  <c r="AM350" i="2"/>
  <c r="AM354" i="2"/>
  <c r="AM360" i="2"/>
  <c r="AL361" i="2"/>
  <c r="AM363" i="2"/>
  <c r="AL365" i="2"/>
  <c r="AM366" i="2"/>
  <c r="AM369" i="2"/>
  <c r="AM371" i="2"/>
  <c r="AL373" i="2"/>
  <c r="AM381" i="2"/>
  <c r="AL383" i="2"/>
  <c r="AL385" i="2"/>
  <c r="AN385" i="2" s="1"/>
  <c r="AM387" i="2"/>
  <c r="AL389" i="2"/>
  <c r="AL271" i="2"/>
  <c r="AL288" i="2"/>
  <c r="AM293" i="2"/>
  <c r="AM295" i="2"/>
  <c r="AM297" i="2"/>
  <c r="AM299" i="2"/>
  <c r="AL304" i="2"/>
  <c r="AL312" i="2"/>
  <c r="AM315" i="2"/>
  <c r="AM320" i="2"/>
  <c r="AL321" i="2"/>
  <c r="AL327" i="2"/>
  <c r="AM329" i="2"/>
  <c r="AL333" i="2"/>
  <c r="AM336" i="2"/>
  <c r="AM338" i="2"/>
  <c r="AM345" i="2"/>
  <c r="AM347" i="2"/>
  <c r="AL349" i="2"/>
  <c r="AM352" i="2"/>
  <c r="AL353" i="2"/>
  <c r="AM356" i="2"/>
  <c r="AL358" i="2"/>
  <c r="AM361" i="2"/>
  <c r="AM365" i="2"/>
  <c r="AM373" i="2"/>
  <c r="AL375" i="2"/>
  <c r="AL377" i="2"/>
  <c r="AM378" i="2"/>
  <c r="AL379" i="2"/>
  <c r="AM383" i="2"/>
  <c r="AM384" i="2"/>
  <c r="AM385" i="2"/>
  <c r="AM389" i="2"/>
  <c r="AL331" i="2"/>
  <c r="AM333" i="2"/>
  <c r="AM344" i="2"/>
  <c r="AM349" i="2"/>
  <c r="AL357" i="2"/>
  <c r="AL324" i="2"/>
  <c r="AM326" i="2"/>
  <c r="AM330" i="2"/>
  <c r="AL337" i="2"/>
  <c r="AM340" i="2"/>
  <c r="AL341" i="2"/>
  <c r="AM342" i="2"/>
  <c r="AM355" i="2"/>
  <c r="AM357" i="2"/>
  <c r="AM335" i="2"/>
  <c r="AM337" i="2"/>
  <c r="AM339" i="2"/>
  <c r="AM351" i="2"/>
  <c r="AL369" i="2"/>
  <c r="AM370" i="2"/>
  <c r="AM375" i="2"/>
  <c r="AM376" i="2"/>
  <c r="AM379" i="2"/>
  <c r="AM386" i="2"/>
  <c r="AM388" i="2"/>
  <c r="AL395" i="2"/>
  <c r="AM396" i="2"/>
  <c r="AM398" i="2"/>
  <c r="AM399" i="2"/>
  <c r="AL401" i="2"/>
  <c r="AM405" i="2"/>
  <c r="AM407" i="2"/>
  <c r="AL411" i="2"/>
  <c r="AM412" i="2"/>
  <c r="AL413" i="2"/>
  <c r="AM417" i="2"/>
  <c r="AM418" i="2"/>
  <c r="AM419" i="2"/>
  <c r="AL423" i="2"/>
  <c r="AL427" i="2"/>
  <c r="AL431" i="2"/>
  <c r="AM436" i="2"/>
  <c r="AM440" i="2"/>
  <c r="AL446" i="2"/>
  <c r="AM447" i="2"/>
  <c r="AM449" i="2"/>
  <c r="AM450" i="2"/>
  <c r="AM452" i="2"/>
  <c r="AL458" i="2"/>
  <c r="AL462" i="2"/>
  <c r="AN462" i="2" s="1"/>
  <c r="AM464" i="2"/>
  <c r="AL466" i="2"/>
  <c r="AM346" i="2"/>
  <c r="AM353" i="2"/>
  <c r="AM364" i="2"/>
  <c r="AM368" i="2"/>
  <c r="AL391" i="2"/>
  <c r="AM392" i="2"/>
  <c r="AM394" i="2"/>
  <c r="AM395" i="2"/>
  <c r="AL397" i="2"/>
  <c r="AM401" i="2"/>
  <c r="AM410" i="2"/>
  <c r="AM411" i="2"/>
  <c r="AM413" i="2"/>
  <c r="AM423" i="2"/>
  <c r="AL425" i="2"/>
  <c r="AM426" i="2"/>
  <c r="AM427" i="2"/>
  <c r="AL430" i="2"/>
  <c r="AM431" i="2"/>
  <c r="AM432" i="2"/>
  <c r="AL433" i="2"/>
  <c r="AL442" i="2"/>
  <c r="AM443" i="2"/>
  <c r="AM445" i="2"/>
  <c r="AM446" i="2"/>
  <c r="AL448" i="2"/>
  <c r="AM458" i="2"/>
  <c r="AL460" i="2"/>
  <c r="AM461" i="2"/>
  <c r="AM462" i="2"/>
  <c r="AM466" i="2"/>
  <c r="AM390" i="2"/>
  <c r="AM403" i="2"/>
  <c r="AM429" i="2"/>
  <c r="AM435" i="2"/>
  <c r="AL436" i="2"/>
  <c r="AM437" i="2"/>
  <c r="AL438" i="2"/>
  <c r="AL444" i="2"/>
  <c r="AL450" i="2"/>
  <c r="AL452" i="2"/>
  <c r="AM456" i="2"/>
  <c r="AM460" i="2"/>
  <c r="AM463" i="2"/>
  <c r="AM468" i="2"/>
  <c r="AM472" i="2"/>
  <c r="AM475" i="2"/>
  <c r="AL476" i="2"/>
  <c r="AM480" i="2"/>
  <c r="AM481" i="2"/>
  <c r="AL482" i="2"/>
  <c r="AM486" i="2"/>
  <c r="AM491" i="2"/>
  <c r="AL492" i="2"/>
  <c r="AM496" i="2"/>
  <c r="AM497" i="2"/>
  <c r="AL498" i="2"/>
  <c r="AM502" i="2"/>
  <c r="AM507" i="2"/>
  <c r="AL508" i="2"/>
  <c r="AM512" i="2"/>
  <c r="AM513" i="2"/>
  <c r="AL514" i="2"/>
  <c r="AM372" i="2"/>
  <c r="AL381" i="2"/>
  <c r="AL387" i="2"/>
  <c r="AL393" i="2"/>
  <c r="AL399" i="2"/>
  <c r="AM402" i="2"/>
  <c r="AM404" i="2"/>
  <c r="AL405" i="2"/>
  <c r="AL407" i="2"/>
  <c r="AL419" i="2"/>
  <c r="AN419" i="2" s="1"/>
  <c r="AM438" i="2"/>
  <c r="AM442" i="2"/>
  <c r="AM444" i="2"/>
  <c r="AM451" i="2"/>
  <c r="AL454" i="2"/>
  <c r="AL473" i="2"/>
  <c r="AM476" i="2"/>
  <c r="AM477" i="2"/>
  <c r="AL478" i="2"/>
  <c r="AM482" i="2"/>
  <c r="AM487" i="2"/>
  <c r="AL488" i="2"/>
  <c r="AM492" i="2"/>
  <c r="AM493" i="2"/>
  <c r="AL494" i="2"/>
  <c r="AM498" i="2"/>
  <c r="AM503" i="2"/>
  <c r="AL504" i="2"/>
  <c r="AM508" i="2"/>
  <c r="AM509" i="2"/>
  <c r="AL510" i="2"/>
  <c r="AM514" i="2"/>
  <c r="AL522" i="2"/>
  <c r="AL366" i="2"/>
  <c r="AL374" i="2"/>
  <c r="AM391" i="2"/>
  <c r="AM393" i="2"/>
  <c r="AM400" i="2"/>
  <c r="AM408" i="2"/>
  <c r="AL409" i="2"/>
  <c r="AL415" i="2"/>
  <c r="AL417" i="2"/>
  <c r="AM420" i="2"/>
  <c r="AL421" i="2"/>
  <c r="AM433" i="2"/>
  <c r="AM439" i="2"/>
  <c r="AL440" i="2"/>
  <c r="AM441" i="2"/>
  <c r="AM448" i="2"/>
  <c r="AM454" i="2"/>
  <c r="AL470" i="2"/>
  <c r="AM473" i="2"/>
  <c r="AL474" i="2"/>
  <c r="AM478" i="2"/>
  <c r="AM483" i="2"/>
  <c r="AL484" i="2"/>
  <c r="AM488" i="2"/>
  <c r="AM489" i="2"/>
  <c r="AL490" i="2"/>
  <c r="AM494" i="2"/>
  <c r="AM499" i="2"/>
  <c r="AL500" i="2"/>
  <c r="AM504" i="2"/>
  <c r="AM505" i="2"/>
  <c r="AL506" i="2"/>
  <c r="AM510" i="2"/>
  <c r="AM515" i="2"/>
  <c r="AL516" i="2"/>
  <c r="AL518" i="2"/>
  <c r="AL520" i="2"/>
  <c r="AM521" i="2"/>
  <c r="AM522" i="2"/>
  <c r="AM524" i="2"/>
  <c r="AM536" i="2"/>
  <c r="AL542" i="2"/>
  <c r="AL545" i="2"/>
  <c r="AM547" i="2"/>
  <c r="AL548" i="2"/>
  <c r="AM552" i="2"/>
  <c r="AL554" i="2"/>
  <c r="AM556" i="2"/>
  <c r="AM557" i="2"/>
  <c r="AL559" i="2"/>
  <c r="AM563" i="2"/>
  <c r="AL569" i="2"/>
  <c r="AM570" i="2"/>
  <c r="AM572" i="2"/>
  <c r="AM573" i="2"/>
  <c r="AL575" i="2"/>
  <c r="AM579" i="2"/>
  <c r="AL585" i="2"/>
  <c r="AM586" i="2"/>
  <c r="AM588" i="2"/>
  <c r="AM377" i="2"/>
  <c r="AM397" i="2"/>
  <c r="AL403" i="2"/>
  <c r="AM409" i="2"/>
  <c r="AM415" i="2"/>
  <c r="AM421" i="2"/>
  <c r="AM425" i="2"/>
  <c r="AM428" i="2"/>
  <c r="AL429" i="2"/>
  <c r="AM455" i="2"/>
  <c r="AL456" i="2"/>
  <c r="AL464" i="2"/>
  <c r="AL468" i="2"/>
  <c r="AN468" i="2" s="1"/>
  <c r="AM469" i="2"/>
  <c r="AM470" i="2"/>
  <c r="AM471" i="2"/>
  <c r="AL472" i="2"/>
  <c r="AM474" i="2"/>
  <c r="AM479" i="2"/>
  <c r="AL480" i="2"/>
  <c r="AM484" i="2"/>
  <c r="AM485" i="2"/>
  <c r="AL486" i="2"/>
  <c r="AM490" i="2"/>
  <c r="AM495" i="2"/>
  <c r="AL496" i="2"/>
  <c r="AM500" i="2"/>
  <c r="AM501" i="2"/>
  <c r="AL502" i="2"/>
  <c r="AM506" i="2"/>
  <c r="AM511" i="2"/>
  <c r="AL512" i="2"/>
  <c r="AM516" i="2"/>
  <c r="AM517" i="2"/>
  <c r="AM518" i="2"/>
  <c r="AM520" i="2"/>
  <c r="AL526" i="2"/>
  <c r="AM531" i="2"/>
  <c r="AL532" i="2"/>
  <c r="AM542" i="2"/>
  <c r="AL544" i="2"/>
  <c r="AM548" i="2"/>
  <c r="AM554" i="2"/>
  <c r="AL555" i="2"/>
  <c r="AM559" i="2"/>
  <c r="AL565" i="2"/>
  <c r="AM566" i="2"/>
  <c r="AM568" i="2"/>
  <c r="AM569" i="2"/>
  <c r="AL571" i="2"/>
  <c r="AM575" i="2"/>
  <c r="AL581" i="2"/>
  <c r="AM582" i="2"/>
  <c r="AM584" i="2"/>
  <c r="AM585" i="2"/>
  <c r="AL587" i="2"/>
  <c r="AM529" i="2"/>
  <c r="AM540" i="2"/>
  <c r="AM544" i="2"/>
  <c r="AM550" i="2"/>
  <c r="AM551" i="2"/>
  <c r="AL553" i="2"/>
  <c r="AM555" i="2"/>
  <c r="AL561" i="2"/>
  <c r="AL567" i="2"/>
  <c r="AL573" i="2"/>
  <c r="AM576" i="2"/>
  <c r="AM578" i="2"/>
  <c r="AL579" i="2"/>
  <c r="AM580" i="2"/>
  <c r="AM587" i="2"/>
  <c r="AL589" i="2"/>
  <c r="AM590" i="2"/>
  <c r="AL591" i="2"/>
  <c r="AM594" i="2"/>
  <c r="AM596" i="2"/>
  <c r="AM597" i="2"/>
  <c r="AL599" i="2"/>
  <c r="AL601" i="2"/>
  <c r="AL538" i="2"/>
  <c r="AL546" i="2"/>
  <c r="AL549" i="2"/>
  <c r="AM561" i="2"/>
  <c r="AM565" i="2"/>
  <c r="AM567" i="2"/>
  <c r="AM574" i="2"/>
  <c r="AM589" i="2"/>
  <c r="AM591" i="2"/>
  <c r="AL593" i="2"/>
  <c r="AL595" i="2"/>
  <c r="AM599" i="2"/>
  <c r="AM601" i="2"/>
  <c r="AL603" i="2"/>
  <c r="AM604" i="2"/>
  <c r="AM605" i="2"/>
  <c r="AM607" i="2"/>
  <c r="AL609" i="2"/>
  <c r="AM614" i="2"/>
  <c r="AL615" i="2"/>
  <c r="AM619" i="2"/>
  <c r="AM625" i="2"/>
  <c r="AL628" i="2"/>
  <c r="AM631" i="2"/>
  <c r="AM635" i="2"/>
  <c r="AL636" i="2"/>
  <c r="AL524" i="2"/>
  <c r="AM526" i="2"/>
  <c r="AL528" i="2"/>
  <c r="AL530" i="2"/>
  <c r="AN530" i="2" s="1"/>
  <c r="AL534" i="2"/>
  <c r="AL536" i="2"/>
  <c r="AM538" i="2"/>
  <c r="AM546" i="2"/>
  <c r="AL557" i="2"/>
  <c r="AM560" i="2"/>
  <c r="AM562" i="2"/>
  <c r="AL563" i="2"/>
  <c r="AM564" i="2"/>
  <c r="AM571" i="2"/>
  <c r="AL577" i="2"/>
  <c r="AL583" i="2"/>
  <c r="AM592" i="2"/>
  <c r="AM593" i="2"/>
  <c r="AM595" i="2"/>
  <c r="AM603" i="2"/>
  <c r="AM609" i="2"/>
  <c r="AL611" i="2"/>
  <c r="AL613" i="2"/>
  <c r="AN613" i="2" s="1"/>
  <c r="AM615" i="2"/>
  <c r="AM626" i="2"/>
  <c r="AL627" i="2"/>
  <c r="AL633" i="2"/>
  <c r="AM636" i="2"/>
  <c r="AM641" i="2"/>
  <c r="AL642" i="2"/>
  <c r="AM646" i="2"/>
  <c r="AM647" i="2"/>
  <c r="AL648" i="2"/>
  <c r="AM652" i="2"/>
  <c r="AM657" i="2"/>
  <c r="AL658" i="2"/>
  <c r="AM662" i="2"/>
  <c r="AM663" i="2"/>
  <c r="AL664" i="2"/>
  <c r="AM668" i="2"/>
  <c r="AM673" i="2"/>
  <c r="AL674" i="2"/>
  <c r="AM681" i="2"/>
  <c r="AL682" i="2"/>
  <c r="AM690" i="2"/>
  <c r="AM700" i="2"/>
  <c r="AL702" i="2"/>
  <c r="AM703" i="2"/>
  <c r="AM704" i="2"/>
  <c r="AM706" i="2"/>
  <c r="AM710" i="2"/>
  <c r="AM719" i="2"/>
  <c r="AM724" i="2"/>
  <c r="AL725" i="2"/>
  <c r="AM729" i="2"/>
  <c r="AM730" i="2"/>
  <c r="AL731" i="2"/>
  <c r="AM735" i="2"/>
  <c r="AM740" i="2"/>
  <c r="AL741" i="2"/>
  <c r="AM745" i="2"/>
  <c r="AM746" i="2"/>
  <c r="AL747" i="2"/>
  <c r="AM751" i="2"/>
  <c r="AM756" i="2"/>
  <c r="AM523" i="2"/>
  <c r="AM528" i="2"/>
  <c r="AM530" i="2"/>
  <c r="AM532" i="2"/>
  <c r="AM534" i="2"/>
  <c r="AM537" i="2"/>
  <c r="AM539" i="2"/>
  <c r="AL540" i="2"/>
  <c r="AL550" i="2"/>
  <c r="AL552" i="2"/>
  <c r="AM558" i="2"/>
  <c r="AM577" i="2"/>
  <c r="AM581" i="2"/>
  <c r="AM583" i="2"/>
  <c r="AL597" i="2"/>
  <c r="AM598" i="2"/>
  <c r="AM611" i="2"/>
  <c r="AM612" i="2"/>
  <c r="AM613" i="2"/>
  <c r="AL617" i="2"/>
  <c r="AL621" i="2"/>
  <c r="AM622" i="2"/>
  <c r="AL623" i="2"/>
  <c r="AM627" i="2"/>
  <c r="AL629" i="2"/>
  <c r="AL632" i="2"/>
  <c r="AM633" i="2"/>
  <c r="AM637" i="2"/>
  <c r="AL638" i="2"/>
  <c r="AM642" i="2"/>
  <c r="AM643" i="2"/>
  <c r="AL644" i="2"/>
  <c r="AM648" i="2"/>
  <c r="AM653" i="2"/>
  <c r="AL654" i="2"/>
  <c r="AM658" i="2"/>
  <c r="AM659" i="2"/>
  <c r="AL660" i="2"/>
  <c r="AM664" i="2"/>
  <c r="AM669" i="2"/>
  <c r="AL670" i="2"/>
  <c r="AM674" i="2"/>
  <c r="AM675" i="2"/>
  <c r="AL676" i="2"/>
  <c r="AM682" i="2"/>
  <c r="AM683" i="2"/>
  <c r="AL684" i="2"/>
  <c r="AL686" i="2"/>
  <c r="AL692" i="2"/>
  <c r="AM697" i="2"/>
  <c r="AL698" i="2"/>
  <c r="AM702" i="2"/>
  <c r="AL708" i="2"/>
  <c r="AL712" i="2"/>
  <c r="AL715" i="2"/>
  <c r="AM720" i="2"/>
  <c r="AL721" i="2"/>
  <c r="AM725" i="2"/>
  <c r="AM726" i="2"/>
  <c r="AL727" i="2"/>
  <c r="AM731" i="2"/>
  <c r="AM736" i="2"/>
  <c r="AL737" i="2"/>
  <c r="AM741" i="2"/>
  <c r="AM742" i="2"/>
  <c r="AL743" i="2"/>
  <c r="AM747" i="2"/>
  <c r="AM752" i="2"/>
  <c r="AL753" i="2"/>
  <c r="AL605" i="2"/>
  <c r="AL607" i="2"/>
  <c r="AM623" i="2"/>
  <c r="AM629" i="2"/>
  <c r="AM630" i="2"/>
  <c r="AM634" i="2"/>
  <c r="AL640" i="2"/>
  <c r="AM649" i="2"/>
  <c r="AL650" i="2"/>
  <c r="AM661" i="2"/>
  <c r="AM667" i="2"/>
  <c r="AL672" i="2"/>
  <c r="AM686" i="2"/>
  <c r="AL700" i="2"/>
  <c r="AL704" i="2"/>
  <c r="AL706" i="2"/>
  <c r="AM708" i="2"/>
  <c r="AL710" i="2"/>
  <c r="AL711" i="2"/>
  <c r="AM714" i="2"/>
  <c r="AM717" i="2"/>
  <c r="AM721" i="2"/>
  <c r="AL735" i="2"/>
  <c r="AM738" i="2"/>
  <c r="AM739" i="2"/>
  <c r="AM606" i="2"/>
  <c r="AM621" i="2"/>
  <c r="AL625" i="2"/>
  <c r="AM638" i="2"/>
  <c r="AM640" i="2"/>
  <c r="AM644" i="2"/>
  <c r="AL646" i="2"/>
  <c r="AM650" i="2"/>
  <c r="AM654" i="2"/>
  <c r="AL668" i="2"/>
  <c r="AM671" i="2"/>
  <c r="AM672" i="2"/>
  <c r="AM676" i="2"/>
  <c r="AM677" i="2"/>
  <c r="AL678" i="2"/>
  <c r="AL680" i="2"/>
  <c r="AL688" i="2"/>
  <c r="AL690" i="2"/>
  <c r="AM692" i="2"/>
  <c r="AL694" i="2"/>
  <c r="AL696" i="2"/>
  <c r="AM705" i="2"/>
  <c r="AL707" i="2"/>
  <c r="AM709" i="2"/>
  <c r="AM718" i="2"/>
  <c r="AL723" i="2"/>
  <c r="AM732" i="2"/>
  <c r="AL733" i="2"/>
  <c r="AM744" i="2"/>
  <c r="AM750" i="2"/>
  <c r="AL755" i="2"/>
  <c r="AM760" i="2"/>
  <c r="AL761" i="2"/>
  <c r="AM765" i="2"/>
  <c r="AM766" i="2"/>
  <c r="AL767" i="2"/>
  <c r="AM771" i="2"/>
  <c r="AM777" i="2"/>
  <c r="AM778" i="2"/>
  <c r="AM779" i="2"/>
  <c r="AM787" i="2"/>
  <c r="AL789" i="2"/>
  <c r="AL799" i="2"/>
  <c r="AM804" i="2"/>
  <c r="AL805" i="2"/>
  <c r="AM815" i="2"/>
  <c r="AL817" i="2"/>
  <c r="AL819" i="2"/>
  <c r="AL822" i="2"/>
  <c r="AL6" i="2"/>
  <c r="AM13" i="2"/>
  <c r="AM14" i="2"/>
  <c r="AM15" i="2"/>
  <c r="AM17" i="2"/>
  <c r="AM19" i="2"/>
  <c r="AL20" i="2"/>
  <c r="AM24" i="2"/>
  <c r="AL26" i="2"/>
  <c r="AM28" i="2"/>
  <c r="AL34" i="2"/>
  <c r="AM35" i="2"/>
  <c r="AM37" i="2"/>
  <c r="AM38" i="2"/>
  <c r="AM39" i="2"/>
  <c r="AL40" i="2"/>
  <c r="AM42" i="2"/>
  <c r="AM43" i="2"/>
  <c r="AL44" i="2"/>
  <c r="AM48" i="2"/>
  <c r="AL619" i="2"/>
  <c r="AM639" i="2"/>
  <c r="AM645" i="2"/>
  <c r="AM651" i="2"/>
  <c r="AL656" i="2"/>
  <c r="AM665" i="2"/>
  <c r="AL666" i="2"/>
  <c r="AM678" i="2"/>
  <c r="AM680" i="2"/>
  <c r="AM684" i="2"/>
  <c r="AM687" i="2"/>
  <c r="AM688" i="2"/>
  <c r="AM694" i="2"/>
  <c r="AM696" i="2"/>
  <c r="AM698" i="2"/>
  <c r="AL719" i="2"/>
  <c r="AM722" i="2"/>
  <c r="AM723" i="2"/>
  <c r="AM727" i="2"/>
  <c r="AL729" i="2"/>
  <c r="AM733" i="2"/>
  <c r="AM737" i="2"/>
  <c r="AM617" i="2"/>
  <c r="AM620" i="2"/>
  <c r="AL631" i="2"/>
  <c r="AL635" i="2"/>
  <c r="AL652" i="2"/>
  <c r="AM655" i="2"/>
  <c r="AM656" i="2"/>
  <c r="AM660" i="2"/>
  <c r="AL662" i="2"/>
  <c r="AM666" i="2"/>
  <c r="AM670" i="2"/>
  <c r="AM679" i="2"/>
  <c r="AM695" i="2"/>
  <c r="AM712" i="2"/>
  <c r="AM713" i="2"/>
  <c r="AL714" i="2"/>
  <c r="AM716" i="2"/>
  <c r="AL717" i="2"/>
  <c r="AM728" i="2"/>
  <c r="AM734" i="2"/>
  <c r="AL739" i="2"/>
  <c r="AM748" i="2"/>
  <c r="AL749" i="2"/>
  <c r="AM757" i="2"/>
  <c r="AM758" i="2"/>
  <c r="AL759" i="2"/>
  <c r="AM763" i="2"/>
  <c r="AM768" i="2"/>
  <c r="AL769" i="2"/>
  <c r="AM773" i="2"/>
  <c r="AM774" i="2"/>
  <c r="AL775" i="2"/>
  <c r="AM781" i="2"/>
  <c r="AM782" i="2"/>
  <c r="AL783" i="2"/>
  <c r="AL785" i="2"/>
  <c r="AM791" i="2"/>
  <c r="AM792" i="2"/>
  <c r="AL793" i="2"/>
  <c r="AL795" i="2"/>
  <c r="AM796" i="2"/>
  <c r="AL797" i="2"/>
  <c r="AM801" i="2"/>
  <c r="AM802" i="2"/>
  <c r="AM803" i="2"/>
  <c r="AM807" i="2"/>
  <c r="AL809" i="2"/>
  <c r="AM810" i="2"/>
  <c r="AM811" i="2"/>
  <c r="AM813" i="2"/>
  <c r="AM821" i="2"/>
  <c r="AM7" i="2"/>
  <c r="AL8" i="2"/>
  <c r="AM9" i="2"/>
  <c r="AM10" i="2"/>
  <c r="AM12" i="2"/>
  <c r="AL22" i="2"/>
  <c r="AM23" i="2"/>
  <c r="AL29" i="2"/>
  <c r="AM30" i="2"/>
  <c r="AL32" i="2"/>
  <c r="AM36" i="2"/>
  <c r="AM45" i="2"/>
  <c r="AL46" i="2"/>
  <c r="AM50" i="2"/>
  <c r="AM51" i="2"/>
  <c r="AL52" i="2"/>
  <c r="AL745" i="2"/>
  <c r="AL751" i="2"/>
  <c r="AM762" i="2"/>
  <c r="AM769" i="2"/>
  <c r="AL773" i="2"/>
  <c r="AM775" i="2"/>
  <c r="AM776" i="2"/>
  <c r="AL787" i="2"/>
  <c r="AM794" i="2"/>
  <c r="AM799" i="2"/>
  <c r="AL811" i="2"/>
  <c r="AM817" i="2"/>
  <c r="AL821" i="2"/>
  <c r="AL10" i="2"/>
  <c r="AM11" i="2"/>
  <c r="AL14" i="2"/>
  <c r="AL17" i="2"/>
  <c r="AM22" i="2"/>
  <c r="AL24" i="2"/>
  <c r="AL28" i="2"/>
  <c r="AM32" i="2"/>
  <c r="AM33" i="2"/>
  <c r="AM47" i="2"/>
  <c r="AL56" i="2"/>
  <c r="AL63" i="2"/>
  <c r="AM64" i="2"/>
  <c r="AM66" i="2"/>
  <c r="AM67" i="2"/>
  <c r="AM71" i="2"/>
  <c r="AL74" i="2"/>
  <c r="AM75" i="2"/>
  <c r="AM753" i="2"/>
  <c r="AM761" i="2"/>
  <c r="AL765" i="2"/>
  <c r="AM767" i="2"/>
  <c r="AL771" i="2"/>
  <c r="AM772" i="2"/>
  <c r="AL781" i="2"/>
  <c r="AM783" i="2"/>
  <c r="AM790" i="2"/>
  <c r="AM793" i="2"/>
  <c r="AM797" i="2"/>
  <c r="AM805" i="2"/>
  <c r="AL815" i="2"/>
  <c r="AM819" i="2"/>
  <c r="AM820" i="2"/>
  <c r="AM16" i="2"/>
  <c r="AL18" i="2"/>
  <c r="AM25" i="2"/>
  <c r="AM27" i="2"/>
  <c r="AM31" i="2"/>
  <c r="AL38" i="2"/>
  <c r="AM46" i="2"/>
  <c r="AL50" i="2"/>
  <c r="AL55" i="2"/>
  <c r="AM56" i="2"/>
  <c r="AM57" i="2"/>
  <c r="AL58" i="2"/>
  <c r="AL59" i="2"/>
  <c r="AM60" i="2"/>
  <c r="AM62" i="2"/>
  <c r="AM63" i="2"/>
  <c r="AL65" i="2"/>
  <c r="AM72" i="2"/>
  <c r="AL73" i="2"/>
  <c r="AM77" i="2"/>
  <c r="AM81" i="2"/>
  <c r="AM82" i="2"/>
  <c r="AL83" i="2"/>
  <c r="AM87" i="2"/>
  <c r="AM92" i="2"/>
  <c r="AL93" i="2"/>
  <c r="AL95" i="2"/>
  <c r="AM97" i="2"/>
  <c r="AM101" i="2"/>
  <c r="AL103" i="2"/>
  <c r="AL107" i="2"/>
  <c r="AL109" i="2"/>
  <c r="AM113" i="2"/>
  <c r="AM119" i="2"/>
  <c r="AM124" i="2"/>
  <c r="AL125" i="2"/>
  <c r="AM127" i="2"/>
  <c r="AM130" i="2"/>
  <c r="AM132" i="2"/>
  <c r="AL133" i="2"/>
  <c r="AM135" i="2"/>
  <c r="AM138" i="2"/>
  <c r="AM140" i="2"/>
  <c r="AL141" i="2"/>
  <c r="AM143" i="2"/>
  <c r="AM146" i="2"/>
  <c r="AL150" i="2"/>
  <c r="AM152" i="2"/>
  <c r="AL153" i="2"/>
  <c r="AL154" i="2"/>
  <c r="AL155" i="2"/>
  <c r="AM157" i="2"/>
  <c r="AL158" i="2"/>
  <c r="AM160" i="2"/>
  <c r="AL161" i="2"/>
  <c r="AM162" i="2"/>
  <c r="AM166" i="2"/>
  <c r="AM170" i="2"/>
  <c r="AM174" i="2"/>
  <c r="AM178" i="2"/>
  <c r="AM182" i="2"/>
  <c r="AM743" i="2"/>
  <c r="AM754" i="2"/>
  <c r="AL757" i="2"/>
  <c r="AM759" i="2"/>
  <c r="AL763" i="2"/>
  <c r="AM764" i="2"/>
  <c r="AL779" i="2"/>
  <c r="AM780" i="2"/>
  <c r="AM786" i="2"/>
  <c r="AM789" i="2"/>
  <c r="AM795" i="2"/>
  <c r="AL803" i="2"/>
  <c r="AN803" i="2" s="1"/>
  <c r="AM809" i="2"/>
  <c r="AL813" i="2"/>
  <c r="AM8" i="2"/>
  <c r="AL9" i="2"/>
  <c r="AL13" i="2"/>
  <c r="AM20" i="2"/>
  <c r="AM21" i="2"/>
  <c r="AL30" i="2"/>
  <c r="AM34" i="2"/>
  <c r="AL36" i="2"/>
  <c r="AL42" i="2"/>
  <c r="AM44" i="2"/>
  <c r="AL48" i="2"/>
  <c r="AM49" i="2"/>
  <c r="AM52" i="2"/>
  <c r="AL54" i="2"/>
  <c r="AM58" i="2"/>
  <c r="AM59" i="2"/>
  <c r="AL61" i="2"/>
  <c r="AM65" i="2"/>
  <c r="AM68" i="2"/>
  <c r="AL69" i="2"/>
  <c r="AN69" i="2" s="1"/>
  <c r="AM73" i="2"/>
  <c r="AM749" i="2"/>
  <c r="AM755" i="2"/>
  <c r="AM770" i="2"/>
  <c r="AL777" i="2"/>
  <c r="AM785" i="2"/>
  <c r="AL791" i="2"/>
  <c r="AL801" i="2"/>
  <c r="AL807" i="2"/>
  <c r="AM812" i="2"/>
  <c r="AM818" i="2"/>
  <c r="AM6" i="2"/>
  <c r="AL19" i="2"/>
  <c r="AM26" i="2"/>
  <c r="AM40" i="2"/>
  <c r="AM41" i="2"/>
  <c r="AM54" i="2"/>
  <c r="AM61" i="2"/>
  <c r="AL67" i="2"/>
  <c r="AM69" i="2"/>
  <c r="AL71" i="2"/>
  <c r="AL75" i="2"/>
  <c r="AL78" i="2"/>
  <c r="AM79" i="2"/>
  <c r="AM84" i="2"/>
  <c r="AL85" i="2"/>
  <c r="AM89" i="2"/>
  <c r="AM90" i="2"/>
  <c r="AL91" i="2"/>
  <c r="AL99" i="2"/>
  <c r="AM104" i="2"/>
  <c r="AL105" i="2"/>
  <c r="AM110" i="2"/>
  <c r="AL111" i="2"/>
  <c r="AM115" i="2"/>
  <c r="AM116" i="2"/>
  <c r="AL117" i="2"/>
  <c r="AM121" i="2"/>
  <c r="AM123" i="2"/>
  <c r="AM126" i="2"/>
  <c r="AM128" i="2"/>
  <c r="AL129" i="2"/>
  <c r="AM131" i="2"/>
  <c r="AM134" i="2"/>
  <c r="AM136" i="2"/>
  <c r="AL137" i="2"/>
  <c r="AM139" i="2"/>
  <c r="AM142" i="2"/>
  <c r="AM144" i="2"/>
  <c r="AL145" i="2"/>
  <c r="AL149" i="2"/>
  <c r="AM163" i="2"/>
  <c r="AM164" i="2"/>
  <c r="AM167" i="2"/>
  <c r="AM168" i="2"/>
  <c r="AM171" i="2"/>
  <c r="AM172" i="2"/>
  <c r="AM175" i="2"/>
  <c r="AM176" i="2"/>
  <c r="AM179" i="2"/>
  <c r="AM180" i="2"/>
  <c r="AM183" i="2"/>
  <c r="AM76" i="2"/>
  <c r="AL79" i="2"/>
  <c r="AM80" i="2"/>
  <c r="AM186" i="2"/>
  <c r="AM190" i="2"/>
  <c r="AM192" i="2"/>
  <c r="AM198" i="2"/>
  <c r="AM206" i="2"/>
  <c r="AL215" i="2"/>
  <c r="AM230" i="2"/>
  <c r="AM229" i="2"/>
  <c r="AM86" i="2"/>
  <c r="AM93" i="2"/>
  <c r="AL101" i="2"/>
  <c r="AM107" i="2"/>
  <c r="AM112" i="2"/>
  <c r="AL119" i="2"/>
  <c r="AM125" i="2"/>
  <c r="AL130" i="2"/>
  <c r="AM133" i="2"/>
  <c r="AL138" i="2"/>
  <c r="AM141" i="2"/>
  <c r="AL146" i="2"/>
  <c r="AM149" i="2"/>
  <c r="AM151" i="2"/>
  <c r="AL157" i="2"/>
  <c r="AM161" i="2"/>
  <c r="AL162" i="2"/>
  <c r="AL166" i="2"/>
  <c r="AL170" i="2"/>
  <c r="AL174" i="2"/>
  <c r="AL178" i="2"/>
  <c r="AL182" i="2"/>
  <c r="AL187" i="2"/>
  <c r="AL188" i="2"/>
  <c r="AL191" i="2"/>
  <c r="AM194" i="2"/>
  <c r="AL196" i="2"/>
  <c r="AM202" i="2"/>
  <c r="AM204" i="2"/>
  <c r="AM207" i="2"/>
  <c r="AM209" i="2"/>
  <c r="AL210" i="2"/>
  <c r="AM212" i="2"/>
  <c r="AM215" i="2"/>
  <c r="AM218" i="2"/>
  <c r="AL219" i="2"/>
  <c r="AM221" i="2"/>
  <c r="AL222" i="2"/>
  <c r="AL223" i="2"/>
  <c r="AM225" i="2"/>
  <c r="AL226" i="2"/>
  <c r="AL227" i="2"/>
  <c r="AM91" i="2"/>
  <c r="AM95" i="2"/>
  <c r="AM99" i="2"/>
  <c r="AL102" i="2"/>
  <c r="AM111" i="2"/>
  <c r="AL115" i="2"/>
  <c r="AM117" i="2"/>
  <c r="AL123" i="2"/>
  <c r="AL159" i="2"/>
  <c r="AM165" i="2"/>
  <c r="AL168" i="2"/>
  <c r="AM173" i="2"/>
  <c r="AL176" i="2"/>
  <c r="AM181" i="2"/>
  <c r="AM187" i="2"/>
  <c r="AM191" i="2"/>
  <c r="AL195" i="2"/>
  <c r="AM210" i="2"/>
  <c r="AM216" i="2"/>
  <c r="AM219" i="2"/>
  <c r="AM223" i="2"/>
  <c r="AM226" i="2"/>
  <c r="AM85" i="2"/>
  <c r="AL89" i="2"/>
  <c r="AM156" i="2"/>
  <c r="AL164" i="2"/>
  <c r="AM169" i="2"/>
  <c r="AL172" i="2"/>
  <c r="AM177" i="2"/>
  <c r="AL180" i="2"/>
  <c r="AM188" i="2"/>
  <c r="AM196" i="2"/>
  <c r="AL211" i="2"/>
  <c r="AL231" i="2"/>
  <c r="AL77" i="2"/>
  <c r="AL81" i="2"/>
  <c r="AM83" i="2"/>
  <c r="AL87" i="2"/>
  <c r="AM88" i="2"/>
  <c r="AL97" i="2"/>
  <c r="AM105" i="2"/>
  <c r="AL106" i="2"/>
  <c r="AM109" i="2"/>
  <c r="AL113" i="2"/>
  <c r="AM114" i="2"/>
  <c r="AM122" i="2"/>
  <c r="AL126" i="2"/>
  <c r="AM129" i="2"/>
  <c r="AL134" i="2"/>
  <c r="AM137" i="2"/>
  <c r="AL142" i="2"/>
  <c r="AM145" i="2"/>
  <c r="AL184" i="2"/>
  <c r="AL186" i="2"/>
  <c r="AM189" i="2"/>
  <c r="AL190" i="2"/>
  <c r="AM195" i="2"/>
  <c r="AL198" i="2"/>
  <c r="AL199" i="2"/>
  <c r="AL200" i="2"/>
  <c r="AL203" i="2"/>
  <c r="AM205" i="2"/>
  <c r="AL206" i="2"/>
  <c r="AM208" i="2"/>
  <c r="AM211" i="2"/>
  <c r="AM213" i="2"/>
  <c r="AL214" i="2"/>
  <c r="AM220" i="2"/>
  <c r="AM224" i="2"/>
  <c r="AM228" i="2"/>
  <c r="AL230" i="2"/>
  <c r="AM231" i="2"/>
  <c r="AM232" i="2"/>
  <c r="AM94" i="2"/>
  <c r="AM96" i="2"/>
  <c r="AM103" i="2"/>
  <c r="AL121" i="2"/>
  <c r="AM150" i="2"/>
  <c r="AM153" i="2"/>
  <c r="AM158" i="2"/>
  <c r="AO158" i="2" s="1"/>
  <c r="AL163" i="2"/>
  <c r="AL167" i="2"/>
  <c r="AL171" i="2"/>
  <c r="AL175" i="2"/>
  <c r="AL179" i="2"/>
  <c r="AL183" i="2"/>
  <c r="AM184" i="2"/>
  <c r="AL194" i="2"/>
  <c r="AM201" i="2"/>
  <c r="AL202" i="2"/>
  <c r="AM203" i="2"/>
  <c r="AL207" i="2"/>
  <c r="AM214" i="2"/>
  <c r="AM217" i="2"/>
  <c r="AL218" i="2"/>
  <c r="AM222" i="2"/>
  <c r="AM227" i="2"/>
  <c r="AM70" i="2"/>
  <c r="AM816" i="2"/>
  <c r="AM610" i="2"/>
  <c r="AM806" i="2"/>
  <c r="AM624" i="2"/>
  <c r="AM543" i="2"/>
  <c r="AM533" i="2"/>
  <c r="AM525" i="2"/>
  <c r="AM457" i="2"/>
  <c r="AL370" i="2"/>
  <c r="AM414" i="2"/>
  <c r="AM298" i="2"/>
  <c r="AM281" i="2"/>
  <c r="AO281" i="2" s="1"/>
  <c r="AM287" i="2"/>
  <c r="AM822" i="2"/>
  <c r="AL820" i="2"/>
  <c r="AL800" i="2"/>
  <c r="AL798" i="2"/>
  <c r="AL796" i="2"/>
  <c r="AL794" i="2"/>
  <c r="AL762" i="2"/>
  <c r="AL746" i="2"/>
  <c r="AL730" i="2"/>
  <c r="AM715" i="2"/>
  <c r="AM689" i="2"/>
  <c r="AL713" i="2"/>
  <c r="AL701" i="2"/>
  <c r="AL699" i="2"/>
  <c r="AL663" i="2"/>
  <c r="AL647" i="2"/>
  <c r="AL614" i="2"/>
  <c r="AL608" i="2"/>
  <c r="AN608" i="2" s="1"/>
  <c r="AL606" i="2"/>
  <c r="AL590" i="2"/>
  <c r="AM553" i="2"/>
  <c r="AL529" i="2"/>
  <c r="AL584" i="2"/>
  <c r="AL568" i="2"/>
  <c r="AL539" i="2"/>
  <c r="AM120" i="2"/>
  <c r="AM53" i="2"/>
  <c r="AM814" i="2"/>
  <c r="AM608" i="2"/>
  <c r="AM602" i="2"/>
  <c r="AM693" i="2"/>
  <c r="AM618" i="2"/>
  <c r="AM459" i="2"/>
  <c r="AM424" i="2"/>
  <c r="AM453" i="2"/>
  <c r="AM294" i="2"/>
  <c r="AL325" i="2"/>
  <c r="AM784" i="2"/>
  <c r="AL776" i="2"/>
  <c r="AL786" i="2"/>
  <c r="AL778" i="2"/>
  <c r="AL766" i="2"/>
  <c r="AL750" i="2"/>
  <c r="AL734" i="2"/>
  <c r="AL718" i="2"/>
  <c r="AL693" i="2"/>
  <c r="AL691" i="2"/>
  <c r="AL685" i="2"/>
  <c r="AN685" i="2" s="1"/>
  <c r="AL705" i="2"/>
  <c r="AL703" i="2"/>
  <c r="AL709" i="2"/>
  <c r="AL687" i="2"/>
  <c r="AL679" i="2"/>
  <c r="AL667" i="2"/>
  <c r="AN667" i="2" s="1"/>
  <c r="AL651" i="2"/>
  <c r="AN651" i="2" s="1"/>
  <c r="AL596" i="2"/>
  <c r="AL624" i="2"/>
  <c r="AL600" i="2"/>
  <c r="AL673" i="2"/>
  <c r="AL669" i="2"/>
  <c r="AL665" i="2"/>
  <c r="AL661" i="2"/>
  <c r="AL657" i="2"/>
  <c r="AL653" i="2"/>
  <c r="AL649" i="2"/>
  <c r="AL645" i="2"/>
  <c r="AL641" i="2"/>
  <c r="AL637" i="2"/>
  <c r="AM628" i="2"/>
  <c r="AL620" i="2"/>
  <c r="AL634" i="2"/>
  <c r="AL618" i="2"/>
  <c r="AL602" i="2"/>
  <c r="AL594" i="2"/>
  <c r="AL541" i="2"/>
  <c r="AL527" i="2"/>
  <c r="AL572" i="2"/>
  <c r="AL556" i="2"/>
  <c r="AL523" i="2"/>
  <c r="AM519" i="2"/>
  <c r="AL533" i="2"/>
  <c r="AL147" i="2"/>
  <c r="AM193" i="2"/>
  <c r="AM98" i="2"/>
  <c r="AO98" i="2" s="1"/>
  <c r="AM798" i="2"/>
  <c r="AM701" i="2"/>
  <c r="AM699" i="2"/>
  <c r="AM691" i="2"/>
  <c r="AM616" i="2"/>
  <c r="AM465" i="2"/>
  <c r="AM367" i="2"/>
  <c r="AM382" i="2"/>
  <c r="AL362" i="2"/>
  <c r="AM270" i="2"/>
  <c r="AM243" i="2"/>
  <c r="AL818" i="2"/>
  <c r="AN818" i="2" s="1"/>
  <c r="AL804" i="2"/>
  <c r="AL802" i="2"/>
  <c r="AL780" i="2"/>
  <c r="AL816" i="2"/>
  <c r="AL814" i="2"/>
  <c r="AL812" i="2"/>
  <c r="AL810" i="2"/>
  <c r="AL808" i="2"/>
  <c r="AL806" i="2"/>
  <c r="AL770" i="2"/>
  <c r="AL754" i="2"/>
  <c r="AL738" i="2"/>
  <c r="AL722" i="2"/>
  <c r="AM707" i="2"/>
  <c r="AL772" i="2"/>
  <c r="AL768" i="2"/>
  <c r="AL764" i="2"/>
  <c r="AL760" i="2"/>
  <c r="AL756" i="2"/>
  <c r="AN756" i="2" s="1"/>
  <c r="AL752" i="2"/>
  <c r="AL748" i="2"/>
  <c r="AL744" i="2"/>
  <c r="AL740" i="2"/>
  <c r="AL736" i="2"/>
  <c r="AL732" i="2"/>
  <c r="AL728" i="2"/>
  <c r="AL724" i="2"/>
  <c r="AN724" i="2" s="1"/>
  <c r="AL720" i="2"/>
  <c r="AL716" i="2"/>
  <c r="AL671" i="2"/>
  <c r="AL655" i="2"/>
  <c r="AL639" i="2"/>
  <c r="AM632" i="2"/>
  <c r="AL612" i="2"/>
  <c r="AL610" i="2"/>
  <c r="AL604" i="2"/>
  <c r="AL626" i="2"/>
  <c r="AM600" i="2"/>
  <c r="AL592" i="2"/>
  <c r="AL598" i="2"/>
  <c r="AL531" i="2"/>
  <c r="AN531" i="2" s="1"/>
  <c r="AL576" i="2"/>
  <c r="AL560" i="2"/>
  <c r="AL537" i="2"/>
  <c r="AL547" i="2"/>
  <c r="AL515" i="2"/>
  <c r="AL511" i="2"/>
  <c r="AL507" i="2"/>
  <c r="AL503" i="2"/>
  <c r="AL499" i="2"/>
  <c r="AL495" i="2"/>
  <c r="AL491" i="2"/>
  <c r="AL487" i="2"/>
  <c r="AL483" i="2"/>
  <c r="AL479" i="2"/>
  <c r="AL475" i="2"/>
  <c r="AL471" i="2"/>
  <c r="AL463" i="2"/>
  <c r="AN463" i="2" s="1"/>
  <c r="AL461" i="2"/>
  <c r="AL449" i="2"/>
  <c r="AL517" i="2"/>
  <c r="AL501" i="2"/>
  <c r="AL485" i="2"/>
  <c r="AL455" i="2"/>
  <c r="AL451" i="2"/>
  <c r="AL467" i="2"/>
  <c r="AL465" i="2"/>
  <c r="AL437" i="2"/>
  <c r="AL410" i="2"/>
  <c r="AN410" i="2" s="1"/>
  <c r="AL418" i="2"/>
  <c r="AL414" i="2"/>
  <c r="AL402" i="2"/>
  <c r="AL378" i="2"/>
  <c r="AL351" i="2"/>
  <c r="AL339" i="2"/>
  <c r="AL372" i="2"/>
  <c r="AL364" i="2"/>
  <c r="AL356" i="2"/>
  <c r="AL342" i="2"/>
  <c r="AL334" i="2"/>
  <c r="AL306" i="2"/>
  <c r="AL301" i="2"/>
  <c r="AL302" i="2"/>
  <c r="AL294" i="2"/>
  <c r="AL281" i="2"/>
  <c r="AM264" i="2"/>
  <c r="AM272" i="2"/>
  <c r="AL151" i="2"/>
  <c r="AM100" i="2"/>
  <c r="AM800" i="2"/>
  <c r="AM808" i="2"/>
  <c r="AM541" i="2"/>
  <c r="AM535" i="2"/>
  <c r="AM527" i="2"/>
  <c r="AM467" i="2"/>
  <c r="AM380" i="2"/>
  <c r="AM422" i="2"/>
  <c r="AM416" i="2"/>
  <c r="AM359" i="2"/>
  <c r="AL354" i="2"/>
  <c r="AM268" i="2"/>
  <c r="AM289" i="2"/>
  <c r="AM241" i="2"/>
  <c r="AM788" i="2"/>
  <c r="AL784" i="2"/>
  <c r="AL788" i="2"/>
  <c r="AL792" i="2"/>
  <c r="AL790" i="2"/>
  <c r="AL782" i="2"/>
  <c r="AL774" i="2"/>
  <c r="AN774" i="2" s="1"/>
  <c r="AL758" i="2"/>
  <c r="AL742" i="2"/>
  <c r="AL726" i="2"/>
  <c r="AL697" i="2"/>
  <c r="AL695" i="2"/>
  <c r="AL681" i="2"/>
  <c r="AN681" i="2" s="1"/>
  <c r="AM711" i="2"/>
  <c r="AL689" i="2"/>
  <c r="AN689" i="2" s="1"/>
  <c r="AM685" i="2"/>
  <c r="AL677" i="2"/>
  <c r="AN677" i="2" s="1"/>
  <c r="AL683" i="2"/>
  <c r="AL675" i="2"/>
  <c r="AN675" i="2" s="1"/>
  <c r="AL659" i="2"/>
  <c r="AL643" i="2"/>
  <c r="AN643" i="2" s="1"/>
  <c r="AL630" i="2"/>
  <c r="AL622" i="2"/>
  <c r="AL588" i="2"/>
  <c r="AL616" i="2"/>
  <c r="AL586" i="2"/>
  <c r="AL582" i="2"/>
  <c r="AL578" i="2"/>
  <c r="AL574" i="2"/>
  <c r="AL570" i="2"/>
  <c r="AL566" i="2"/>
  <c r="AL562" i="2"/>
  <c r="AL558" i="2"/>
  <c r="AM545" i="2"/>
  <c r="AL551" i="2"/>
  <c r="AL543" i="2"/>
  <c r="AL525" i="2"/>
  <c r="AL519" i="2"/>
  <c r="AL580" i="2"/>
  <c r="AL564" i="2"/>
  <c r="AM549" i="2"/>
  <c r="AL521" i="2"/>
  <c r="AL535" i="2"/>
  <c r="AN535" i="2" s="1"/>
  <c r="AL453" i="2"/>
  <c r="AL505" i="2"/>
  <c r="AL489" i="2"/>
  <c r="AL441" i="2"/>
  <c r="AL412" i="2"/>
  <c r="AL434" i="2"/>
  <c r="AL424" i="2"/>
  <c r="AM406" i="2"/>
  <c r="AL386" i="2"/>
  <c r="AN386" i="2" s="1"/>
  <c r="AL384" i="2"/>
  <c r="AL382" i="2"/>
  <c r="AL380" i="2"/>
  <c r="AL376" i="2"/>
  <c r="AL390" i="2"/>
  <c r="AL350" i="2"/>
  <c r="AN350" i="2" s="1"/>
  <c r="AM358" i="2"/>
  <c r="AO358" i="2" s="1"/>
  <c r="AL343" i="2"/>
  <c r="AL322" i="2"/>
  <c r="AL348" i="2"/>
  <c r="AL344" i="2"/>
  <c r="AL340" i="2"/>
  <c r="AL336" i="2"/>
  <c r="AL332" i="2"/>
  <c r="AL326" i="2"/>
  <c r="AL318" i="2"/>
  <c r="AL314" i="2"/>
  <c r="AL310" i="2"/>
  <c r="AM301" i="2"/>
  <c r="AM304" i="2"/>
  <c r="AL291" i="2"/>
  <c r="AL317" i="2"/>
  <c r="AL309" i="2"/>
  <c r="AL285" i="2"/>
  <c r="AM279" i="2"/>
  <c r="AL279" i="2"/>
  <c r="AL289" i="2"/>
  <c r="AL277" i="2"/>
  <c r="AL273" i="2"/>
  <c r="AN273" i="2" s="1"/>
  <c r="AL268" i="2"/>
  <c r="AL275" i="2"/>
  <c r="AM255" i="2"/>
  <c r="AL457" i="2"/>
  <c r="AL469" i="2"/>
  <c r="AL447" i="2"/>
  <c r="AL435" i="2"/>
  <c r="AL404" i="2"/>
  <c r="AL400" i="2"/>
  <c r="AL396" i="2"/>
  <c r="AL392" i="2"/>
  <c r="AL388" i="2"/>
  <c r="AL398" i="2"/>
  <c r="AL355" i="2"/>
  <c r="AL363" i="2"/>
  <c r="AM362" i="2"/>
  <c r="AL347" i="2"/>
  <c r="AM321" i="2"/>
  <c r="AO321" i="2" s="1"/>
  <c r="AL346" i="2"/>
  <c r="AM291" i="2"/>
  <c r="AL298" i="2"/>
  <c r="AL283" i="2"/>
  <c r="AL256" i="2"/>
  <c r="AL249" i="2"/>
  <c r="AL239" i="2"/>
  <c r="AL235" i="2"/>
  <c r="AL216" i="2"/>
  <c r="AL127" i="2"/>
  <c r="AL140" i="2"/>
  <c r="AL132" i="2"/>
  <c r="AM102" i="2"/>
  <c r="AL459" i="2"/>
  <c r="AL513" i="2"/>
  <c r="AN513" i="2" s="1"/>
  <c r="AL497" i="2"/>
  <c r="AL481" i="2"/>
  <c r="AM434" i="2"/>
  <c r="AL426" i="2"/>
  <c r="AL422" i="2"/>
  <c r="AL420" i="2"/>
  <c r="AL416" i="2"/>
  <c r="AL330" i="2"/>
  <c r="AL360" i="2"/>
  <c r="AL287" i="2"/>
  <c r="AL270" i="2"/>
  <c r="AL266" i="2"/>
  <c r="AM245" i="2"/>
  <c r="AL233" i="2"/>
  <c r="AL197" i="2"/>
  <c r="AL212" i="2"/>
  <c r="AL204" i="2"/>
  <c r="AL232" i="2"/>
  <c r="AL229" i="2"/>
  <c r="AL225" i="2"/>
  <c r="AL221" i="2"/>
  <c r="AL217" i="2"/>
  <c r="AL213" i="2"/>
  <c r="AL209" i="2"/>
  <c r="AL205" i="2"/>
  <c r="AM197" i="2"/>
  <c r="AL148" i="2"/>
  <c r="AL181" i="2"/>
  <c r="AL177" i="2"/>
  <c r="AL173" i="2"/>
  <c r="AL169" i="2"/>
  <c r="AL165" i="2"/>
  <c r="AL152" i="2"/>
  <c r="AL122" i="2"/>
  <c r="AL120" i="2"/>
  <c r="AL118" i="2"/>
  <c r="AL144" i="2"/>
  <c r="AL116" i="2"/>
  <c r="AL114" i="2"/>
  <c r="AL110" i="2"/>
  <c r="AN110" i="2" s="1"/>
  <c r="AL72" i="2"/>
  <c r="AL90" i="2"/>
  <c r="AL57" i="2"/>
  <c r="AL68" i="2"/>
  <c r="AL64" i="2"/>
  <c r="AL60" i="2"/>
  <c r="AL43" i="2"/>
  <c r="AL49" i="2"/>
  <c r="AL45" i="2"/>
  <c r="AL41" i="2"/>
  <c r="AL33" i="2"/>
  <c r="AM29" i="2"/>
  <c r="AL15" i="2"/>
  <c r="AL243" i="2"/>
  <c r="AM159" i="2"/>
  <c r="AL139" i="2"/>
  <c r="AM106" i="2"/>
  <c r="AM108" i="2"/>
  <c r="AL100" i="2"/>
  <c r="AL94" i="2"/>
  <c r="AL62" i="2"/>
  <c r="AM55" i="2"/>
  <c r="AL53" i="2"/>
  <c r="AN53" i="2" s="1"/>
  <c r="AL47" i="2"/>
  <c r="AL37" i="2"/>
  <c r="AL25" i="2"/>
  <c r="AN25" i="2" s="1"/>
  <c r="AL31" i="2"/>
  <c r="AL23" i="2"/>
  <c r="AL21" i="2"/>
  <c r="AL7" i="2"/>
  <c r="AL428" i="2"/>
  <c r="AN428" i="2" s="1"/>
  <c r="AL439" i="2"/>
  <c r="AL432" i="2"/>
  <c r="AL408" i="2"/>
  <c r="AL394" i="2"/>
  <c r="AL335" i="2"/>
  <c r="AL338" i="2"/>
  <c r="AN338" i="2" s="1"/>
  <c r="AL313" i="2"/>
  <c r="AL272" i="2"/>
  <c r="AL247" i="2"/>
  <c r="AL260" i="2"/>
  <c r="AL251" i="2"/>
  <c r="AM247" i="2"/>
  <c r="AO247" i="2" s="1"/>
  <c r="AL241" i="2"/>
  <c r="AL237" i="2"/>
  <c r="AL201" i="2"/>
  <c r="AM185" i="2"/>
  <c r="AL156" i="2"/>
  <c r="AL143" i="2"/>
  <c r="AM118" i="2"/>
  <c r="AL131" i="2"/>
  <c r="AL98" i="2"/>
  <c r="AL35" i="2"/>
  <c r="AL509" i="2"/>
  <c r="AL493" i="2"/>
  <c r="AL477" i="2"/>
  <c r="AL445" i="2"/>
  <c r="AM430" i="2"/>
  <c r="AL443" i="2"/>
  <c r="AL406" i="2"/>
  <c r="AM374" i="2"/>
  <c r="AL371" i="2"/>
  <c r="AL359" i="2"/>
  <c r="AL367" i="2"/>
  <c r="AM325" i="2"/>
  <c r="AL368" i="2"/>
  <c r="AL352" i="2"/>
  <c r="AL264" i="2"/>
  <c r="AN264" i="2" s="1"/>
  <c r="AL262" i="2"/>
  <c r="AL258" i="2"/>
  <c r="AM253" i="2"/>
  <c r="AL193" i="2"/>
  <c r="AL185" i="2"/>
  <c r="AL220" i="2"/>
  <c r="AL208" i="2"/>
  <c r="AL189" i="2"/>
  <c r="AL228" i="2"/>
  <c r="AM199" i="2"/>
  <c r="AO199" i="2" s="1"/>
  <c r="AM147" i="2"/>
  <c r="AM154" i="2"/>
  <c r="AL160" i="2"/>
  <c r="AM148" i="2"/>
  <c r="AL108" i="2"/>
  <c r="AL104" i="2"/>
  <c r="AL82" i="2"/>
  <c r="AM78" i="2"/>
  <c r="AL70" i="2"/>
  <c r="AL92" i="2"/>
  <c r="AL88" i="2"/>
  <c r="AL84" i="2"/>
  <c r="AL80" i="2"/>
  <c r="AL66" i="2"/>
  <c r="AL51" i="2"/>
  <c r="AL27" i="2"/>
  <c r="AM18" i="2"/>
  <c r="AL11" i="2"/>
  <c r="AL12" i="2"/>
  <c r="AM200" i="2"/>
  <c r="AL224" i="2"/>
  <c r="AL192" i="2"/>
  <c r="AN192" i="2" s="1"/>
  <c r="AM155" i="2"/>
  <c r="AL135" i="2"/>
  <c r="AL136" i="2"/>
  <c r="AL128" i="2"/>
  <c r="AL124" i="2"/>
  <c r="AL112" i="2"/>
  <c r="AL96" i="2"/>
  <c r="AL86" i="2"/>
  <c r="AL76" i="2"/>
  <c r="AM74" i="2"/>
  <c r="AL39" i="2"/>
  <c r="AL16" i="2"/>
  <c r="D17" i="2"/>
  <c r="B21" i="2" s="1"/>
  <c r="E30" i="2"/>
  <c r="D30" i="2"/>
  <c r="AL4" i="2"/>
  <c r="AL5" i="2"/>
  <c r="E32" i="2"/>
  <c r="D32" i="2"/>
  <c r="AM4" i="2"/>
  <c r="AM5" i="2"/>
  <c r="D29" i="2"/>
  <c r="E29" i="2"/>
  <c r="AH4" i="2"/>
  <c r="AH5" i="2"/>
  <c r="E28" i="2"/>
  <c r="D28" i="2"/>
  <c r="AJ5" i="2"/>
  <c r="AK5" i="2"/>
  <c r="AI5" i="2"/>
  <c r="D31" i="2"/>
  <c r="E31" i="2"/>
  <c r="AG4" i="2"/>
  <c r="AG5" i="2"/>
  <c r="B34" i="1"/>
  <c r="BJ5" i="2" l="1"/>
  <c r="BJ9" i="2"/>
  <c r="BJ13" i="2"/>
  <c r="BJ17" i="2"/>
  <c r="BJ21" i="2"/>
  <c r="BJ25" i="2"/>
  <c r="BJ29" i="2"/>
  <c r="BJ33" i="2"/>
  <c r="BJ37" i="2"/>
  <c r="BJ41" i="2"/>
  <c r="BJ45" i="2"/>
  <c r="BJ49" i="2"/>
  <c r="BJ53" i="2"/>
  <c r="BJ57" i="2"/>
  <c r="BJ61" i="2"/>
  <c r="BJ65" i="2"/>
  <c r="BJ69" i="2"/>
  <c r="BJ73" i="2"/>
  <c r="BJ77" i="2"/>
  <c r="BJ81" i="2"/>
  <c r="BJ85" i="2"/>
  <c r="BJ89" i="2"/>
  <c r="BJ93" i="2"/>
  <c r="BJ97" i="2"/>
  <c r="BJ101" i="2"/>
  <c r="BJ105" i="2"/>
  <c r="BJ109" i="2"/>
  <c r="BJ113" i="2"/>
  <c r="BJ117" i="2"/>
  <c r="BJ121" i="2"/>
  <c r="BJ125" i="2"/>
  <c r="BJ129" i="2"/>
  <c r="BJ133" i="2"/>
  <c r="BJ137" i="2"/>
  <c r="BJ141" i="2"/>
  <c r="BJ145" i="2"/>
  <c r="BJ149" i="2"/>
  <c r="BJ153" i="2"/>
  <c r="BJ157" i="2"/>
  <c r="BJ161" i="2"/>
  <c r="BJ165" i="2"/>
  <c r="BJ169" i="2"/>
  <c r="BJ173" i="2"/>
  <c r="BJ177" i="2"/>
  <c r="BJ181" i="2"/>
  <c r="BJ185" i="2"/>
  <c r="BJ189" i="2"/>
  <c r="BJ193" i="2"/>
  <c r="BJ197" i="2"/>
  <c r="BJ201" i="2"/>
  <c r="BJ205" i="2"/>
  <c r="BJ209" i="2"/>
  <c r="BJ213" i="2"/>
  <c r="BJ217" i="2"/>
  <c r="BJ221" i="2"/>
  <c r="BJ225" i="2"/>
  <c r="BJ229" i="2"/>
  <c r="BJ233" i="2"/>
  <c r="BJ237" i="2"/>
  <c r="BJ241" i="2"/>
  <c r="BJ245" i="2"/>
  <c r="BJ249" i="2"/>
  <c r="BJ253" i="2"/>
  <c r="BJ257" i="2"/>
  <c r="BJ261" i="2"/>
  <c r="BJ265" i="2"/>
  <c r="BJ269" i="2"/>
  <c r="BJ273" i="2"/>
  <c r="BJ277" i="2"/>
  <c r="BJ281" i="2"/>
  <c r="BJ285" i="2"/>
  <c r="BJ289" i="2"/>
  <c r="BJ293" i="2"/>
  <c r="BJ297" i="2"/>
  <c r="BJ301" i="2"/>
  <c r="BJ305" i="2"/>
  <c r="BJ309" i="2"/>
  <c r="BJ313" i="2"/>
  <c r="BJ317" i="2"/>
  <c r="BJ321" i="2"/>
  <c r="BJ325" i="2"/>
  <c r="BJ6" i="2"/>
  <c r="BJ10" i="2"/>
  <c r="BJ14" i="2"/>
  <c r="BJ18" i="2"/>
  <c r="BJ22" i="2"/>
  <c r="BJ26" i="2"/>
  <c r="BJ30" i="2"/>
  <c r="BJ34" i="2"/>
  <c r="BJ38" i="2"/>
  <c r="BJ42" i="2"/>
  <c r="BJ46" i="2"/>
  <c r="BJ50" i="2"/>
  <c r="BJ54" i="2"/>
  <c r="BJ58" i="2"/>
  <c r="BJ62" i="2"/>
  <c r="BJ66" i="2"/>
  <c r="BJ70" i="2"/>
  <c r="BJ74" i="2"/>
  <c r="BJ78" i="2"/>
  <c r="BJ82" i="2"/>
  <c r="BJ86" i="2"/>
  <c r="BJ90" i="2"/>
  <c r="BJ94" i="2"/>
  <c r="BJ98" i="2"/>
  <c r="BJ102" i="2"/>
  <c r="BJ106" i="2"/>
  <c r="BJ110" i="2"/>
  <c r="BJ114" i="2"/>
  <c r="BJ118" i="2"/>
  <c r="BJ122" i="2"/>
  <c r="BJ126" i="2"/>
  <c r="BJ130" i="2"/>
  <c r="BJ134" i="2"/>
  <c r="BJ138" i="2"/>
  <c r="BJ142" i="2"/>
  <c r="BJ146" i="2"/>
  <c r="BJ150" i="2"/>
  <c r="BJ154" i="2"/>
  <c r="BJ158" i="2"/>
  <c r="BJ162" i="2"/>
  <c r="BJ166" i="2"/>
  <c r="BJ170" i="2"/>
  <c r="BJ174" i="2"/>
  <c r="BJ178" i="2"/>
  <c r="BJ182" i="2"/>
  <c r="BJ186" i="2"/>
  <c r="BJ190" i="2"/>
  <c r="BJ194" i="2"/>
  <c r="BJ198" i="2"/>
  <c r="BJ202" i="2"/>
  <c r="BJ206" i="2"/>
  <c r="BJ210" i="2"/>
  <c r="BJ214" i="2"/>
  <c r="BJ218" i="2"/>
  <c r="BJ222" i="2"/>
  <c r="BJ226" i="2"/>
  <c r="BJ230" i="2"/>
  <c r="BJ234" i="2"/>
  <c r="BJ238" i="2"/>
  <c r="BJ242" i="2"/>
  <c r="BJ246" i="2"/>
  <c r="BJ250" i="2"/>
  <c r="BJ254" i="2"/>
  <c r="BJ258" i="2"/>
  <c r="BJ262" i="2"/>
  <c r="BJ266" i="2"/>
  <c r="BJ270" i="2"/>
  <c r="BJ274" i="2"/>
  <c r="BJ278" i="2"/>
  <c r="BJ282" i="2"/>
  <c r="BJ286" i="2"/>
  <c r="BJ290" i="2"/>
  <c r="BJ294" i="2"/>
  <c r="BJ298" i="2"/>
  <c r="BJ302" i="2"/>
  <c r="BJ306" i="2"/>
  <c r="BJ310" i="2"/>
  <c r="BJ314" i="2"/>
  <c r="BJ318" i="2"/>
  <c r="BJ322" i="2"/>
  <c r="BJ7" i="2"/>
  <c r="BJ11" i="2"/>
  <c r="BJ15" i="2"/>
  <c r="BJ19" i="2"/>
  <c r="BJ23" i="2"/>
  <c r="BJ27" i="2"/>
  <c r="BJ31" i="2"/>
  <c r="BJ35" i="2"/>
  <c r="BJ39" i="2"/>
  <c r="BJ43" i="2"/>
  <c r="BJ47" i="2"/>
  <c r="BJ51" i="2"/>
  <c r="BJ55" i="2"/>
  <c r="BJ59" i="2"/>
  <c r="BJ63" i="2"/>
  <c r="BJ67" i="2"/>
  <c r="BJ71" i="2"/>
  <c r="BJ75" i="2"/>
  <c r="BJ79" i="2"/>
  <c r="BJ83" i="2"/>
  <c r="BJ87" i="2"/>
  <c r="BJ91" i="2"/>
  <c r="BJ95" i="2"/>
  <c r="BJ99" i="2"/>
  <c r="BJ103" i="2"/>
  <c r="BJ107" i="2"/>
  <c r="BJ111" i="2"/>
  <c r="BJ115" i="2"/>
  <c r="BJ119" i="2"/>
  <c r="BJ123" i="2"/>
  <c r="BJ127" i="2"/>
  <c r="BJ131" i="2"/>
  <c r="BJ135" i="2"/>
  <c r="BJ139" i="2"/>
  <c r="BJ143" i="2"/>
  <c r="BJ147" i="2"/>
  <c r="BJ151" i="2"/>
  <c r="BJ155" i="2"/>
  <c r="BJ159" i="2"/>
  <c r="BJ163" i="2"/>
  <c r="BJ167" i="2"/>
  <c r="BJ171" i="2"/>
  <c r="BJ175" i="2"/>
  <c r="BJ179" i="2"/>
  <c r="BJ183" i="2"/>
  <c r="BJ187" i="2"/>
  <c r="BJ191" i="2"/>
  <c r="BJ195" i="2"/>
  <c r="BJ199" i="2"/>
  <c r="BJ203" i="2"/>
  <c r="BJ207" i="2"/>
  <c r="BJ211" i="2"/>
  <c r="BJ215" i="2"/>
  <c r="BJ219" i="2"/>
  <c r="BJ223" i="2"/>
  <c r="BJ227" i="2"/>
  <c r="BJ231" i="2"/>
  <c r="BJ235" i="2"/>
  <c r="BJ239" i="2"/>
  <c r="BJ243" i="2"/>
  <c r="BJ247" i="2"/>
  <c r="BJ251" i="2"/>
  <c r="BJ255" i="2"/>
  <c r="BJ259" i="2"/>
  <c r="BJ263" i="2"/>
  <c r="BJ267" i="2"/>
  <c r="BJ271" i="2"/>
  <c r="BJ275" i="2"/>
  <c r="BJ279" i="2"/>
  <c r="BJ283" i="2"/>
  <c r="BJ287" i="2"/>
  <c r="BJ291" i="2"/>
  <c r="BJ295" i="2"/>
  <c r="BJ299" i="2"/>
  <c r="BJ303" i="2"/>
  <c r="BJ307" i="2"/>
  <c r="BJ311" i="2"/>
  <c r="BJ315" i="2"/>
  <c r="BJ319" i="2"/>
  <c r="BJ323" i="2"/>
  <c r="BJ327" i="2"/>
  <c r="BJ331" i="2"/>
  <c r="BJ335" i="2"/>
  <c r="BJ339" i="2"/>
  <c r="BJ343" i="2"/>
  <c r="BJ8" i="2"/>
  <c r="BJ12" i="2"/>
  <c r="BJ16" i="2"/>
  <c r="BJ20" i="2"/>
  <c r="BJ24" i="2"/>
  <c r="BJ28" i="2"/>
  <c r="BJ32" i="2"/>
  <c r="BJ36" i="2"/>
  <c r="BJ40" i="2"/>
  <c r="BJ44" i="2"/>
  <c r="BJ48" i="2"/>
  <c r="BJ52" i="2"/>
  <c r="BJ56" i="2"/>
  <c r="BJ60" i="2"/>
  <c r="BJ64" i="2"/>
  <c r="BJ68" i="2"/>
  <c r="BJ72" i="2"/>
  <c r="BJ76" i="2"/>
  <c r="BJ80" i="2"/>
  <c r="BJ84" i="2"/>
  <c r="BJ88" i="2"/>
  <c r="BJ92" i="2"/>
  <c r="BJ96" i="2"/>
  <c r="BJ100" i="2"/>
  <c r="BJ104" i="2"/>
  <c r="BJ108" i="2"/>
  <c r="BJ112" i="2"/>
  <c r="BJ116" i="2"/>
  <c r="BJ120" i="2"/>
  <c r="BJ124" i="2"/>
  <c r="BJ128" i="2"/>
  <c r="BJ132" i="2"/>
  <c r="BJ136" i="2"/>
  <c r="BJ140" i="2"/>
  <c r="BJ144" i="2"/>
  <c r="BJ148" i="2"/>
  <c r="BJ152" i="2"/>
  <c r="BJ156" i="2"/>
  <c r="BJ160" i="2"/>
  <c r="BJ164" i="2"/>
  <c r="BJ168" i="2"/>
  <c r="BJ172" i="2"/>
  <c r="BJ176" i="2"/>
  <c r="BJ180" i="2"/>
  <c r="BJ184" i="2"/>
  <c r="BJ188" i="2"/>
  <c r="BJ192" i="2"/>
  <c r="BJ196" i="2"/>
  <c r="BJ200" i="2"/>
  <c r="BJ204" i="2"/>
  <c r="BJ208" i="2"/>
  <c r="BJ212" i="2"/>
  <c r="BJ216" i="2"/>
  <c r="BJ220" i="2"/>
  <c r="BJ224" i="2"/>
  <c r="BJ228" i="2"/>
  <c r="BJ232" i="2"/>
  <c r="BJ236" i="2"/>
  <c r="BJ240" i="2"/>
  <c r="BJ244" i="2"/>
  <c r="BJ248" i="2"/>
  <c r="BJ252" i="2"/>
  <c r="BJ256" i="2"/>
  <c r="BJ260" i="2"/>
  <c r="BJ264" i="2"/>
  <c r="BJ268" i="2"/>
  <c r="BJ272" i="2"/>
  <c r="BJ276" i="2"/>
  <c r="BJ280" i="2"/>
  <c r="BJ284" i="2"/>
  <c r="BJ288" i="2"/>
  <c r="BJ292" i="2"/>
  <c r="BJ296" i="2"/>
  <c r="BJ300" i="2"/>
  <c r="BJ304" i="2"/>
  <c r="BJ308" i="2"/>
  <c r="BJ312" i="2"/>
  <c r="BJ316" i="2"/>
  <c r="BJ320" i="2"/>
  <c r="BJ324" i="2"/>
  <c r="BJ328" i="2"/>
  <c r="BJ332" i="2"/>
  <c r="BJ336" i="2"/>
  <c r="BJ340" i="2"/>
  <c r="BJ344" i="2"/>
  <c r="BJ326" i="2"/>
  <c r="BJ334" i="2"/>
  <c r="BJ342" i="2"/>
  <c r="BJ348" i="2"/>
  <c r="BJ352" i="2"/>
  <c r="BJ356" i="2"/>
  <c r="BJ360" i="2"/>
  <c r="BJ364" i="2"/>
  <c r="BJ368" i="2"/>
  <c r="BJ372" i="2"/>
  <c r="BJ376" i="2"/>
  <c r="BJ380" i="2"/>
  <c r="BJ384" i="2"/>
  <c r="BJ388" i="2"/>
  <c r="BJ392" i="2"/>
  <c r="BJ396" i="2"/>
  <c r="BJ400" i="2"/>
  <c r="BJ404" i="2"/>
  <c r="BJ408" i="2"/>
  <c r="BJ412" i="2"/>
  <c r="BJ416" i="2"/>
  <c r="BJ420" i="2"/>
  <c r="BJ424" i="2"/>
  <c r="BJ428" i="2"/>
  <c r="BJ432" i="2"/>
  <c r="BJ436" i="2"/>
  <c r="BJ440" i="2"/>
  <c r="BJ444" i="2"/>
  <c r="BJ448" i="2"/>
  <c r="BJ452" i="2"/>
  <c r="BJ456" i="2"/>
  <c r="BJ460" i="2"/>
  <c r="BJ464" i="2"/>
  <c r="BJ468" i="2"/>
  <c r="BJ472" i="2"/>
  <c r="BJ476" i="2"/>
  <c r="BJ480" i="2"/>
  <c r="BJ484" i="2"/>
  <c r="BJ488" i="2"/>
  <c r="BJ492" i="2"/>
  <c r="BJ496" i="2"/>
  <c r="BJ500" i="2"/>
  <c r="BJ504" i="2"/>
  <c r="BJ508" i="2"/>
  <c r="BJ512" i="2"/>
  <c r="BJ516" i="2"/>
  <c r="BJ520" i="2"/>
  <c r="BJ524" i="2"/>
  <c r="BJ528" i="2"/>
  <c r="BJ532" i="2"/>
  <c r="BJ536" i="2"/>
  <c r="BJ540" i="2"/>
  <c r="BJ544" i="2"/>
  <c r="BJ548" i="2"/>
  <c r="BJ552" i="2"/>
  <c r="BJ556" i="2"/>
  <c r="BJ560" i="2"/>
  <c r="BJ564" i="2"/>
  <c r="BJ568" i="2"/>
  <c r="BJ572" i="2"/>
  <c r="BJ576" i="2"/>
  <c r="BJ580" i="2"/>
  <c r="BJ584" i="2"/>
  <c r="BJ588" i="2"/>
  <c r="BJ592" i="2"/>
  <c r="BJ596" i="2"/>
  <c r="BJ600" i="2"/>
  <c r="BJ604" i="2"/>
  <c r="BJ608" i="2"/>
  <c r="BJ612" i="2"/>
  <c r="BJ616" i="2"/>
  <c r="BJ620" i="2"/>
  <c r="BJ624" i="2"/>
  <c r="BJ628" i="2"/>
  <c r="BJ632" i="2"/>
  <c r="BJ636" i="2"/>
  <c r="BJ640" i="2"/>
  <c r="BJ644" i="2"/>
  <c r="BJ648" i="2"/>
  <c r="BJ652" i="2"/>
  <c r="BJ656" i="2"/>
  <c r="BJ660" i="2"/>
  <c r="BJ664" i="2"/>
  <c r="BJ668" i="2"/>
  <c r="BJ672" i="2"/>
  <c r="BJ329" i="2"/>
  <c r="BJ337" i="2"/>
  <c r="BJ345" i="2"/>
  <c r="BJ349" i="2"/>
  <c r="BJ353" i="2"/>
  <c r="BJ357" i="2"/>
  <c r="BJ361" i="2"/>
  <c r="BJ365" i="2"/>
  <c r="BJ369" i="2"/>
  <c r="BJ373" i="2"/>
  <c r="BJ377" i="2"/>
  <c r="BJ381" i="2"/>
  <c r="BJ385" i="2"/>
  <c r="BJ389" i="2"/>
  <c r="BJ393" i="2"/>
  <c r="BJ397" i="2"/>
  <c r="BJ401" i="2"/>
  <c r="BJ405" i="2"/>
  <c r="BJ409" i="2"/>
  <c r="BJ413" i="2"/>
  <c r="BJ417" i="2"/>
  <c r="BJ421" i="2"/>
  <c r="BJ425" i="2"/>
  <c r="BJ429" i="2"/>
  <c r="BJ433" i="2"/>
  <c r="BJ437" i="2"/>
  <c r="BJ441" i="2"/>
  <c r="BJ445" i="2"/>
  <c r="BJ449" i="2"/>
  <c r="BJ453" i="2"/>
  <c r="BJ457" i="2"/>
  <c r="BJ461" i="2"/>
  <c r="BJ465" i="2"/>
  <c r="BJ469" i="2"/>
  <c r="BJ473" i="2"/>
  <c r="BJ477" i="2"/>
  <c r="BJ481" i="2"/>
  <c r="BJ485" i="2"/>
  <c r="BJ489" i="2"/>
  <c r="BJ493" i="2"/>
  <c r="BJ497" i="2"/>
  <c r="BJ501" i="2"/>
  <c r="BJ505" i="2"/>
  <c r="BJ509" i="2"/>
  <c r="BJ513" i="2"/>
  <c r="BJ517" i="2"/>
  <c r="BJ521" i="2"/>
  <c r="BJ525" i="2"/>
  <c r="BJ529" i="2"/>
  <c r="BJ533" i="2"/>
  <c r="BJ537" i="2"/>
  <c r="BJ541" i="2"/>
  <c r="BJ545" i="2"/>
  <c r="BJ549" i="2"/>
  <c r="BJ553" i="2"/>
  <c r="BJ557" i="2"/>
  <c r="BJ561" i="2"/>
  <c r="BJ565" i="2"/>
  <c r="BJ569" i="2"/>
  <c r="BJ573" i="2"/>
  <c r="BJ577" i="2"/>
  <c r="BJ581" i="2"/>
  <c r="BJ585" i="2"/>
  <c r="BJ589" i="2"/>
  <c r="BJ593" i="2"/>
  <c r="BJ597" i="2"/>
  <c r="BJ601" i="2"/>
  <c r="BJ605" i="2"/>
  <c r="BJ609" i="2"/>
  <c r="BJ613" i="2"/>
  <c r="BJ617" i="2"/>
  <c r="BJ621" i="2"/>
  <c r="BJ625" i="2"/>
  <c r="BJ629" i="2"/>
  <c r="BJ633" i="2"/>
  <c r="BJ637" i="2"/>
  <c r="BJ641" i="2"/>
  <c r="BJ645" i="2"/>
  <c r="BJ649" i="2"/>
  <c r="BJ653" i="2"/>
  <c r="BJ657" i="2"/>
  <c r="BJ661" i="2"/>
  <c r="BJ665" i="2"/>
  <c r="BJ669" i="2"/>
  <c r="BJ673" i="2"/>
  <c r="BJ330" i="2"/>
  <c r="BJ338" i="2"/>
  <c r="BJ346" i="2"/>
  <c r="BJ350" i="2"/>
  <c r="BJ354" i="2"/>
  <c r="BJ358" i="2"/>
  <c r="BJ362" i="2"/>
  <c r="BJ366" i="2"/>
  <c r="BJ370" i="2"/>
  <c r="BJ374" i="2"/>
  <c r="BJ378" i="2"/>
  <c r="BJ382" i="2"/>
  <c r="BJ386" i="2"/>
  <c r="BJ390" i="2"/>
  <c r="BJ394" i="2"/>
  <c r="BJ398" i="2"/>
  <c r="BJ402" i="2"/>
  <c r="BJ406" i="2"/>
  <c r="BJ410" i="2"/>
  <c r="BJ414" i="2"/>
  <c r="BJ418" i="2"/>
  <c r="BJ422" i="2"/>
  <c r="BJ426" i="2"/>
  <c r="BJ430" i="2"/>
  <c r="BJ434" i="2"/>
  <c r="BJ438" i="2"/>
  <c r="BJ442" i="2"/>
  <c r="BJ446" i="2"/>
  <c r="BJ450" i="2"/>
  <c r="BJ454" i="2"/>
  <c r="BJ458" i="2"/>
  <c r="BJ462" i="2"/>
  <c r="BJ466" i="2"/>
  <c r="BJ470" i="2"/>
  <c r="BJ474" i="2"/>
  <c r="BJ478" i="2"/>
  <c r="BJ482" i="2"/>
  <c r="BJ486" i="2"/>
  <c r="BJ490" i="2"/>
  <c r="BJ494" i="2"/>
  <c r="BJ498" i="2"/>
  <c r="BJ502" i="2"/>
  <c r="BJ506" i="2"/>
  <c r="BJ510" i="2"/>
  <c r="BJ514" i="2"/>
  <c r="BJ518" i="2"/>
  <c r="BJ522" i="2"/>
  <c r="BJ526" i="2"/>
  <c r="BJ530" i="2"/>
  <c r="BJ534" i="2"/>
  <c r="BJ538" i="2"/>
  <c r="BJ542" i="2"/>
  <c r="BJ546" i="2"/>
  <c r="BJ550" i="2"/>
  <c r="BJ554" i="2"/>
  <c r="BJ558" i="2"/>
  <c r="BJ562" i="2"/>
  <c r="BJ566" i="2"/>
  <c r="BJ570" i="2"/>
  <c r="BJ574" i="2"/>
  <c r="BJ578" i="2"/>
  <c r="BJ582" i="2"/>
  <c r="BJ586" i="2"/>
  <c r="BJ590" i="2"/>
  <c r="BJ594" i="2"/>
  <c r="BJ598" i="2"/>
  <c r="BJ602" i="2"/>
  <c r="BJ606" i="2"/>
  <c r="BJ610" i="2"/>
  <c r="BJ333" i="2"/>
  <c r="BJ355" i="2"/>
  <c r="BJ371" i="2"/>
  <c r="BJ387" i="2"/>
  <c r="BJ403" i="2"/>
  <c r="BJ419" i="2"/>
  <c r="BJ435" i="2"/>
  <c r="BJ451" i="2"/>
  <c r="BJ467" i="2"/>
  <c r="BJ483" i="2"/>
  <c r="BJ499" i="2"/>
  <c r="BJ515" i="2"/>
  <c r="BJ531" i="2"/>
  <c r="BJ547" i="2"/>
  <c r="BJ563" i="2"/>
  <c r="BJ579" i="2"/>
  <c r="BJ595" i="2"/>
  <c r="BJ611" i="2"/>
  <c r="BJ619" i="2"/>
  <c r="BJ627" i="2"/>
  <c r="BJ635" i="2"/>
  <c r="BJ643" i="2"/>
  <c r="BJ651" i="2"/>
  <c r="BJ659" i="2"/>
  <c r="BJ667" i="2"/>
  <c r="BJ675" i="2"/>
  <c r="BJ679" i="2"/>
  <c r="BJ683" i="2"/>
  <c r="BJ687" i="2"/>
  <c r="BJ691" i="2"/>
  <c r="BJ695" i="2"/>
  <c r="BJ699" i="2"/>
  <c r="BJ703" i="2"/>
  <c r="BJ707" i="2"/>
  <c r="BJ711" i="2"/>
  <c r="BJ715" i="2"/>
  <c r="BJ719" i="2"/>
  <c r="BJ723" i="2"/>
  <c r="BJ727" i="2"/>
  <c r="BJ731" i="2"/>
  <c r="BJ735" i="2"/>
  <c r="BJ739" i="2"/>
  <c r="BJ743" i="2"/>
  <c r="BJ747" i="2"/>
  <c r="BJ751" i="2"/>
  <c r="BJ755" i="2"/>
  <c r="BJ759" i="2"/>
  <c r="BJ763" i="2"/>
  <c r="BJ767" i="2"/>
  <c r="BJ771" i="2"/>
  <c r="BJ775" i="2"/>
  <c r="BJ779" i="2"/>
  <c r="BJ783" i="2"/>
  <c r="BJ787" i="2"/>
  <c r="BJ791" i="2"/>
  <c r="BJ795" i="2"/>
  <c r="BJ799" i="2"/>
  <c r="BJ803" i="2"/>
  <c r="BJ807" i="2"/>
  <c r="BJ811" i="2"/>
  <c r="BJ815" i="2"/>
  <c r="BJ819" i="2"/>
  <c r="BJ4" i="2"/>
  <c r="BI8" i="2"/>
  <c r="BI12" i="2"/>
  <c r="BI16" i="2"/>
  <c r="BI20" i="2"/>
  <c r="BI24" i="2"/>
  <c r="BI28" i="2"/>
  <c r="BI32" i="2"/>
  <c r="BI36" i="2"/>
  <c r="BI40" i="2"/>
  <c r="BI44" i="2"/>
  <c r="BI48" i="2"/>
  <c r="BI52" i="2"/>
  <c r="BI56" i="2"/>
  <c r="BJ341" i="2"/>
  <c r="BJ359" i="2"/>
  <c r="BJ375" i="2"/>
  <c r="BJ391" i="2"/>
  <c r="BJ407" i="2"/>
  <c r="BJ423" i="2"/>
  <c r="BJ439" i="2"/>
  <c r="BJ455" i="2"/>
  <c r="BJ471" i="2"/>
  <c r="BJ487" i="2"/>
  <c r="BJ503" i="2"/>
  <c r="BJ519" i="2"/>
  <c r="BJ535" i="2"/>
  <c r="BJ551" i="2"/>
  <c r="BJ567" i="2"/>
  <c r="BJ583" i="2"/>
  <c r="BJ599" i="2"/>
  <c r="BJ614" i="2"/>
  <c r="BJ622" i="2"/>
  <c r="BJ630" i="2"/>
  <c r="BJ638" i="2"/>
  <c r="BJ646" i="2"/>
  <c r="BJ654" i="2"/>
  <c r="BJ662" i="2"/>
  <c r="BJ670" i="2"/>
  <c r="BJ676" i="2"/>
  <c r="BJ680" i="2"/>
  <c r="BJ684" i="2"/>
  <c r="BJ688" i="2"/>
  <c r="BJ692" i="2"/>
  <c r="BJ696" i="2"/>
  <c r="BJ700" i="2"/>
  <c r="BJ704" i="2"/>
  <c r="BJ708" i="2"/>
  <c r="BJ712" i="2"/>
  <c r="BJ716" i="2"/>
  <c r="BJ720" i="2"/>
  <c r="BJ724" i="2"/>
  <c r="BJ728" i="2"/>
  <c r="BJ732" i="2"/>
  <c r="BJ736" i="2"/>
  <c r="BJ740" i="2"/>
  <c r="BJ744" i="2"/>
  <c r="BJ748" i="2"/>
  <c r="BJ752" i="2"/>
  <c r="BJ756" i="2"/>
  <c r="BJ760" i="2"/>
  <c r="BJ764" i="2"/>
  <c r="BJ768" i="2"/>
  <c r="BJ772" i="2"/>
  <c r="BJ776" i="2"/>
  <c r="BJ780" i="2"/>
  <c r="BJ784" i="2"/>
  <c r="BJ788" i="2"/>
  <c r="BJ792" i="2"/>
  <c r="BJ796" i="2"/>
  <c r="BJ800" i="2"/>
  <c r="BJ804" i="2"/>
  <c r="BJ808" i="2"/>
  <c r="BJ812" i="2"/>
  <c r="BJ816" i="2"/>
  <c r="BJ820" i="2"/>
  <c r="BI5" i="2"/>
  <c r="BI9" i="2"/>
  <c r="BI13" i="2"/>
  <c r="BI17" i="2"/>
  <c r="BI21" i="2"/>
  <c r="BI25" i="2"/>
  <c r="BI29" i="2"/>
  <c r="BI33" i="2"/>
  <c r="BI37" i="2"/>
  <c r="BI41" i="2"/>
  <c r="BI45" i="2"/>
  <c r="BI49" i="2"/>
  <c r="BI53" i="2"/>
  <c r="BI57" i="2"/>
  <c r="BI61" i="2"/>
  <c r="BI65" i="2"/>
  <c r="BI69" i="2"/>
  <c r="BI73" i="2"/>
  <c r="BI77" i="2"/>
  <c r="BI81" i="2"/>
  <c r="BI85" i="2"/>
  <c r="BI89" i="2"/>
  <c r="BI93" i="2"/>
  <c r="BJ347" i="2"/>
  <c r="BJ363" i="2"/>
  <c r="BJ379" i="2"/>
  <c r="BJ395" i="2"/>
  <c r="BJ411" i="2"/>
  <c r="BJ427" i="2"/>
  <c r="BJ443" i="2"/>
  <c r="BJ459" i="2"/>
  <c r="BJ475" i="2"/>
  <c r="BJ491" i="2"/>
  <c r="BJ507" i="2"/>
  <c r="BJ523" i="2"/>
  <c r="BJ539" i="2"/>
  <c r="BJ555" i="2"/>
  <c r="BJ571" i="2"/>
  <c r="BJ587" i="2"/>
  <c r="BJ603" i="2"/>
  <c r="BJ615" i="2"/>
  <c r="BJ623" i="2"/>
  <c r="BJ631" i="2"/>
  <c r="BJ639" i="2"/>
  <c r="BJ647" i="2"/>
  <c r="BJ655" i="2"/>
  <c r="BJ663" i="2"/>
  <c r="BJ671" i="2"/>
  <c r="BJ677" i="2"/>
  <c r="BJ681" i="2"/>
  <c r="BJ685" i="2"/>
  <c r="BJ689" i="2"/>
  <c r="BJ693" i="2"/>
  <c r="BJ351" i="2"/>
  <c r="BJ415" i="2"/>
  <c r="BJ479" i="2"/>
  <c r="BJ543" i="2"/>
  <c r="BJ607" i="2"/>
  <c r="BJ642" i="2"/>
  <c r="BJ674" i="2"/>
  <c r="BJ690" i="2"/>
  <c r="BJ701" i="2"/>
  <c r="BJ709" i="2"/>
  <c r="BJ717" i="2"/>
  <c r="BJ725" i="2"/>
  <c r="BJ733" i="2"/>
  <c r="BJ741" i="2"/>
  <c r="BJ749" i="2"/>
  <c r="BJ757" i="2"/>
  <c r="BJ765" i="2"/>
  <c r="BJ773" i="2"/>
  <c r="BJ781" i="2"/>
  <c r="BJ789" i="2"/>
  <c r="BJ797" i="2"/>
  <c r="BJ805" i="2"/>
  <c r="BJ813" i="2"/>
  <c r="BJ821" i="2"/>
  <c r="BI10" i="2"/>
  <c r="BI18" i="2"/>
  <c r="BI26" i="2"/>
  <c r="BI34" i="2"/>
  <c r="BI42" i="2"/>
  <c r="BI50" i="2"/>
  <c r="BI58" i="2"/>
  <c r="BI63" i="2"/>
  <c r="BI68" i="2"/>
  <c r="BI74" i="2"/>
  <c r="BI79" i="2"/>
  <c r="BI84" i="2"/>
  <c r="BI90" i="2"/>
  <c r="BI95" i="2"/>
  <c r="BI99" i="2"/>
  <c r="BI103" i="2"/>
  <c r="BI107" i="2"/>
  <c r="BI111" i="2"/>
  <c r="BI115" i="2"/>
  <c r="BI119" i="2"/>
  <c r="BI123" i="2"/>
  <c r="BI127" i="2"/>
  <c r="BI131" i="2"/>
  <c r="BI135" i="2"/>
  <c r="BI139" i="2"/>
  <c r="BI143" i="2"/>
  <c r="BI147" i="2"/>
  <c r="BI151" i="2"/>
  <c r="BI155" i="2"/>
  <c r="BI159" i="2"/>
  <c r="BI163" i="2"/>
  <c r="BI167" i="2"/>
  <c r="BI171" i="2"/>
  <c r="BI175" i="2"/>
  <c r="BI179" i="2"/>
  <c r="BI183" i="2"/>
  <c r="BI187" i="2"/>
  <c r="BI191" i="2"/>
  <c r="BI195" i="2"/>
  <c r="BI199" i="2"/>
  <c r="BI203" i="2"/>
  <c r="BI207" i="2"/>
  <c r="BI211" i="2"/>
  <c r="BI215" i="2"/>
  <c r="BI219" i="2"/>
  <c r="BI223" i="2"/>
  <c r="BI227" i="2"/>
  <c r="BI231" i="2"/>
  <c r="BI235" i="2"/>
  <c r="BI239" i="2"/>
  <c r="BI243" i="2"/>
  <c r="BI247" i="2"/>
  <c r="BI251" i="2"/>
  <c r="BI255" i="2"/>
  <c r="BI259" i="2"/>
  <c r="BI263" i="2"/>
  <c r="BI267" i="2"/>
  <c r="BI271" i="2"/>
  <c r="BI275" i="2"/>
  <c r="BI279" i="2"/>
  <c r="BI283" i="2"/>
  <c r="BI287" i="2"/>
  <c r="BI291" i="2"/>
  <c r="BI295" i="2"/>
  <c r="BI299" i="2"/>
  <c r="BI303" i="2"/>
  <c r="BI307" i="2"/>
  <c r="BI311" i="2"/>
  <c r="BI315" i="2"/>
  <c r="BI319" i="2"/>
  <c r="BI323" i="2"/>
  <c r="BI327" i="2"/>
  <c r="BI331" i="2"/>
  <c r="BI335" i="2"/>
  <c r="BI339" i="2"/>
  <c r="BI343" i="2"/>
  <c r="BI347" i="2"/>
  <c r="BI351" i="2"/>
  <c r="BI355" i="2"/>
  <c r="BI359" i="2"/>
  <c r="BI363" i="2"/>
  <c r="BI367" i="2"/>
  <c r="BI371" i="2"/>
  <c r="BI375" i="2"/>
  <c r="BI379" i="2"/>
  <c r="BI383" i="2"/>
  <c r="BI387" i="2"/>
  <c r="BI391" i="2"/>
  <c r="BI395" i="2"/>
  <c r="BI399" i="2"/>
  <c r="BI403" i="2"/>
  <c r="BI407" i="2"/>
  <c r="BI411" i="2"/>
  <c r="BI415" i="2"/>
  <c r="BI419" i="2"/>
  <c r="BI423" i="2"/>
  <c r="BI427" i="2"/>
  <c r="BI431" i="2"/>
  <c r="BI435" i="2"/>
  <c r="BI439" i="2"/>
  <c r="BI443" i="2"/>
  <c r="BI447" i="2"/>
  <c r="BI451" i="2"/>
  <c r="BI455" i="2"/>
  <c r="BI459" i="2"/>
  <c r="BI463" i="2"/>
  <c r="BI467" i="2"/>
  <c r="BI471" i="2"/>
  <c r="BI475" i="2"/>
  <c r="BI479" i="2"/>
  <c r="BI483" i="2"/>
  <c r="BI487" i="2"/>
  <c r="BI491" i="2"/>
  <c r="BI495" i="2"/>
  <c r="BI499" i="2"/>
  <c r="BI503" i="2"/>
  <c r="BI507" i="2"/>
  <c r="BI511" i="2"/>
  <c r="BI515" i="2"/>
  <c r="BI519" i="2"/>
  <c r="BI523" i="2"/>
  <c r="BI527" i="2"/>
  <c r="BI531" i="2"/>
  <c r="BI535" i="2"/>
  <c r="BI539" i="2"/>
  <c r="BI543" i="2"/>
  <c r="BI547" i="2"/>
  <c r="BI551" i="2"/>
  <c r="BI555" i="2"/>
  <c r="BI559" i="2"/>
  <c r="BI563" i="2"/>
  <c r="BI567" i="2"/>
  <c r="BI571" i="2"/>
  <c r="BI575" i="2"/>
  <c r="BI579" i="2"/>
  <c r="BI583" i="2"/>
  <c r="BI587" i="2"/>
  <c r="BI591" i="2"/>
  <c r="BI595" i="2"/>
  <c r="BI599" i="2"/>
  <c r="BI603" i="2"/>
  <c r="BI607" i="2"/>
  <c r="BI611" i="2"/>
  <c r="BI615" i="2"/>
  <c r="BI619" i="2"/>
  <c r="BI623" i="2"/>
  <c r="BJ367" i="2"/>
  <c r="BJ431" i="2"/>
  <c r="BJ495" i="2"/>
  <c r="BJ559" i="2"/>
  <c r="BJ618" i="2"/>
  <c r="BJ650" i="2"/>
  <c r="BJ678" i="2"/>
  <c r="BJ694" i="2"/>
  <c r="BJ702" i="2"/>
  <c r="BJ710" i="2"/>
  <c r="BJ718" i="2"/>
  <c r="BJ726" i="2"/>
  <c r="BJ734" i="2"/>
  <c r="BJ742" i="2"/>
  <c r="BJ750" i="2"/>
  <c r="BJ758" i="2"/>
  <c r="BJ766" i="2"/>
  <c r="BJ774" i="2"/>
  <c r="BJ782" i="2"/>
  <c r="BJ790" i="2"/>
  <c r="BJ798" i="2"/>
  <c r="BJ806" i="2"/>
  <c r="BJ814" i="2"/>
  <c r="BJ822" i="2"/>
  <c r="BI11" i="2"/>
  <c r="BI19" i="2"/>
  <c r="BI27" i="2"/>
  <c r="BI35" i="2"/>
  <c r="BI43" i="2"/>
  <c r="BI51" i="2"/>
  <c r="BI59" i="2"/>
  <c r="BI64" i="2"/>
  <c r="BI70" i="2"/>
  <c r="BI75" i="2"/>
  <c r="BI80" i="2"/>
  <c r="BI86" i="2"/>
  <c r="BI91" i="2"/>
  <c r="BI96" i="2"/>
  <c r="BI100" i="2"/>
  <c r="BI104" i="2"/>
  <c r="BI108" i="2"/>
  <c r="BI112" i="2"/>
  <c r="BI116" i="2"/>
  <c r="BI120" i="2"/>
  <c r="BI124" i="2"/>
  <c r="BI128" i="2"/>
  <c r="BI132" i="2"/>
  <c r="BI136" i="2"/>
  <c r="BI140" i="2"/>
  <c r="BI144" i="2"/>
  <c r="BI148" i="2"/>
  <c r="BI152" i="2"/>
  <c r="BI156" i="2"/>
  <c r="BI160" i="2"/>
  <c r="BI164" i="2"/>
  <c r="BI168" i="2"/>
  <c r="BI172" i="2"/>
  <c r="BI176" i="2"/>
  <c r="BI180" i="2"/>
  <c r="BI184" i="2"/>
  <c r="BI188" i="2"/>
  <c r="BI192" i="2"/>
  <c r="BI196" i="2"/>
  <c r="BI200" i="2"/>
  <c r="BI204" i="2"/>
  <c r="BI208" i="2"/>
  <c r="BI212" i="2"/>
  <c r="BI216" i="2"/>
  <c r="BI220" i="2"/>
  <c r="BI224" i="2"/>
  <c r="BI228" i="2"/>
  <c r="BI232" i="2"/>
  <c r="BI236" i="2"/>
  <c r="BI240" i="2"/>
  <c r="BI244" i="2"/>
  <c r="BI248" i="2"/>
  <c r="BI252" i="2"/>
  <c r="BI256" i="2"/>
  <c r="BI260" i="2"/>
  <c r="BI264" i="2"/>
  <c r="BI268" i="2"/>
  <c r="BI272" i="2"/>
  <c r="BI276" i="2"/>
  <c r="BI280" i="2"/>
  <c r="BI284" i="2"/>
  <c r="BI288" i="2"/>
  <c r="BI292" i="2"/>
  <c r="BI296" i="2"/>
  <c r="BI300" i="2"/>
  <c r="BI304" i="2"/>
  <c r="BI308" i="2"/>
  <c r="BI312" i="2"/>
  <c r="BI316" i="2"/>
  <c r="BI320" i="2"/>
  <c r="BI324" i="2"/>
  <c r="BI328" i="2"/>
  <c r="BI332" i="2"/>
  <c r="BI336" i="2"/>
  <c r="BI340" i="2"/>
  <c r="BI344" i="2"/>
  <c r="BI348" i="2"/>
  <c r="BI352" i="2"/>
  <c r="BI356" i="2"/>
  <c r="BI360" i="2"/>
  <c r="BI364" i="2"/>
  <c r="BI368" i="2"/>
  <c r="BI372" i="2"/>
  <c r="BI376" i="2"/>
  <c r="BI380" i="2"/>
  <c r="BI384" i="2"/>
  <c r="BI388" i="2"/>
  <c r="BI392" i="2"/>
  <c r="BI396" i="2"/>
  <c r="BI400" i="2"/>
  <c r="BI404" i="2"/>
  <c r="BI408" i="2"/>
  <c r="BI412" i="2"/>
  <c r="BI416" i="2"/>
  <c r="BI420" i="2"/>
  <c r="BI424" i="2"/>
  <c r="BI428" i="2"/>
  <c r="BI432" i="2"/>
  <c r="BI436" i="2"/>
  <c r="BI440" i="2"/>
  <c r="BI444" i="2"/>
  <c r="BI448" i="2"/>
  <c r="BI452" i="2"/>
  <c r="BI456" i="2"/>
  <c r="BI460" i="2"/>
  <c r="BI464" i="2"/>
  <c r="BI468" i="2"/>
  <c r="BI472" i="2"/>
  <c r="BJ383" i="2"/>
  <c r="BJ511" i="2"/>
  <c r="BJ626" i="2"/>
  <c r="BJ682" i="2"/>
  <c r="BJ705" i="2"/>
  <c r="BJ721" i="2"/>
  <c r="BJ737" i="2"/>
  <c r="BJ753" i="2"/>
  <c r="BJ769" i="2"/>
  <c r="BJ785" i="2"/>
  <c r="BJ801" i="2"/>
  <c r="BJ817" i="2"/>
  <c r="BI14" i="2"/>
  <c r="BI30" i="2"/>
  <c r="BI46" i="2"/>
  <c r="BI60" i="2"/>
  <c r="BI71" i="2"/>
  <c r="BI82" i="2"/>
  <c r="BI92" i="2"/>
  <c r="BI101" i="2"/>
  <c r="BI109" i="2"/>
  <c r="BI117" i="2"/>
  <c r="BI125" i="2"/>
  <c r="BI133" i="2"/>
  <c r="BI141" i="2"/>
  <c r="BI149" i="2"/>
  <c r="BI157" i="2"/>
  <c r="BI165" i="2"/>
  <c r="BI173" i="2"/>
  <c r="BI181" i="2"/>
  <c r="BI189" i="2"/>
  <c r="BI197" i="2"/>
  <c r="BI205" i="2"/>
  <c r="BI213" i="2"/>
  <c r="BI221" i="2"/>
  <c r="BI229" i="2"/>
  <c r="BI237" i="2"/>
  <c r="BI245" i="2"/>
  <c r="BI253" i="2"/>
  <c r="BI261" i="2"/>
  <c r="BI269" i="2"/>
  <c r="BI277" i="2"/>
  <c r="BI285" i="2"/>
  <c r="BI293" i="2"/>
  <c r="BI301" i="2"/>
  <c r="BI309" i="2"/>
  <c r="BI317" i="2"/>
  <c r="BI325" i="2"/>
  <c r="BI333" i="2"/>
  <c r="BI341" i="2"/>
  <c r="BI349" i="2"/>
  <c r="BI357" i="2"/>
  <c r="BI365" i="2"/>
  <c r="BI373" i="2"/>
  <c r="BI381" i="2"/>
  <c r="BI389" i="2"/>
  <c r="BI397" i="2"/>
  <c r="BI405" i="2"/>
  <c r="BI413" i="2"/>
  <c r="BI421" i="2"/>
  <c r="BI429" i="2"/>
  <c r="BI437" i="2"/>
  <c r="BI445" i="2"/>
  <c r="BI453" i="2"/>
  <c r="BI461" i="2"/>
  <c r="BI469" i="2"/>
  <c r="BI476" i="2"/>
  <c r="BI481" i="2"/>
  <c r="BI486" i="2"/>
  <c r="BI492" i="2"/>
  <c r="BI497" i="2"/>
  <c r="BI502" i="2"/>
  <c r="BI508" i="2"/>
  <c r="BI513" i="2"/>
  <c r="BI518" i="2"/>
  <c r="BI524" i="2"/>
  <c r="BI529" i="2"/>
  <c r="BI534" i="2"/>
  <c r="BI540" i="2"/>
  <c r="BI545" i="2"/>
  <c r="BI550" i="2"/>
  <c r="BI556" i="2"/>
  <c r="BI561" i="2"/>
  <c r="BI566" i="2"/>
  <c r="BI572" i="2"/>
  <c r="BI577" i="2"/>
  <c r="BI582" i="2"/>
  <c r="BI588" i="2"/>
  <c r="BI593" i="2"/>
  <c r="BI598" i="2"/>
  <c r="BI604" i="2"/>
  <c r="BI609" i="2"/>
  <c r="BI614" i="2"/>
  <c r="BI620" i="2"/>
  <c r="BI625" i="2"/>
  <c r="BI629" i="2"/>
  <c r="BI633" i="2"/>
  <c r="BI637" i="2"/>
  <c r="BI641" i="2"/>
  <c r="BI645" i="2"/>
  <c r="BI649" i="2"/>
  <c r="BI653" i="2"/>
  <c r="BI657" i="2"/>
  <c r="BI661" i="2"/>
  <c r="BI665" i="2"/>
  <c r="BI669" i="2"/>
  <c r="BI673" i="2"/>
  <c r="BI677" i="2"/>
  <c r="BI681" i="2"/>
  <c r="BI685" i="2"/>
  <c r="BI689" i="2"/>
  <c r="BI693" i="2"/>
  <c r="BI697" i="2"/>
  <c r="BI701" i="2"/>
  <c r="BI705" i="2"/>
  <c r="BI709" i="2"/>
  <c r="BI713" i="2"/>
  <c r="BI717" i="2"/>
  <c r="BI721" i="2"/>
  <c r="BI725" i="2"/>
  <c r="BI729" i="2"/>
  <c r="BI733" i="2"/>
  <c r="BI737" i="2"/>
  <c r="BI741" i="2"/>
  <c r="BI745" i="2"/>
  <c r="BI749" i="2"/>
  <c r="BI753" i="2"/>
  <c r="BI757" i="2"/>
  <c r="BI761" i="2"/>
  <c r="BI765" i="2"/>
  <c r="BI769" i="2"/>
  <c r="BI773" i="2"/>
  <c r="BI777" i="2"/>
  <c r="BI781" i="2"/>
  <c r="BI785" i="2"/>
  <c r="BI789" i="2"/>
  <c r="BI793" i="2"/>
  <c r="BI797" i="2"/>
  <c r="BI801" i="2"/>
  <c r="BI805" i="2"/>
  <c r="BI809" i="2"/>
  <c r="BI813" i="2"/>
  <c r="BI817" i="2"/>
  <c r="BI821" i="2"/>
  <c r="BI726" i="2"/>
  <c r="BI742" i="2"/>
  <c r="BI750" i="2"/>
  <c r="BI758" i="2"/>
  <c r="BI766" i="2"/>
  <c r="BI778" i="2"/>
  <c r="BI794" i="2"/>
  <c r="BI814" i="2"/>
  <c r="BI822" i="2"/>
  <c r="BJ447" i="2"/>
  <c r="BJ761" i="2"/>
  <c r="BJ793" i="2"/>
  <c r="BI6" i="2"/>
  <c r="BI38" i="2"/>
  <c r="BI76" i="2"/>
  <c r="BI87" i="2"/>
  <c r="BI105" i="2"/>
  <c r="BI121" i="2"/>
  <c r="BI145" i="2"/>
  <c r="BI161" i="2"/>
  <c r="BI169" i="2"/>
  <c r="BI185" i="2"/>
  <c r="BI209" i="2"/>
  <c r="BI225" i="2"/>
  <c r="BI241" i="2"/>
  <c r="BI257" i="2"/>
  <c r="BI273" i="2"/>
  <c r="BI289" i="2"/>
  <c r="BI313" i="2"/>
  <c r="BI329" i="2"/>
  <c r="BI353" i="2"/>
  <c r="BI369" i="2"/>
  <c r="BI377" i="2"/>
  <c r="BI393" i="2"/>
  <c r="BI417" i="2"/>
  <c r="BI433" i="2"/>
  <c r="BI441" i="2"/>
  <c r="BJ399" i="2"/>
  <c r="BJ527" i="2"/>
  <c r="BJ634" i="2"/>
  <c r="BJ686" i="2"/>
  <c r="BJ706" i="2"/>
  <c r="BJ722" i="2"/>
  <c r="BJ738" i="2"/>
  <c r="BJ754" i="2"/>
  <c r="BJ770" i="2"/>
  <c r="BJ786" i="2"/>
  <c r="BJ802" i="2"/>
  <c r="BJ818" i="2"/>
  <c r="BI15" i="2"/>
  <c r="BI31" i="2"/>
  <c r="BI47" i="2"/>
  <c r="BI62" i="2"/>
  <c r="BI72" i="2"/>
  <c r="BI83" i="2"/>
  <c r="BI94" i="2"/>
  <c r="BI102" i="2"/>
  <c r="BI110" i="2"/>
  <c r="BI118" i="2"/>
  <c r="BI126" i="2"/>
  <c r="BI134" i="2"/>
  <c r="BI142" i="2"/>
  <c r="BI150" i="2"/>
  <c r="BI158" i="2"/>
  <c r="BI166" i="2"/>
  <c r="BI174" i="2"/>
  <c r="BI182" i="2"/>
  <c r="BI190" i="2"/>
  <c r="BI198" i="2"/>
  <c r="BI206" i="2"/>
  <c r="BI214" i="2"/>
  <c r="BI222" i="2"/>
  <c r="BI230" i="2"/>
  <c r="BI238" i="2"/>
  <c r="BI246" i="2"/>
  <c r="BI254" i="2"/>
  <c r="BI262" i="2"/>
  <c r="BI270" i="2"/>
  <c r="BI278" i="2"/>
  <c r="BI286" i="2"/>
  <c r="BI294" i="2"/>
  <c r="BI302" i="2"/>
  <c r="BI310" i="2"/>
  <c r="BI318" i="2"/>
  <c r="BI326" i="2"/>
  <c r="BI334" i="2"/>
  <c r="BI342" i="2"/>
  <c r="BI350" i="2"/>
  <c r="BI358" i="2"/>
  <c r="BI366" i="2"/>
  <c r="BI374" i="2"/>
  <c r="BI382" i="2"/>
  <c r="BI390" i="2"/>
  <c r="BI398" i="2"/>
  <c r="BI406" i="2"/>
  <c r="BI414" i="2"/>
  <c r="BI422" i="2"/>
  <c r="BI430" i="2"/>
  <c r="BI438" i="2"/>
  <c r="BI446" i="2"/>
  <c r="BI454" i="2"/>
  <c r="BI462" i="2"/>
  <c r="BI470" i="2"/>
  <c r="BI477" i="2"/>
  <c r="BI482" i="2"/>
  <c r="BI488" i="2"/>
  <c r="BI493" i="2"/>
  <c r="BI498" i="2"/>
  <c r="BI504" i="2"/>
  <c r="BI509" i="2"/>
  <c r="BI514" i="2"/>
  <c r="BI520" i="2"/>
  <c r="BI525" i="2"/>
  <c r="BI530" i="2"/>
  <c r="BI536" i="2"/>
  <c r="BI541" i="2"/>
  <c r="BI546" i="2"/>
  <c r="BI552" i="2"/>
  <c r="BI557" i="2"/>
  <c r="BI562" i="2"/>
  <c r="BI568" i="2"/>
  <c r="BI573" i="2"/>
  <c r="BI578" i="2"/>
  <c r="BI584" i="2"/>
  <c r="BI589" i="2"/>
  <c r="BI594" i="2"/>
  <c r="BI600" i="2"/>
  <c r="BI605" i="2"/>
  <c r="BI610" i="2"/>
  <c r="BI616" i="2"/>
  <c r="BI621" i="2"/>
  <c r="BI626" i="2"/>
  <c r="BI630" i="2"/>
  <c r="BI634" i="2"/>
  <c r="BI638" i="2"/>
  <c r="BI642" i="2"/>
  <c r="BI646" i="2"/>
  <c r="BI650" i="2"/>
  <c r="BI654" i="2"/>
  <c r="BI658" i="2"/>
  <c r="BI662" i="2"/>
  <c r="BI666" i="2"/>
  <c r="BI670" i="2"/>
  <c r="BI674" i="2"/>
  <c r="BI678" i="2"/>
  <c r="BI682" i="2"/>
  <c r="BI686" i="2"/>
  <c r="BI690" i="2"/>
  <c r="BI694" i="2"/>
  <c r="BI698" i="2"/>
  <c r="BI702" i="2"/>
  <c r="BI706" i="2"/>
  <c r="BI710" i="2"/>
  <c r="BI714" i="2"/>
  <c r="BI718" i="2"/>
  <c r="BI722" i="2"/>
  <c r="BI730" i="2"/>
  <c r="BI734" i="2"/>
  <c r="BI738" i="2"/>
  <c r="BI746" i="2"/>
  <c r="BI754" i="2"/>
  <c r="BI762" i="2"/>
  <c r="BI770" i="2"/>
  <c r="BI774" i="2"/>
  <c r="BI782" i="2"/>
  <c r="BI786" i="2"/>
  <c r="BI790" i="2"/>
  <c r="BI798" i="2"/>
  <c r="BI802" i="2"/>
  <c r="BI806" i="2"/>
  <c r="BI810" i="2"/>
  <c r="BI818" i="2"/>
  <c r="BJ575" i="2"/>
  <c r="BJ658" i="2"/>
  <c r="BJ697" i="2"/>
  <c r="BJ713" i="2"/>
  <c r="BJ729" i="2"/>
  <c r="BJ745" i="2"/>
  <c r="BJ777" i="2"/>
  <c r="BJ809" i="2"/>
  <c r="BI22" i="2"/>
  <c r="BI54" i="2"/>
  <c r="BI66" i="2"/>
  <c r="BI97" i="2"/>
  <c r="BI113" i="2"/>
  <c r="BI129" i="2"/>
  <c r="BI137" i="2"/>
  <c r="BI153" i="2"/>
  <c r="BI177" i="2"/>
  <c r="BI193" i="2"/>
  <c r="BI201" i="2"/>
  <c r="BI217" i="2"/>
  <c r="BI233" i="2"/>
  <c r="BI249" i="2"/>
  <c r="BI265" i="2"/>
  <c r="BI281" i="2"/>
  <c r="BI297" i="2"/>
  <c r="BI305" i="2"/>
  <c r="BI321" i="2"/>
  <c r="BI337" i="2"/>
  <c r="BI345" i="2"/>
  <c r="BI361" i="2"/>
  <c r="BI385" i="2"/>
  <c r="BI401" i="2"/>
  <c r="BI409" i="2"/>
  <c r="BI425" i="2"/>
  <c r="BJ463" i="2"/>
  <c r="BJ714" i="2"/>
  <c r="BJ778" i="2"/>
  <c r="BI23" i="2"/>
  <c r="BI78" i="2"/>
  <c r="BI114" i="2"/>
  <c r="BI146" i="2"/>
  <c r="BI178" i="2"/>
  <c r="BI210" i="2"/>
  <c r="BI242" i="2"/>
  <c r="BI274" i="2"/>
  <c r="BI306" i="2"/>
  <c r="BI338" i="2"/>
  <c r="BI370" i="2"/>
  <c r="BI402" i="2"/>
  <c r="BI434" i="2"/>
  <c r="BI457" i="2"/>
  <c r="BI473" i="2"/>
  <c r="BI484" i="2"/>
  <c r="BI494" i="2"/>
  <c r="BI505" i="2"/>
  <c r="BI516" i="2"/>
  <c r="BI526" i="2"/>
  <c r="BI537" i="2"/>
  <c r="BI548" i="2"/>
  <c r="BI558" i="2"/>
  <c r="BI569" i="2"/>
  <c r="BI580" i="2"/>
  <c r="BI590" i="2"/>
  <c r="BI601" i="2"/>
  <c r="BI612" i="2"/>
  <c r="BI622" i="2"/>
  <c r="BI631" i="2"/>
  <c r="BI639" i="2"/>
  <c r="BI647" i="2"/>
  <c r="BI655" i="2"/>
  <c r="BI663" i="2"/>
  <c r="BI671" i="2"/>
  <c r="BI679" i="2"/>
  <c r="BI687" i="2"/>
  <c r="BI695" i="2"/>
  <c r="BI703" i="2"/>
  <c r="BI711" i="2"/>
  <c r="BI719" i="2"/>
  <c r="BI727" i="2"/>
  <c r="BI735" i="2"/>
  <c r="BI743" i="2"/>
  <c r="BI751" i="2"/>
  <c r="BI759" i="2"/>
  <c r="BI767" i="2"/>
  <c r="BI775" i="2"/>
  <c r="BI783" i="2"/>
  <c r="BI791" i="2"/>
  <c r="BI799" i="2"/>
  <c r="BI807" i="2"/>
  <c r="BI815" i="2"/>
  <c r="BI4" i="2"/>
  <c r="BI648" i="2"/>
  <c r="BI664" i="2"/>
  <c r="BI672" i="2"/>
  <c r="BI688" i="2"/>
  <c r="BI696" i="2"/>
  <c r="BI712" i="2"/>
  <c r="BI720" i="2"/>
  <c r="BI736" i="2"/>
  <c r="BI744" i="2"/>
  <c r="BI752" i="2"/>
  <c r="BI768" i="2"/>
  <c r="BI776" i="2"/>
  <c r="BI792" i="2"/>
  <c r="BI800" i="2"/>
  <c r="BI808" i="2"/>
  <c r="BJ666" i="2"/>
  <c r="BJ810" i="2"/>
  <c r="BI55" i="2"/>
  <c r="BI98" i="2"/>
  <c r="BI130" i="2"/>
  <c r="BI162" i="2"/>
  <c r="BI194" i="2"/>
  <c r="BI226" i="2"/>
  <c r="BI290" i="2"/>
  <c r="BI322" i="2"/>
  <c r="BI386" i="2"/>
  <c r="BI418" i="2"/>
  <c r="BI465" i="2"/>
  <c r="BI478" i="2"/>
  <c r="BI500" i="2"/>
  <c r="BI521" i="2"/>
  <c r="BI532" i="2"/>
  <c r="BI542" i="2"/>
  <c r="BI564" i="2"/>
  <c r="BI574" i="2"/>
  <c r="BI585" i="2"/>
  <c r="BI606" i="2"/>
  <c r="BI627" i="2"/>
  <c r="BI643" i="2"/>
  <c r="BI659" i="2"/>
  <c r="BI667" i="2"/>
  <c r="BI683" i="2"/>
  <c r="BI691" i="2"/>
  <c r="BI707" i="2"/>
  <c r="BI723" i="2"/>
  <c r="BI731" i="2"/>
  <c r="BI739" i="2"/>
  <c r="BI755" i="2"/>
  <c r="BI771" i="2"/>
  <c r="BI787" i="2"/>
  <c r="BI795" i="2"/>
  <c r="BI811" i="2"/>
  <c r="BJ698" i="2"/>
  <c r="BI67" i="2"/>
  <c r="BI138" i="2"/>
  <c r="BI202" i="2"/>
  <c r="BI266" i="2"/>
  <c r="BI330" i="2"/>
  <c r="BI394" i="2"/>
  <c r="BI426" i="2"/>
  <c r="BI466" i="2"/>
  <c r="BI490" i="2"/>
  <c r="BI522" i="2"/>
  <c r="BI544" i="2"/>
  <c r="BI565" i="2"/>
  <c r="BI576" i="2"/>
  <c r="BI597" i="2"/>
  <c r="BI628" i="2"/>
  <c r="BI644" i="2"/>
  <c r="BI652" i="2"/>
  <c r="BI668" i="2"/>
  <c r="BI676" i="2"/>
  <c r="BI700" i="2"/>
  <c r="BI708" i="2"/>
  <c r="BI724" i="2"/>
  <c r="BI740" i="2"/>
  <c r="BI756" i="2"/>
  <c r="BI772" i="2"/>
  <c r="BI788" i="2"/>
  <c r="BI804" i="2"/>
  <c r="BJ591" i="2"/>
  <c r="BJ730" i="2"/>
  <c r="BJ794" i="2"/>
  <c r="BI39" i="2"/>
  <c r="BI88" i="2"/>
  <c r="BI122" i="2"/>
  <c r="BI154" i="2"/>
  <c r="BI186" i="2"/>
  <c r="BI218" i="2"/>
  <c r="BI250" i="2"/>
  <c r="BI282" i="2"/>
  <c r="BI314" i="2"/>
  <c r="BI346" i="2"/>
  <c r="BI378" i="2"/>
  <c r="BI410" i="2"/>
  <c r="BI442" i="2"/>
  <c r="BI458" i="2"/>
  <c r="BI474" i="2"/>
  <c r="BI485" i="2"/>
  <c r="BI496" i="2"/>
  <c r="BI506" i="2"/>
  <c r="BI517" i="2"/>
  <c r="BI528" i="2"/>
  <c r="BI538" i="2"/>
  <c r="BI549" i="2"/>
  <c r="BI560" i="2"/>
  <c r="BI570" i="2"/>
  <c r="BI581" i="2"/>
  <c r="BI592" i="2"/>
  <c r="BI602" i="2"/>
  <c r="BI613" i="2"/>
  <c r="BI624" i="2"/>
  <c r="BI632" i="2"/>
  <c r="BI640" i="2"/>
  <c r="BI656" i="2"/>
  <c r="BI680" i="2"/>
  <c r="BI704" i="2"/>
  <c r="BI728" i="2"/>
  <c r="BI760" i="2"/>
  <c r="BI784" i="2"/>
  <c r="BI816" i="2"/>
  <c r="BJ746" i="2"/>
  <c r="BI258" i="2"/>
  <c r="BI354" i="2"/>
  <c r="BI449" i="2"/>
  <c r="BI489" i="2"/>
  <c r="BI510" i="2"/>
  <c r="BI553" i="2"/>
  <c r="BI596" i="2"/>
  <c r="BI617" i="2"/>
  <c r="BI635" i="2"/>
  <c r="BI651" i="2"/>
  <c r="BI675" i="2"/>
  <c r="BI699" i="2"/>
  <c r="BI715" i="2"/>
  <c r="BI747" i="2"/>
  <c r="BI763" i="2"/>
  <c r="BI779" i="2"/>
  <c r="BI803" i="2"/>
  <c r="BI819" i="2"/>
  <c r="BJ762" i="2"/>
  <c r="BI7" i="2"/>
  <c r="BI106" i="2"/>
  <c r="BI170" i="2"/>
  <c r="BI234" i="2"/>
  <c r="BI298" i="2"/>
  <c r="BI362" i="2"/>
  <c r="BI450" i="2"/>
  <c r="BI480" i="2"/>
  <c r="BI501" i="2"/>
  <c r="BI512" i="2"/>
  <c r="BI533" i="2"/>
  <c r="BI554" i="2"/>
  <c r="BI586" i="2"/>
  <c r="BI608" i="2"/>
  <c r="BI618" i="2"/>
  <c r="BI636" i="2"/>
  <c r="BI660" i="2"/>
  <c r="BI684" i="2"/>
  <c r="BI692" i="2"/>
  <c r="BI716" i="2"/>
  <c r="BI732" i="2"/>
  <c r="BI748" i="2"/>
  <c r="BI764" i="2"/>
  <c r="BI780" i="2"/>
  <c r="BI796" i="2"/>
  <c r="BI812" i="2"/>
  <c r="BI820" i="2"/>
  <c r="AN742" i="2"/>
  <c r="AN790" i="2"/>
  <c r="AN334" i="2"/>
  <c r="AN402" i="2"/>
  <c r="AN696" i="2"/>
  <c r="AO197" i="2"/>
  <c r="AN481" i="2"/>
  <c r="AN346" i="2"/>
  <c r="AN691" i="2"/>
  <c r="AN4" i="2"/>
  <c r="AO4" i="2"/>
  <c r="AN776" i="2"/>
  <c r="AN460" i="2"/>
  <c r="AN812" i="2"/>
  <c r="AN253" i="2"/>
  <c r="AO283" i="2"/>
  <c r="AN51" i="2"/>
  <c r="AN88" i="2"/>
  <c r="AN118" i="2"/>
  <c r="AO193" i="2"/>
  <c r="AN21" i="2"/>
  <c r="AO29" i="2"/>
  <c r="AN55" i="2"/>
  <c r="AN94" i="2"/>
  <c r="AN131" i="2"/>
  <c r="AN249" i="2"/>
  <c r="AN283" i="2"/>
  <c r="AN310" i="2"/>
  <c r="AO380" i="2"/>
  <c r="AO414" i="2"/>
  <c r="AN29" i="2"/>
  <c r="AN60" i="2"/>
  <c r="AN104" i="2"/>
  <c r="AN144" i="2"/>
  <c r="AO200" i="2"/>
  <c r="AN224" i="2"/>
  <c r="AN245" i="2"/>
  <c r="AN302" i="2"/>
  <c r="AN348" i="2"/>
  <c r="AO424" i="2"/>
  <c r="AN489" i="2"/>
  <c r="AN64" i="2"/>
  <c r="AO120" i="2"/>
  <c r="AN169" i="2"/>
  <c r="AN217" i="2"/>
  <c r="AN204" i="2"/>
  <c r="AN16" i="2"/>
  <c r="AN37" i="2"/>
  <c r="AN86" i="2"/>
  <c r="AN102" i="2"/>
  <c r="AN132" i="2"/>
  <c r="AN135" i="2"/>
  <c r="AN156" i="2"/>
  <c r="AN228" i="2"/>
  <c r="AO243" i="2"/>
  <c r="AN247" i="2"/>
  <c r="AN317" i="2"/>
  <c r="AN344" i="2"/>
  <c r="AN354" i="2"/>
  <c r="AN396" i="2"/>
  <c r="AN451" i="2"/>
  <c r="AN57" i="2"/>
  <c r="AN72" i="2"/>
  <c r="AN154" i="2"/>
  <c r="AN197" i="2"/>
  <c r="AO268" i="2"/>
  <c r="AN304" i="2"/>
  <c r="AN352" i="2"/>
  <c r="AN370" i="2"/>
  <c r="AN445" i="2"/>
  <c r="AN493" i="2"/>
  <c r="AO272" i="2"/>
  <c r="AN342" i="2"/>
  <c r="AN372" i="2"/>
  <c r="AN367" i="2"/>
  <c r="AN371" i="2"/>
  <c r="AN374" i="2"/>
  <c r="AN420" i="2"/>
  <c r="AN426" i="2"/>
  <c r="AN501" i="2"/>
  <c r="AO467" i="2"/>
  <c r="AN487" i="2"/>
  <c r="AN503" i="2"/>
  <c r="AO545" i="2"/>
  <c r="AN529" i="2"/>
  <c r="AN606" i="2"/>
  <c r="AN632" i="2"/>
  <c r="AN699" i="2"/>
  <c r="AN720" i="2"/>
  <c r="AN736" i="2"/>
  <c r="AN752" i="2"/>
  <c r="AN768" i="2"/>
  <c r="AN722" i="2"/>
  <c r="AN794" i="2"/>
  <c r="AN800" i="2"/>
  <c r="AO784" i="2"/>
  <c r="AN268" i="2"/>
  <c r="AN313" i="2"/>
  <c r="AN322" i="2"/>
  <c r="AO367" i="2"/>
  <c r="AN382" i="2"/>
  <c r="AN439" i="2"/>
  <c r="AN412" i="2"/>
  <c r="AN497" i="2"/>
  <c r="AO553" i="2"/>
  <c r="AN572" i="2"/>
  <c r="AN551" i="2"/>
  <c r="AN594" i="2"/>
  <c r="AN622" i="2"/>
  <c r="AN645" i="2"/>
  <c r="AN661" i="2"/>
  <c r="AN630" i="2"/>
  <c r="AN687" i="2"/>
  <c r="AN718" i="2"/>
  <c r="AN778" i="2"/>
  <c r="AN788" i="2"/>
  <c r="AN291" i="2"/>
  <c r="AO25" i="2"/>
  <c r="AN471" i="2"/>
  <c r="AO541" i="2"/>
  <c r="AN626" i="2"/>
  <c r="AO602" i="2"/>
  <c r="AN663" i="2"/>
  <c r="AN715" i="2"/>
  <c r="AN806" i="2"/>
  <c r="AN802" i="2"/>
  <c r="AO519" i="2"/>
  <c r="AN523" i="2"/>
  <c r="AN580" i="2"/>
  <c r="AN558" i="2"/>
  <c r="AN574" i="2"/>
  <c r="AN602" i="2"/>
  <c r="AN620" i="2"/>
  <c r="AN600" i="2"/>
  <c r="AO630" i="2"/>
  <c r="AN683" i="2"/>
  <c r="AN705" i="2"/>
  <c r="AN693" i="2"/>
  <c r="AN758" i="2"/>
  <c r="AO600" i="2"/>
  <c r="AN231" i="2"/>
  <c r="AO204" i="2"/>
  <c r="AO190" i="2"/>
  <c r="AO137" i="2"/>
  <c r="AN99" i="2"/>
  <c r="AO229" i="2"/>
  <c r="AO221" i="2"/>
  <c r="AO209" i="2"/>
  <c r="AN196" i="2"/>
  <c r="AN190" i="2"/>
  <c r="AO146" i="2"/>
  <c r="AN115" i="2"/>
  <c r="AN107" i="2"/>
  <c r="AO84" i="2"/>
  <c r="AO220" i="2"/>
  <c r="AO210" i="2"/>
  <c r="AO183" i="2"/>
  <c r="AO167" i="2"/>
  <c r="AN150" i="2"/>
  <c r="AO125" i="2"/>
  <c r="AO94" i="2"/>
  <c r="AO208" i="2"/>
  <c r="AO184" i="2"/>
  <c r="AN170" i="2"/>
  <c r="AO149" i="2"/>
  <c r="AN119" i="2"/>
  <c r="AN226" i="2"/>
  <c r="AN215" i="2"/>
  <c r="AO205" i="2"/>
  <c r="AN184" i="2"/>
  <c r="AN168" i="2"/>
  <c r="AO134" i="2"/>
  <c r="AO87" i="2"/>
  <c r="AO214" i="2"/>
  <c r="AO159" i="2"/>
  <c r="AO105" i="2"/>
  <c r="AN183" i="2"/>
  <c r="AN175" i="2"/>
  <c r="AN167" i="2"/>
  <c r="AO151" i="2"/>
  <c r="AN145" i="2"/>
  <c r="AN134" i="2"/>
  <c r="AO124" i="2"/>
  <c r="AN111" i="2"/>
  <c r="AO103" i="2"/>
  <c r="AN85" i="2"/>
  <c r="AN79" i="2"/>
  <c r="AO61" i="2"/>
  <c r="AN52" i="2"/>
  <c r="AO31" i="2"/>
  <c r="AN13" i="2"/>
  <c r="AO7" i="2"/>
  <c r="AO809" i="2"/>
  <c r="AO771" i="2"/>
  <c r="AO73" i="2"/>
  <c r="AO63" i="2"/>
  <c r="AO56" i="2"/>
  <c r="AO46" i="2"/>
  <c r="AO811" i="2"/>
  <c r="AO794" i="2"/>
  <c r="AN775" i="2"/>
  <c r="AO760" i="2"/>
  <c r="AO180" i="2"/>
  <c r="AO172" i="2"/>
  <c r="AO164" i="2"/>
  <c r="AO156" i="2"/>
  <c r="AN15" i="2"/>
  <c r="AO57" i="2"/>
  <c r="AN82" i="2"/>
  <c r="AN122" i="2"/>
  <c r="AN208" i="2"/>
  <c r="AN23" i="2"/>
  <c r="AN39" i="2"/>
  <c r="AN62" i="2"/>
  <c r="AO108" i="2"/>
  <c r="AN139" i="2"/>
  <c r="AN272" i="2"/>
  <c r="AO291" i="2"/>
  <c r="AN394" i="2"/>
  <c r="AN465" i="2"/>
  <c r="AN33" i="2"/>
  <c r="AN68" i="2"/>
  <c r="AN165" i="2"/>
  <c r="AN209" i="2"/>
  <c r="AN193" i="2"/>
  <c r="AO255" i="2"/>
  <c r="AO304" i="2"/>
  <c r="AN360" i="2"/>
  <c r="AN505" i="2"/>
  <c r="AN70" i="2"/>
  <c r="AN160" i="2"/>
  <c r="AN177" i="2"/>
  <c r="AN225" i="2"/>
  <c r="AN212" i="2"/>
  <c r="AO18" i="2"/>
  <c r="AO78" i="2"/>
  <c r="AN112" i="2"/>
  <c r="AN136" i="2"/>
  <c r="AN155" i="2"/>
  <c r="AO189" i="2"/>
  <c r="AN200" i="2"/>
  <c r="AN241" i="2"/>
  <c r="AN275" i="2"/>
  <c r="AO302" i="2"/>
  <c r="AN321" i="2"/>
  <c r="AN390" i="2"/>
  <c r="AN400" i="2"/>
  <c r="AO457" i="2"/>
  <c r="AN80" i="2"/>
  <c r="AO102" i="2"/>
  <c r="AO154" i="2"/>
  <c r="AO253" i="2"/>
  <c r="AN270" i="2"/>
  <c r="AN301" i="2"/>
  <c r="AN368" i="2"/>
  <c r="AN378" i="2"/>
  <c r="AN467" i="2"/>
  <c r="AN509" i="2"/>
  <c r="AO289" i="2"/>
  <c r="AO322" i="2"/>
  <c r="AO326" i="2"/>
  <c r="AN18" i="2"/>
  <c r="AN66" i="2"/>
  <c r="AO104" i="2"/>
  <c r="AO160" i="2"/>
  <c r="AN232" i="2"/>
  <c r="AN31" i="2"/>
  <c r="AN47" i="2"/>
  <c r="AO70" i="2"/>
  <c r="AN106" i="2"/>
  <c r="AN159" i="2"/>
  <c r="AO270" i="2"/>
  <c r="AN309" i="2"/>
  <c r="AN336" i="2"/>
  <c r="AO422" i="2"/>
  <c r="AN469" i="2"/>
  <c r="AN45" i="2"/>
  <c r="AO72" i="2"/>
  <c r="AO100" i="2"/>
  <c r="AN173" i="2"/>
  <c r="AN221" i="2"/>
  <c r="AN233" i="2"/>
  <c r="AN325" i="2"/>
  <c r="AN414" i="2"/>
  <c r="AN441" i="2"/>
  <c r="AN41" i="2"/>
  <c r="AN114" i="2"/>
  <c r="AO155" i="2"/>
  <c r="AN205" i="2"/>
  <c r="AN216" i="2"/>
  <c r="AN185" i="2"/>
  <c r="AN74" i="2"/>
  <c r="AN98" i="2"/>
  <c r="AN124" i="2"/>
  <c r="AN140" i="2"/>
  <c r="AO152" i="2"/>
  <c r="AN220" i="2"/>
  <c r="AN235" i="2"/>
  <c r="AN243" i="2"/>
  <c r="AN318" i="2"/>
  <c r="AN347" i="2"/>
  <c r="AN388" i="2"/>
  <c r="AN404" i="2"/>
  <c r="AN12" i="2"/>
  <c r="AN92" i="2"/>
  <c r="AN120" i="2"/>
  <c r="AN199" i="2"/>
  <c r="AN258" i="2"/>
  <c r="AN287" i="2"/>
  <c r="AN314" i="2"/>
  <c r="AN330" i="2"/>
  <c r="AN422" i="2"/>
  <c r="AO453" i="2"/>
  <c r="AN251" i="2"/>
  <c r="AN306" i="2"/>
  <c r="AN356" i="2"/>
  <c r="AN339" i="2"/>
  <c r="AN359" i="2"/>
  <c r="AO382" i="2"/>
  <c r="AN416" i="2"/>
  <c r="AO459" i="2"/>
  <c r="AN457" i="2"/>
  <c r="AN479" i="2"/>
  <c r="AN495" i="2"/>
  <c r="AN511" i="2"/>
  <c r="AN560" i="2"/>
  <c r="AO554" i="2"/>
  <c r="AN655" i="2"/>
  <c r="AO693" i="2"/>
  <c r="AN728" i="2"/>
  <c r="AN744" i="2"/>
  <c r="AN760" i="2"/>
  <c r="AN713" i="2"/>
  <c r="AN754" i="2"/>
  <c r="AO816" i="2"/>
  <c r="AO808" i="2"/>
  <c r="AN279" i="2"/>
  <c r="AN326" i="2"/>
  <c r="AO359" i="2"/>
  <c r="AN376" i="2"/>
  <c r="AN447" i="2"/>
  <c r="AO434" i="2"/>
  <c r="AN453" i="2"/>
  <c r="AO525" i="2"/>
  <c r="AN525" i="2"/>
  <c r="AO546" i="2"/>
  <c r="AO632" i="2"/>
  <c r="AN637" i="2"/>
  <c r="AN653" i="2"/>
  <c r="AN669" i="2"/>
  <c r="AO707" i="2"/>
  <c r="AN697" i="2"/>
  <c r="AN750" i="2"/>
  <c r="AN792" i="2"/>
  <c r="AN784" i="2"/>
  <c r="AO592" i="2"/>
  <c r="AN461" i="2"/>
  <c r="AO527" i="2"/>
  <c r="AN568" i="2"/>
  <c r="AN590" i="2"/>
  <c r="AO608" i="2"/>
  <c r="AO616" i="2"/>
  <c r="AO709" i="2"/>
  <c r="AN746" i="2"/>
  <c r="AO800" i="2"/>
  <c r="AN816" i="2"/>
  <c r="AO465" i="2"/>
  <c r="AN549" i="2"/>
  <c r="AN541" i="2"/>
  <c r="AN566" i="2"/>
  <c r="AN582" i="2"/>
  <c r="AN634" i="2"/>
  <c r="AO629" i="2"/>
  <c r="AN596" i="2"/>
  <c r="AN659" i="2"/>
  <c r="AO691" i="2"/>
  <c r="AN726" i="2"/>
  <c r="AN782" i="2"/>
  <c r="AO806" i="2"/>
  <c r="AO776" i="2"/>
  <c r="AO212" i="2"/>
  <c r="AO195" i="2"/>
  <c r="AO186" i="2"/>
  <c r="AO129" i="2"/>
  <c r="AN77" i="2"/>
  <c r="AO225" i="2"/>
  <c r="AN214" i="2"/>
  <c r="AO201" i="2"/>
  <c r="AO192" i="2"/>
  <c r="AO187" i="2"/>
  <c r="AO130" i="2"/>
  <c r="AO111" i="2"/>
  <c r="AO86" i="2"/>
  <c r="AO226" i="2"/>
  <c r="AO217" i="2"/>
  <c r="AN191" i="2"/>
  <c r="AO175" i="2"/>
  <c r="AO161" i="2"/>
  <c r="AO139" i="2"/>
  <c r="AN103" i="2"/>
  <c r="AO79" i="2"/>
  <c r="AN203" i="2"/>
  <c r="AN178" i="2"/>
  <c r="AN162" i="2"/>
  <c r="AO133" i="2"/>
  <c r="AO93" i="2"/>
  <c r="AO218" i="2"/>
  <c r="AN210" i="2"/>
  <c r="AN176" i="2"/>
  <c r="AO153" i="2"/>
  <c r="AO113" i="2"/>
  <c r="AN227" i="2"/>
  <c r="AN202" i="2"/>
  <c r="AO143" i="2"/>
  <c r="AN91" i="2"/>
  <c r="AN179" i="2"/>
  <c r="AN171" i="2"/>
  <c r="AN163" i="2"/>
  <c r="AN149" i="2"/>
  <c r="AO140" i="2"/>
  <c r="AN129" i="2"/>
  <c r="AN121" i="2"/>
  <c r="AO107" i="2"/>
  <c r="AO95" i="2"/>
  <c r="AO82" i="2"/>
  <c r="AO69" i="2"/>
  <c r="AO59" i="2"/>
  <c r="AO38" i="2"/>
  <c r="AO20" i="2"/>
  <c r="AN9" i="2"/>
  <c r="AO815" i="2"/>
  <c r="AO789" i="2"/>
  <c r="AN757" i="2"/>
  <c r="AO65" i="2"/>
  <c r="AN59" i="2"/>
  <c r="AN50" i="2"/>
  <c r="AO39" i="2"/>
  <c r="AN799" i="2"/>
  <c r="AO787" i="2"/>
  <c r="AO762" i="2"/>
  <c r="AO740" i="2"/>
  <c r="AO176" i="2"/>
  <c r="AO168" i="2"/>
  <c r="AN161" i="2"/>
  <c r="AN146" i="2"/>
  <c r="AO136" i="2"/>
  <c r="AN125" i="2"/>
  <c r="AO114" i="2"/>
  <c r="AO99" i="2"/>
  <c r="AO90" i="2"/>
  <c r="AO77" i="2"/>
  <c r="AO67" i="2"/>
  <c r="AN56" i="2"/>
  <c r="AN24" i="2"/>
  <c r="AO818" i="2"/>
  <c r="AO791" i="2"/>
  <c r="AO768" i="2"/>
  <c r="AN67" i="2"/>
  <c r="AO48" i="2"/>
  <c r="AO30" i="2"/>
  <c r="AN801" i="2"/>
  <c r="AO779" i="2"/>
  <c r="AO749" i="2"/>
  <c r="AN46" i="2"/>
  <c r="AO36" i="2"/>
  <c r="AN30" i="2"/>
  <c r="AO11" i="2"/>
  <c r="AO819" i="2"/>
  <c r="AN807" i="2"/>
  <c r="AO799" i="2"/>
  <c r="AN785" i="2"/>
  <c r="AN769" i="2"/>
  <c r="AN763" i="2"/>
  <c r="AO742" i="2"/>
  <c r="AN727" i="2"/>
  <c r="AO698" i="2"/>
  <c r="AN684" i="2"/>
  <c r="AO661" i="2"/>
  <c r="AO628" i="2"/>
  <c r="AO728" i="2"/>
  <c r="AO697" i="2"/>
  <c r="AO689" i="2"/>
  <c r="AN672" i="2"/>
  <c r="AO647" i="2"/>
  <c r="AO638" i="2"/>
  <c r="AO49" i="2"/>
  <c r="AN38" i="2"/>
  <c r="AO23" i="2"/>
  <c r="AO16" i="2"/>
  <c r="AN817" i="2"/>
  <c r="AO802" i="2"/>
  <c r="AO788" i="2"/>
  <c r="AO780" i="2"/>
  <c r="AO774" i="2"/>
  <c r="AN761" i="2"/>
  <c r="AO746" i="2"/>
  <c r="AN733" i="2"/>
  <c r="AN710" i="2"/>
  <c r="AO686" i="2"/>
  <c r="AO5" i="2"/>
  <c r="AN27" i="2"/>
  <c r="AN84" i="2"/>
  <c r="AN108" i="2"/>
  <c r="AN148" i="2"/>
  <c r="AN7" i="2"/>
  <c r="AN35" i="2"/>
  <c r="AO53" i="2"/>
  <c r="AN76" i="2"/>
  <c r="AN96" i="2"/>
  <c r="AN237" i="2"/>
  <c r="AN281" i="2"/>
  <c r="AN298" i="2"/>
  <c r="AN343" i="2"/>
  <c r="AN434" i="2"/>
  <c r="AO19" i="2"/>
  <c r="AN43" i="2"/>
  <c r="AN90" i="2"/>
  <c r="AO122" i="2"/>
  <c r="AN181" i="2"/>
  <c r="AN229" i="2"/>
  <c r="AO241" i="2"/>
  <c r="AN277" i="2"/>
  <c r="AN332" i="2"/>
  <c r="AN418" i="2"/>
  <c r="AN455" i="2"/>
  <c r="AN49" i="2"/>
  <c r="AN116" i="2"/>
  <c r="AO148" i="2"/>
  <c r="AN213" i="2"/>
  <c r="AN189" i="2"/>
  <c r="AO203" i="2"/>
  <c r="AO37" i="2"/>
  <c r="AO76" i="2"/>
  <c r="AN100" i="2"/>
  <c r="AN128" i="2"/>
  <c r="AN127" i="2"/>
  <c r="AN143" i="2"/>
  <c r="AN201" i="2"/>
  <c r="AN239" i="2"/>
  <c r="AN256" i="2"/>
  <c r="AO287" i="2"/>
  <c r="AN362" i="2"/>
  <c r="AN392" i="2"/>
  <c r="AN435" i="2"/>
  <c r="AN11" i="2"/>
  <c r="AN141" i="2"/>
  <c r="AN130" i="2"/>
  <c r="AO117" i="2"/>
  <c r="AO106" i="2"/>
  <c r="AN93" i="2"/>
  <c r="AN87" i="2"/>
  <c r="AN73" i="2"/>
  <c r="AN63" i="2"/>
  <c r="AN28" i="2"/>
  <c r="AN17" i="2"/>
  <c r="AO812" i="2"/>
  <c r="AO770" i="2"/>
  <c r="AN71" i="2"/>
  <c r="AO55" i="2"/>
  <c r="AO40" i="2"/>
  <c r="AO6" i="2"/>
  <c r="AO786" i="2"/>
  <c r="AO763" i="2"/>
  <c r="AO743" i="2"/>
  <c r="AO43" i="2"/>
  <c r="AO34" i="2"/>
  <c r="AO21" i="2"/>
  <c r="AN8" i="2"/>
  <c r="AN811" i="2"/>
  <c r="AN793" i="2"/>
  <c r="AO778" i="2"/>
  <c r="AO766" i="2"/>
  <c r="AN755" i="2"/>
  <c r="AO730" i="2"/>
  <c r="AN717" i="2"/>
  <c r="AO692" i="2"/>
  <c r="AO676" i="2"/>
  <c r="AO648" i="2"/>
  <c r="AN619" i="2"/>
  <c r="AO708" i="2"/>
  <c r="AN692" i="2"/>
  <c r="AO678" i="2"/>
  <c r="AO659" i="2"/>
  <c r="AN644" i="2"/>
  <c r="AO613" i="2"/>
  <c r="AO42" i="2"/>
  <c r="AO28" i="2"/>
  <c r="AN20" i="2"/>
  <c r="AO10" i="2"/>
  <c r="AO810" i="2"/>
  <c r="AO795" i="2"/>
  <c r="AO783" i="2"/>
  <c r="AO777" i="2"/>
  <c r="AN771" i="2"/>
  <c r="AO758" i="2"/>
  <c r="AN743" i="2"/>
  <c r="AO721" i="2"/>
  <c r="AN706" i="2"/>
  <c r="AN678" i="2"/>
  <c r="AO650" i="2"/>
  <c r="AN617" i="2"/>
  <c r="AO717" i="2"/>
  <c r="AO675" i="2"/>
  <c r="AN660" i="2"/>
  <c r="AN635" i="2"/>
  <c r="AO750" i="2"/>
  <c r="AN737" i="2"/>
  <c r="AN731" i="2"/>
  <c r="AO718" i="2"/>
  <c r="AO704" i="2"/>
  <c r="AO695" i="2"/>
  <c r="AO674" i="2"/>
  <c r="AO665" i="2"/>
  <c r="AO652" i="2"/>
  <c r="AO642" i="2"/>
  <c r="AO627" i="2"/>
  <c r="AO611" i="2"/>
  <c r="AO593" i="2"/>
  <c r="AO571" i="2"/>
  <c r="AN538" i="2"/>
  <c r="AN526" i="2"/>
  <c r="AO752" i="2"/>
  <c r="AO739" i="2"/>
  <c r="AO729" i="2"/>
  <c r="AO720" i="2"/>
  <c r="AN704" i="2"/>
  <c r="AO690" i="2"/>
  <c r="AO680" i="2"/>
  <c r="AO669" i="2"/>
  <c r="AO656" i="2"/>
  <c r="AO646" i="2"/>
  <c r="AO637" i="2"/>
  <c r="AO620" i="2"/>
  <c r="AO606" i="2"/>
  <c r="AO595" i="2"/>
  <c r="AO589" i="2"/>
  <c r="AO566" i="2"/>
  <c r="AO635" i="2"/>
  <c r="AO622" i="2"/>
  <c r="AN615" i="2"/>
  <c r="AN603" i="2"/>
  <c r="AO597" i="2"/>
  <c r="AO588" i="2"/>
  <c r="AO567" i="2"/>
  <c r="AN550" i="2"/>
  <c r="AN591" i="2"/>
  <c r="AN577" i="2"/>
  <c r="AN552" i="2"/>
  <c r="AN534" i="2"/>
  <c r="AN587" i="2"/>
  <c r="AO574" i="2"/>
  <c r="AO564" i="2"/>
  <c r="AN555" i="2"/>
  <c r="AO537" i="2"/>
  <c r="AO522" i="2"/>
  <c r="AN512" i="2"/>
  <c r="AN506" i="2"/>
  <c r="AO493" i="2"/>
  <c r="AN480" i="2"/>
  <c r="AN474" i="2"/>
  <c r="AN456" i="2"/>
  <c r="AN440" i="2"/>
  <c r="AO423" i="2"/>
  <c r="AO409" i="2"/>
  <c r="AO584" i="2"/>
  <c r="AN575" i="2"/>
  <c r="AO562" i="2"/>
  <c r="AO552" i="2"/>
  <c r="AO539" i="2"/>
  <c r="AO530" i="2"/>
  <c r="AN516" i="2"/>
  <c r="AN510" i="2"/>
  <c r="AO497" i="2"/>
  <c r="AN484" i="2"/>
  <c r="AN478" i="2"/>
  <c r="AO447" i="2"/>
  <c r="AO411" i="2"/>
  <c r="AO385" i="2"/>
  <c r="AN514" i="2"/>
  <c r="AO501" i="2"/>
  <c r="AN488" i="2"/>
  <c r="AN482" i="2"/>
  <c r="AO461" i="2"/>
  <c r="AO444" i="2"/>
  <c r="AN403" i="2"/>
  <c r="AO521" i="2"/>
  <c r="AO506" i="2"/>
  <c r="AO496" i="2"/>
  <c r="AO487" i="2"/>
  <c r="AO474" i="2"/>
  <c r="AO468" i="2"/>
  <c r="AO446" i="2"/>
  <c r="AO426" i="2"/>
  <c r="AO402" i="2"/>
  <c r="AN448" i="2"/>
  <c r="AN433" i="2"/>
  <c r="AN423" i="2"/>
  <c r="AO407" i="2"/>
  <c r="AN397" i="2"/>
  <c r="AO377" i="2"/>
  <c r="AN320" i="2"/>
  <c r="AN450" i="2"/>
  <c r="AO436" i="2"/>
  <c r="AO410" i="2"/>
  <c r="AO404" i="2"/>
  <c r="AO394" i="2"/>
  <c r="AO371" i="2"/>
  <c r="AO340" i="2"/>
  <c r="AO357" i="2"/>
  <c r="AO343" i="2"/>
  <c r="AN331" i="2"/>
  <c r="AN357" i="2"/>
  <c r="AO389" i="2"/>
  <c r="AO383" i="2"/>
  <c r="AO370" i="2"/>
  <c r="AO360" i="2"/>
  <c r="AO345" i="2"/>
  <c r="AO332" i="2"/>
  <c r="AN305" i="2"/>
  <c r="AN278" i="2"/>
  <c r="AN389" i="2"/>
  <c r="AN373" i="2"/>
  <c r="AN365" i="2"/>
  <c r="AO355" i="2"/>
  <c r="AO341" i="2"/>
  <c r="AN329" i="2"/>
  <c r="AO311" i="2"/>
  <c r="AN303" i="2"/>
  <c r="AN293" i="2"/>
  <c r="AO252" i="2"/>
  <c r="AN300" i="2"/>
  <c r="AN284" i="2"/>
  <c r="AN323" i="2"/>
  <c r="AN311" i="2"/>
  <c r="AN299" i="2"/>
  <c r="AO293" i="2"/>
  <c r="AO284" i="2"/>
  <c r="AO267" i="2"/>
  <c r="AO258" i="2"/>
  <c r="AO246" i="2"/>
  <c r="AO280" i="2"/>
  <c r="AO263" i="2"/>
  <c r="AO257" i="2"/>
  <c r="AN246" i="2"/>
  <c r="AO328" i="2"/>
  <c r="AO320" i="2"/>
  <c r="AO310" i="2"/>
  <c r="AN286" i="2"/>
  <c r="AO277" i="2"/>
  <c r="AN263" i="2"/>
  <c r="AO249" i="2"/>
  <c r="AO236" i="2"/>
  <c r="AN250" i="2"/>
  <c r="AN240" i="2"/>
  <c r="AN363" i="2"/>
  <c r="AO376" i="2"/>
  <c r="AN406" i="2"/>
  <c r="AO432" i="2"/>
  <c r="AN437" i="2"/>
  <c r="AN517" i="2"/>
  <c r="AN475" i="2"/>
  <c r="AN491" i="2"/>
  <c r="AN507" i="2"/>
  <c r="AN539" i="2"/>
  <c r="AO533" i="2"/>
  <c r="AO626" i="2"/>
  <c r="AN639" i="2"/>
  <c r="AN701" i="2"/>
  <c r="AN740" i="2"/>
  <c r="AN772" i="2"/>
  <c r="AN738" i="2"/>
  <c r="AN796" i="2"/>
  <c r="AN820" i="2"/>
  <c r="AO185" i="2"/>
  <c r="AN289" i="2"/>
  <c r="AO305" i="2"/>
  <c r="AN335" i="2"/>
  <c r="AN398" i="2"/>
  <c r="AN384" i="2"/>
  <c r="AN443" i="2"/>
  <c r="AO428" i="2"/>
  <c r="AN521" i="2"/>
  <c r="AN519" i="2"/>
  <c r="AO535" i="2"/>
  <c r="AN616" i="2"/>
  <c r="AN628" i="2"/>
  <c r="AN649" i="2"/>
  <c r="AN665" i="2"/>
  <c r="AN695" i="2"/>
  <c r="AN734" i="2"/>
  <c r="AN786" i="2"/>
  <c r="AO798" i="2"/>
  <c r="AO406" i="2"/>
  <c r="AN449" i="2"/>
  <c r="AN547" i="2"/>
  <c r="AO547" i="2"/>
  <c r="AN553" i="2"/>
  <c r="AN604" i="2"/>
  <c r="AN612" i="2"/>
  <c r="AO715" i="2"/>
  <c r="AN730" i="2"/>
  <c r="AN808" i="2"/>
  <c r="AN814" i="2"/>
  <c r="AN804" i="2"/>
  <c r="AO792" i="2"/>
  <c r="AO543" i="2"/>
  <c r="AN527" i="2"/>
  <c r="AN562" i="2"/>
  <c r="AN578" i="2"/>
  <c r="AN618" i="2"/>
  <c r="AO624" i="2"/>
  <c r="AN624" i="2"/>
  <c r="AN709" i="2"/>
  <c r="AN711" i="2"/>
  <c r="AO701" i="2"/>
  <c r="AO814" i="2"/>
  <c r="AO677" i="2"/>
  <c r="AO230" i="2"/>
  <c r="AO198" i="2"/>
  <c r="AO188" i="2"/>
  <c r="AO135" i="2"/>
  <c r="AN97" i="2"/>
  <c r="AO227" i="2"/>
  <c r="AO219" i="2"/>
  <c r="AN206" i="2"/>
  <c r="AN195" i="2"/>
  <c r="AN188" i="2"/>
  <c r="AO138" i="2"/>
  <c r="AO112" i="2"/>
  <c r="AN89" i="2"/>
  <c r="AO228" i="2"/>
  <c r="AN219" i="2"/>
  <c r="AN182" i="2"/>
  <c r="AN166" i="2"/>
  <c r="AN147" i="2"/>
  <c r="AO118" i="2"/>
  <c r="AO92" i="2"/>
  <c r="AO207" i="2"/>
  <c r="AO179" i="2"/>
  <c r="AO163" i="2"/>
  <c r="AO141" i="2"/>
  <c r="AN101" i="2"/>
  <c r="AN222" i="2"/>
  <c r="AO213" i="2"/>
  <c r="AO202" i="2"/>
  <c r="AN180" i="2"/>
  <c r="AN164" i="2"/>
  <c r="AO126" i="2"/>
  <c r="AN83" i="2"/>
  <c r="AO211" i="2"/>
  <c r="AN151" i="2"/>
  <c r="AN95" i="2"/>
  <c r="AO181" i="2"/>
  <c r="AO173" i="2"/>
  <c r="AO165" i="2"/>
  <c r="AO150" i="2"/>
  <c r="AN142" i="2"/>
  <c r="AO132" i="2"/>
  <c r="AO123" i="2"/>
  <c r="AO109" i="2"/>
  <c r="AO83" i="2"/>
  <c r="AO74" i="2"/>
  <c r="AO60" i="2"/>
  <c r="AN42" i="2"/>
  <c r="AO27" i="2"/>
  <c r="AN10" i="2"/>
  <c r="AN819" i="2"/>
  <c r="AO790" i="2"/>
  <c r="AN767" i="2"/>
  <c r="AN61" i="2"/>
  <c r="AN54" i="2"/>
  <c r="AO45" i="2"/>
  <c r="AO805" i="2"/>
  <c r="AO793" i="2"/>
  <c r="AN765" i="2"/>
  <c r="AO744" i="2"/>
  <c r="AO178" i="2"/>
  <c r="AO170" i="2"/>
  <c r="AO162" i="2"/>
  <c r="AN153" i="2"/>
  <c r="AN138" i="2"/>
  <c r="AO128" i="2"/>
  <c r="AO116" i="2"/>
  <c r="AO101" i="2"/>
  <c r="AO91" i="2"/>
  <c r="AO81" i="2"/>
  <c r="AO71" i="2"/>
  <c r="AN58" i="2"/>
  <c r="AN26" i="2"/>
  <c r="AN821" i="2"/>
  <c r="AO807" i="2"/>
  <c r="AO769" i="2"/>
  <c r="AO68" i="2"/>
  <c r="AO52" i="2"/>
  <c r="AN34" i="2"/>
  <c r="AO803" i="2"/>
  <c r="AO785" i="2"/>
  <c r="AN759" i="2"/>
  <c r="AO50" i="2"/>
  <c r="AO41" i="2"/>
  <c r="AN32" i="2"/>
  <c r="AO14" i="2"/>
  <c r="AO821" i="2"/>
  <c r="AN809" i="2"/>
  <c r="AO801" i="2"/>
  <c r="AN791" i="2"/>
  <c r="AO773" i="2"/>
  <c r="AO764" i="2"/>
  <c r="AN749" i="2"/>
  <c r="AN729" i="2"/>
  <c r="AN714" i="2"/>
  <c r="AN688" i="2"/>
  <c r="AO666" i="2"/>
  <c r="AO644" i="2"/>
  <c r="AO733" i="2"/>
  <c r="AO703" i="2"/>
  <c r="AN690" i="2"/>
  <c r="AN676" i="2"/>
  <c r="AO654" i="2"/>
  <c r="AN640" i="2"/>
  <c r="AO51" i="2"/>
  <c r="AN40" i="2"/>
  <c r="AO24" i="2"/>
  <c r="AO17" i="2"/>
  <c r="AN6" i="2"/>
  <c r="AN805" i="2"/>
  <c r="AN789" i="2"/>
  <c r="AO782" i="2"/>
  <c r="AO775" i="2"/>
  <c r="AO765" i="2"/>
  <c r="AO753" i="2"/>
  <c r="AN739" i="2"/>
  <c r="AO712" i="2"/>
  <c r="AN694" i="2"/>
  <c r="AO673" i="2"/>
  <c r="AO645" i="2"/>
  <c r="AN607" i="2"/>
  <c r="AO714" i="2"/>
  <c r="AO670" i="2"/>
  <c r="AN656" i="2"/>
  <c r="AN631" i="2"/>
  <c r="AO748" i="2"/>
  <c r="AO735" i="2"/>
  <c r="AO725" i="2"/>
  <c r="AO716" i="2"/>
  <c r="AO702" i="2"/>
  <c r="AN686" i="2"/>
  <c r="AN670" i="2"/>
  <c r="AN664" i="2"/>
  <c r="AO651" i="2"/>
  <c r="AN638" i="2"/>
  <c r="AN623" i="2"/>
  <c r="AO609" i="2"/>
  <c r="AO583" i="2"/>
  <c r="AO565" i="2"/>
  <c r="AN536" i="2"/>
  <c r="AN524" i="2"/>
  <c r="AN751" i="2"/>
  <c r="AO738" i="2"/>
  <c r="AN725" i="2"/>
  <c r="AN719" i="2"/>
  <c r="AN702" i="2"/>
  <c r="AO688" i="2"/>
  <c r="AN674" i="2"/>
  <c r="AN668" i="2"/>
  <c r="AO655" i="2"/>
  <c r="AN642" i="2"/>
  <c r="AN636" i="2"/>
  <c r="AO615" i="2"/>
  <c r="AO605" i="2"/>
  <c r="AO594" i="2"/>
  <c r="AO585" i="2"/>
  <c r="AN565" i="2"/>
  <c r="AO631" i="2"/>
  <c r="AO621" i="2"/>
  <c r="AO612" i="2"/>
  <c r="AN601" i="2"/>
  <c r="AN595" i="2"/>
  <c r="AO587" i="2"/>
  <c r="AO560" i="2"/>
  <c r="AO544" i="2"/>
  <c r="AO586" i="2"/>
  <c r="AO569" i="2"/>
  <c r="AO549" i="2"/>
  <c r="AO532" i="2"/>
  <c r="AN585" i="2"/>
  <c r="AO573" i="2"/>
  <c r="AO559" i="2"/>
  <c r="AO548" i="2"/>
  <c r="AN532" i="2"/>
  <c r="AO520" i="2"/>
  <c r="AO510" i="2"/>
  <c r="AO500" i="2"/>
  <c r="AO491" i="2"/>
  <c r="AO478" i="2"/>
  <c r="AN472" i="2"/>
  <c r="AO449" i="2"/>
  <c r="AO433" i="2"/>
  <c r="AO421" i="2"/>
  <c r="AO396" i="2"/>
  <c r="AO579" i="2"/>
  <c r="AN573" i="2"/>
  <c r="AO561" i="2"/>
  <c r="AO550" i="2"/>
  <c r="AO538" i="2"/>
  <c r="AO524" i="2"/>
  <c r="AO514" i="2"/>
  <c r="AO504" i="2"/>
  <c r="AO495" i="2"/>
  <c r="AO482" i="2"/>
  <c r="AO473" i="2"/>
  <c r="AO443" i="2"/>
  <c r="AN409" i="2"/>
  <c r="AN375" i="2"/>
  <c r="AO508" i="2"/>
  <c r="AO499" i="2"/>
  <c r="AO486" i="2"/>
  <c r="AO476" i="2"/>
  <c r="AO460" i="2"/>
  <c r="AO438" i="2"/>
  <c r="AO395" i="2"/>
  <c r="AO518" i="2"/>
  <c r="AO505" i="2"/>
  <c r="AN492" i="2"/>
  <c r="AN486" i="2"/>
  <c r="AO472" i="2"/>
  <c r="AN464" i="2"/>
  <c r="AN444" i="2"/>
  <c r="AO425" i="2"/>
  <c r="AO398" i="2"/>
  <c r="AN466" i="2"/>
  <c r="AN458" i="2"/>
  <c r="AN446" i="2"/>
  <c r="AN431" i="2"/>
  <c r="AO419" i="2"/>
  <c r="AO401" i="2"/>
  <c r="AN395" i="2"/>
  <c r="AO374" i="2"/>
  <c r="AO464" i="2"/>
  <c r="AO445" i="2"/>
  <c r="AO435" i="2"/>
  <c r="AO417" i="2"/>
  <c r="AO408" i="2"/>
  <c r="AO403" i="2"/>
  <c r="AN387" i="2"/>
  <c r="AO352" i="2"/>
  <c r="AO337" i="2"/>
  <c r="AO356" i="2"/>
  <c r="AN337" i="2"/>
  <c r="AN327" i="2"/>
  <c r="AO354" i="2"/>
  <c r="AO388" i="2"/>
  <c r="AO381" i="2"/>
  <c r="AN366" i="2"/>
  <c r="AN353" i="2"/>
  <c r="AO342" i="2"/>
  <c r="AO330" i="2"/>
  <c r="AO298" i="2"/>
  <c r="AO266" i="2"/>
  <c r="AO387" i="2"/>
  <c r="AO372" i="2"/>
  <c r="AO364" i="2"/>
  <c r="AO351" i="2"/>
  <c r="AO338" i="2"/>
  <c r="AO324" i="2"/>
  <c r="AO309" i="2"/>
  <c r="AO297" i="2"/>
  <c r="AN282" i="2"/>
  <c r="AO288" i="2"/>
  <c r="AO315" i="2"/>
  <c r="AO299" i="2"/>
  <c r="AN271" i="2"/>
  <c r="AN319" i="2"/>
  <c r="AO308" i="2"/>
  <c r="AN297" i="2"/>
  <c r="AN290" i="2"/>
  <c r="AO282" i="2"/>
  <c r="AN265" i="2"/>
  <c r="AO254" i="2"/>
  <c r="AN244" i="2"/>
  <c r="AO276" i="2"/>
  <c r="AO262" i="2"/>
  <c r="AN255" i="2"/>
  <c r="AO239" i="2"/>
  <c r="AO325" i="2"/>
  <c r="AO318" i="2"/>
  <c r="AO307" i="2"/>
  <c r="AN276" i="2"/>
  <c r="AN261" i="2"/>
  <c r="AO245" i="2"/>
  <c r="AO235" i="2"/>
  <c r="AO248" i="2"/>
  <c r="AN236" i="2"/>
  <c r="AO664" i="2"/>
  <c r="AO641" i="2"/>
  <c r="AO731" i="2"/>
  <c r="AN712" i="2"/>
  <c r="AO663" i="2"/>
  <c r="AN650" i="2"/>
  <c r="AN753" i="2"/>
  <c r="AN747" i="2"/>
  <c r="AO734" i="2"/>
  <c r="AN721" i="2"/>
  <c r="AO711" i="2"/>
  <c r="AO700" i="2"/>
  <c r="AO682" i="2"/>
  <c r="AO668" i="2"/>
  <c r="AO658" i="2"/>
  <c r="AO649" i="2"/>
  <c r="AO636" i="2"/>
  <c r="AO614" i="2"/>
  <c r="AO604" i="2"/>
  <c r="AO576" i="2"/>
  <c r="AN563" i="2"/>
  <c r="AO531" i="2"/>
  <c r="AO755" i="2"/>
  <c r="AO745" i="2"/>
  <c r="AO736" i="2"/>
  <c r="AO723" i="2"/>
  <c r="AO710" i="2"/>
  <c r="AN700" i="2"/>
  <c r="AO687" i="2"/>
  <c r="AO672" i="2"/>
  <c r="AO662" i="2"/>
  <c r="AO653" i="2"/>
  <c r="AO640" i="2"/>
  <c r="AN627" i="2"/>
  <c r="AN611" i="2"/>
  <c r="AO603" i="2"/>
  <c r="AN593" i="2"/>
  <c r="AN583" i="2"/>
  <c r="AN561" i="2"/>
  <c r="AN629" i="2"/>
  <c r="AO619" i="2"/>
  <c r="AO607" i="2"/>
  <c r="AO599" i="2"/>
  <c r="AO591" i="2"/>
  <c r="AO581" i="2"/>
  <c r="AO556" i="2"/>
  <c r="AN599" i="2"/>
  <c r="AO582" i="2"/>
  <c r="AN567" i="2"/>
  <c r="AO542" i="2"/>
  <c r="AO580" i="2"/>
  <c r="AN571" i="2"/>
  <c r="AO558" i="2"/>
  <c r="AN544" i="2"/>
  <c r="AO529" i="2"/>
  <c r="AN518" i="2"/>
  <c r="AO509" i="2"/>
  <c r="AN496" i="2"/>
  <c r="AN490" i="2"/>
  <c r="AO477" i="2"/>
  <c r="AN470" i="2"/>
  <c r="AO448" i="2"/>
  <c r="AO431" i="2"/>
  <c r="AO418" i="2"/>
  <c r="AO392" i="2"/>
  <c r="AO578" i="2"/>
  <c r="AO568" i="2"/>
  <c r="AN559" i="2"/>
  <c r="AN548" i="2"/>
  <c r="AO536" i="2"/>
  <c r="AN522" i="2"/>
  <c r="AO513" i="2"/>
  <c r="AN500" i="2"/>
  <c r="AN494" i="2"/>
  <c r="AO481" i="2"/>
  <c r="AO462" i="2"/>
  <c r="AN442" i="2"/>
  <c r="AN405" i="2"/>
  <c r="AO517" i="2"/>
  <c r="AN504" i="2"/>
  <c r="AN498" i="2"/>
  <c r="AO485" i="2"/>
  <c r="AN473" i="2"/>
  <c r="AN454" i="2"/>
  <c r="AN436" i="2"/>
  <c r="AN393" i="2"/>
  <c r="AO512" i="2"/>
  <c r="AO503" i="2"/>
  <c r="AO490" i="2"/>
  <c r="AO480" i="2"/>
  <c r="AO471" i="2"/>
  <c r="AO458" i="2"/>
  <c r="AN438" i="2"/>
  <c r="AN415" i="2"/>
  <c r="AO397" i="2"/>
  <c r="AO463" i="2"/>
  <c r="AO451" i="2"/>
  <c r="AO441" i="2"/>
  <c r="AN427" i="2"/>
  <c r="AO413" i="2"/>
  <c r="AO400" i="2"/>
  <c r="AO384" i="2"/>
  <c r="AN369" i="2"/>
  <c r="AO455" i="2"/>
  <c r="AO440" i="2"/>
  <c r="AO430" i="2"/>
  <c r="AO415" i="2"/>
  <c r="AN407" i="2"/>
  <c r="AN401" i="2"/>
  <c r="AO378" i="2"/>
  <c r="AO346" i="2"/>
  <c r="AO336" i="2"/>
  <c r="AO350" i="2"/>
  <c r="AO334" i="2"/>
  <c r="AO363" i="2"/>
  <c r="AO353" i="2"/>
  <c r="AO386" i="2"/>
  <c r="AN379" i="2"/>
  <c r="AO365" i="2"/>
  <c r="AN349" i="2"/>
  <c r="AO339" i="2"/>
  <c r="AO323" i="2"/>
  <c r="AO294" i="2"/>
  <c r="AO260" i="2"/>
  <c r="AN383" i="2"/>
  <c r="AO369" i="2"/>
  <c r="AN361" i="2"/>
  <c r="AN345" i="2"/>
  <c r="AO335" i="2"/>
  <c r="AO319" i="2"/>
  <c r="AN308" i="2"/>
  <c r="AO292" i="2"/>
  <c r="AN269" i="2"/>
  <c r="AO275" i="2"/>
  <c r="AO313" i="2"/>
  <c r="AN296" i="2"/>
  <c r="AO256" i="2"/>
  <c r="AN316" i="2"/>
  <c r="AO301" i="2"/>
  <c r="AO296" i="2"/>
  <c r="AN288" i="2"/>
  <c r="AO274" i="2"/>
  <c r="AO264" i="2"/>
  <c r="AN252" i="2"/>
  <c r="AN242" i="2"/>
  <c r="AN274" i="2"/>
  <c r="AO261" i="2"/>
  <c r="AN254" i="2"/>
  <c r="AO238" i="2"/>
  <c r="AN324" i="2"/>
  <c r="AN315" i="2"/>
  <c r="AO303" i="2"/>
  <c r="AN280" i="2"/>
  <c r="AO271" i="2"/>
  <c r="AN257" i="2"/>
  <c r="AO240" i="2"/>
  <c r="AO234" i="2"/>
  <c r="AO244" i="2"/>
  <c r="AN234" i="2"/>
  <c r="AN78" i="2"/>
  <c r="AN152" i="2"/>
  <c r="AO232" i="2"/>
  <c r="AN262" i="2"/>
  <c r="AN294" i="2"/>
  <c r="AN340" i="2"/>
  <c r="AO375" i="2"/>
  <c r="AN430" i="2"/>
  <c r="AN477" i="2"/>
  <c r="AN260" i="2"/>
  <c r="AN364" i="2"/>
  <c r="AN351" i="2"/>
  <c r="AN355" i="2"/>
  <c r="AN432" i="2"/>
  <c r="AO416" i="2"/>
  <c r="AN485" i="2"/>
  <c r="AN459" i="2"/>
  <c r="AN483" i="2"/>
  <c r="AN499" i="2"/>
  <c r="AN515" i="2"/>
  <c r="AN576" i="2"/>
  <c r="AN598" i="2"/>
  <c r="AN614" i="2"/>
  <c r="AN671" i="2"/>
  <c r="AN716" i="2"/>
  <c r="AN732" i="2"/>
  <c r="AN748" i="2"/>
  <c r="AN764" i="2"/>
  <c r="AN707" i="2"/>
  <c r="AN770" i="2"/>
  <c r="AN798" i="2"/>
  <c r="AO685" i="2"/>
  <c r="AN266" i="2"/>
  <c r="AN285" i="2"/>
  <c r="AO329" i="2"/>
  <c r="AN380" i="2"/>
  <c r="AN408" i="2"/>
  <c r="AN424" i="2"/>
  <c r="AN556" i="2"/>
  <c r="AN543" i="2"/>
  <c r="AO551" i="2"/>
  <c r="AN588" i="2"/>
  <c r="AN641" i="2"/>
  <c r="AN657" i="2"/>
  <c r="AN673" i="2"/>
  <c r="AN679" i="2"/>
  <c r="AO713" i="2"/>
  <c r="AN766" i="2"/>
  <c r="AO822" i="2"/>
  <c r="AO820" i="2"/>
  <c r="AO15" i="2"/>
  <c r="AN537" i="2"/>
  <c r="AN584" i="2"/>
  <c r="AN592" i="2"/>
  <c r="AN610" i="2"/>
  <c r="AN647" i="2"/>
  <c r="AO699" i="2"/>
  <c r="AN762" i="2"/>
  <c r="AN810" i="2"/>
  <c r="AN780" i="2"/>
  <c r="AN822" i="2"/>
  <c r="AN533" i="2"/>
  <c r="AN564" i="2"/>
  <c r="AN545" i="2"/>
  <c r="AN570" i="2"/>
  <c r="AN586" i="2"/>
  <c r="AO610" i="2"/>
  <c r="AO634" i="2"/>
  <c r="AO618" i="2"/>
  <c r="AN703" i="2"/>
  <c r="AO279" i="2"/>
  <c r="AO224" i="2"/>
  <c r="AO206" i="2"/>
  <c r="AN194" i="2"/>
  <c r="AO145" i="2"/>
  <c r="AO127" i="2"/>
  <c r="AN230" i="2"/>
  <c r="AO223" i="2"/>
  <c r="AN211" i="2"/>
  <c r="AN198" i="2"/>
  <c r="AO191" i="2"/>
  <c r="AN186" i="2"/>
  <c r="AN123" i="2"/>
  <c r="AO110" i="2"/>
  <c r="AO85" i="2"/>
  <c r="AN223" i="2"/>
  <c r="AO215" i="2"/>
  <c r="AN187" i="2"/>
  <c r="AN174" i="2"/>
  <c r="AN158" i="2"/>
  <c r="AO131" i="2"/>
  <c r="AO96" i="2"/>
  <c r="AO222" i="2"/>
  <c r="AO171" i="2"/>
  <c r="AN157" i="2"/>
  <c r="AO121" i="2"/>
  <c r="AO231" i="2"/>
  <c r="AO216" i="2"/>
  <c r="AN207" i="2"/>
  <c r="AO194" i="2"/>
  <c r="AN172" i="2"/>
  <c r="AO142" i="2"/>
  <c r="AN109" i="2"/>
  <c r="AN218" i="2"/>
  <c r="AO196" i="2"/>
  <c r="AN117" i="2"/>
  <c r="AN81" i="2"/>
  <c r="AO177" i="2"/>
  <c r="AO169" i="2"/>
  <c r="AO147" i="2"/>
  <c r="AN137" i="2"/>
  <c r="AN126" i="2"/>
  <c r="AO115" i="2"/>
  <c r="AN105" i="2"/>
  <c r="AO89" i="2"/>
  <c r="AO80" i="2"/>
  <c r="AO66" i="2"/>
  <c r="AO54" i="2"/>
  <c r="AN36" i="2"/>
  <c r="AN14" i="2"/>
  <c r="AO8" i="2"/>
  <c r="AN813" i="2"/>
  <c r="AN783" i="2"/>
  <c r="AO756" i="2"/>
  <c r="AO64" i="2"/>
  <c r="AO58" i="2"/>
  <c r="AO47" i="2"/>
  <c r="AN22" i="2"/>
  <c r="AO797" i="2"/>
  <c r="AN781" i="2"/>
  <c r="AO761" i="2"/>
  <c r="AO182" i="2"/>
  <c r="AO174" i="2"/>
  <c r="AO166" i="2"/>
  <c r="AO157" i="2"/>
  <c r="AO144" i="2"/>
  <c r="AN133" i="2"/>
  <c r="AO119" i="2"/>
  <c r="AN113" i="2"/>
  <c r="AO97" i="2"/>
  <c r="AO88" i="2"/>
  <c r="AO75" i="2"/>
  <c r="AN65" i="2"/>
  <c r="AO32" i="2"/>
  <c r="AN19" i="2"/>
  <c r="AO817" i="2"/>
  <c r="AN773" i="2"/>
  <c r="AN75" i="2"/>
  <c r="AO62" i="2"/>
  <c r="AN44" i="2"/>
  <c r="AO12" i="2"/>
  <c r="AN795" i="2"/>
  <c r="AN777" i="2"/>
  <c r="AO747" i="2"/>
  <c r="AO44" i="2"/>
  <c r="AO35" i="2"/>
  <c r="AO26" i="2"/>
  <c r="AO9" i="2"/>
  <c r="AO813" i="2"/>
  <c r="AO804" i="2"/>
  <c r="AN797" i="2"/>
  <c r="AO781" i="2"/>
  <c r="AO767" i="2"/>
  <c r="AO757" i="2"/>
  <c r="AO737" i="2"/>
  <c r="AN723" i="2"/>
  <c r="AN680" i="2"/>
  <c r="AO657" i="2"/>
  <c r="AN621" i="2"/>
  <c r="AO724" i="2"/>
  <c r="AO694" i="2"/>
  <c r="AO681" i="2"/>
  <c r="AN666" i="2"/>
  <c r="AN646" i="2"/>
  <c r="AO633" i="2"/>
  <c r="AN48" i="2"/>
  <c r="AO33" i="2"/>
  <c r="AO22" i="2"/>
  <c r="AO13" i="2"/>
  <c r="AN815" i="2"/>
  <c r="AO796" i="2"/>
  <c r="AN787" i="2"/>
  <c r="AN779" i="2"/>
  <c r="AO772" i="2"/>
  <c r="AO759" i="2"/>
  <c r="AN745" i="2"/>
  <c r="AO726" i="2"/>
  <c r="AN708" i="2"/>
  <c r="AO683" i="2"/>
  <c r="AO660" i="2"/>
  <c r="AO623" i="2"/>
  <c r="AO727" i="2"/>
  <c r="AO684" i="2"/>
  <c r="AN662" i="2"/>
  <c r="AO643" i="2"/>
  <c r="AO751" i="2"/>
  <c r="AO741" i="2"/>
  <c r="AO732" i="2"/>
  <c r="AO719" i="2"/>
  <c r="AO705" i="2"/>
  <c r="AN698" i="2"/>
  <c r="AO679" i="2"/>
  <c r="AO667" i="2"/>
  <c r="AN654" i="2"/>
  <c r="AN648" i="2"/>
  <c r="AN633" i="2"/>
  <c r="AO596" i="2"/>
  <c r="AO572" i="2"/>
  <c r="AN540" i="2"/>
  <c r="AO528" i="2"/>
  <c r="AO754" i="2"/>
  <c r="AN741" i="2"/>
  <c r="AN735" i="2"/>
  <c r="AO722" i="2"/>
  <c r="AO706" i="2"/>
  <c r="AO696" i="2"/>
  <c r="AN682" i="2"/>
  <c r="AO671" i="2"/>
  <c r="AN658" i="2"/>
  <c r="AN652" i="2"/>
  <c r="AO639" i="2"/>
  <c r="AO625" i="2"/>
  <c r="AN609" i="2"/>
  <c r="AO601" i="2"/>
  <c r="AO590" i="2"/>
  <c r="AO570" i="2"/>
  <c r="AN528" i="2"/>
  <c r="AN625" i="2"/>
  <c r="AO617" i="2"/>
  <c r="AN605" i="2"/>
  <c r="AO598" i="2"/>
  <c r="AN589" i="2"/>
  <c r="AN579" i="2"/>
  <c r="AO555" i="2"/>
  <c r="AN597" i="2"/>
  <c r="AN581" i="2"/>
  <c r="AN554" i="2"/>
  <c r="AO540" i="2"/>
  <c r="AO526" i="2"/>
  <c r="AO575" i="2"/>
  <c r="AN569" i="2"/>
  <c r="AO557" i="2"/>
  <c r="AN542" i="2"/>
  <c r="AO523" i="2"/>
  <c r="AO516" i="2"/>
  <c r="AO507" i="2"/>
  <c r="AO494" i="2"/>
  <c r="AO484" i="2"/>
  <c r="AO475" i="2"/>
  <c r="AO466" i="2"/>
  <c r="AO442" i="2"/>
  <c r="AN429" i="2"/>
  <c r="AN417" i="2"/>
  <c r="AO390" i="2"/>
  <c r="AO577" i="2"/>
  <c r="AO563" i="2"/>
  <c r="AN557" i="2"/>
  <c r="AN546" i="2"/>
  <c r="AO534" i="2"/>
  <c r="AN520" i="2"/>
  <c r="AO511" i="2"/>
  <c r="AO498" i="2"/>
  <c r="AO488" i="2"/>
  <c r="AO479" i="2"/>
  <c r="AO454" i="2"/>
  <c r="AN421" i="2"/>
  <c r="AO393" i="2"/>
  <c r="AO515" i="2"/>
  <c r="AO502" i="2"/>
  <c r="AO492" i="2"/>
  <c r="AO483" i="2"/>
  <c r="AO469" i="2"/>
  <c r="AN452" i="2"/>
  <c r="AO427" i="2"/>
  <c r="AO366" i="2"/>
  <c r="AN508" i="2"/>
  <c r="AN502" i="2"/>
  <c r="AO489" i="2"/>
  <c r="AN476" i="2"/>
  <c r="AO470" i="2"/>
  <c r="AO456" i="2"/>
  <c r="AO429" i="2"/>
  <c r="AO412" i="2"/>
  <c r="AN391" i="2"/>
  <c r="AO450" i="2"/>
  <c r="AO437" i="2"/>
  <c r="AN425" i="2"/>
  <c r="AN411" i="2"/>
  <c r="AO399" i="2"/>
  <c r="AO379" i="2"/>
  <c r="AO347" i="2"/>
  <c r="AO452" i="2"/>
  <c r="AO439" i="2"/>
  <c r="AO420" i="2"/>
  <c r="AN413" i="2"/>
  <c r="AO405" i="2"/>
  <c r="AN399" i="2"/>
  <c r="AN377" i="2"/>
  <c r="AN341" i="2"/>
  <c r="AN358" i="2"/>
  <c r="AO349" i="2"/>
  <c r="AO333" i="2"/>
  <c r="AO362" i="2"/>
  <c r="AN328" i="2"/>
  <c r="AO373" i="2"/>
  <c r="AO361" i="2"/>
  <c r="AO348" i="2"/>
  <c r="AN333" i="2"/>
  <c r="AO316" i="2"/>
  <c r="AO290" i="2"/>
  <c r="AO391" i="2"/>
  <c r="AN381" i="2"/>
  <c r="AO368" i="2"/>
  <c r="AO344" i="2"/>
  <c r="AO331" i="2"/>
  <c r="AO317" i="2"/>
  <c r="AN307" i="2"/>
  <c r="AO286" i="2"/>
  <c r="AO312" i="2"/>
  <c r="AO265" i="2"/>
  <c r="AO306" i="2"/>
  <c r="AO295" i="2"/>
  <c r="AO327" i="2"/>
  <c r="AO314" i="2"/>
  <c r="AO300" i="2"/>
  <c r="AN295" i="2"/>
  <c r="AO273" i="2"/>
  <c r="AO259" i="2"/>
  <c r="AN248" i="2"/>
  <c r="AO237" i="2"/>
  <c r="AN267" i="2"/>
  <c r="AN259" i="2"/>
  <c r="AO233" i="2"/>
  <c r="AN312" i="2"/>
  <c r="AN292" i="2"/>
  <c r="AO278" i="2"/>
  <c r="AO269" i="2"/>
  <c r="AO250" i="2"/>
  <c r="AN238" i="2"/>
  <c r="AO251" i="2"/>
  <c r="AO242" i="2"/>
  <c r="X245" i="2"/>
  <c r="X246" i="2"/>
  <c r="X249" i="2"/>
  <c r="X251" i="2"/>
  <c r="X262" i="2"/>
  <c r="X265" i="2"/>
  <c r="X275" i="2"/>
  <c r="X279" i="2"/>
  <c r="X287" i="2"/>
  <c r="X290" i="2"/>
  <c r="X293" i="2"/>
  <c r="X298" i="2"/>
  <c r="X301" i="2"/>
  <c r="X302" i="2"/>
  <c r="X313" i="2"/>
  <c r="X241" i="2"/>
  <c r="X250" i="2"/>
  <c r="X257" i="2"/>
  <c r="X258" i="2"/>
  <c r="X260" i="2"/>
  <c r="X269" i="2"/>
  <c r="X272" i="2"/>
  <c r="X274" i="2"/>
  <c r="X278" i="2"/>
  <c r="X280" i="2"/>
  <c r="X281" i="2"/>
  <c r="X282" i="2"/>
  <c r="X286" i="2"/>
  <c r="X288" i="2"/>
  <c r="X292" i="2"/>
  <c r="X297" i="2"/>
  <c r="X300" i="2"/>
  <c r="X305" i="2"/>
  <c r="X306" i="2"/>
  <c r="X312" i="2"/>
  <c r="X233" i="2"/>
  <c r="X234" i="2"/>
  <c r="X235" i="2"/>
  <c r="X239" i="2"/>
  <c r="X240" i="2"/>
  <c r="X242" i="2"/>
  <c r="X254" i="2"/>
  <c r="X261" i="2"/>
  <c r="X263" i="2"/>
  <c r="X268" i="2"/>
  <c r="X270" i="2"/>
  <c r="X271" i="2"/>
  <c r="X283" i="2"/>
  <c r="X289" i="2"/>
  <c r="X309" i="2"/>
  <c r="X311" i="2"/>
  <c r="X317" i="2"/>
  <c r="X323" i="2"/>
  <c r="X325" i="2"/>
  <c r="X328" i="2"/>
  <c r="X237" i="2"/>
  <c r="X238" i="2"/>
  <c r="X243" i="2"/>
  <c r="X248" i="2"/>
  <c r="X252" i="2"/>
  <c r="X253" i="2"/>
  <c r="X255" i="2"/>
  <c r="X259" i="2"/>
  <c r="X276" i="2"/>
  <c r="X284" i="2"/>
  <c r="X294" i="2"/>
  <c r="X296" i="2"/>
  <c r="X304" i="2"/>
  <c r="X236" i="2"/>
  <c r="X244" i="2"/>
  <c r="X247" i="2"/>
  <c r="X256" i="2"/>
  <c r="X264" i="2"/>
  <c r="X266" i="2"/>
  <c r="X267" i="2"/>
  <c r="X273" i="2"/>
  <c r="X277" i="2"/>
  <c r="X285" i="2"/>
  <c r="X291" i="2"/>
  <c r="X295" i="2"/>
  <c r="X299" i="2"/>
  <c r="X303" i="2"/>
  <c r="X307" i="2"/>
  <c r="X308" i="2"/>
  <c r="X321" i="2"/>
  <c r="X324" i="2"/>
  <c r="X327" i="2"/>
  <c r="X315" i="2"/>
  <c r="X316" i="2"/>
  <c r="X319" i="2"/>
  <c r="X322" i="2"/>
  <c r="X314" i="2"/>
  <c r="X318" i="2"/>
  <c r="X326" i="2"/>
  <c r="X341" i="2"/>
  <c r="X343" i="2"/>
  <c r="X344" i="2"/>
  <c r="X346" i="2"/>
  <c r="X357" i="2"/>
  <c r="X366" i="2"/>
  <c r="X379" i="2"/>
  <c r="X380" i="2"/>
  <c r="X383" i="2"/>
  <c r="X388" i="2"/>
  <c r="X397" i="2"/>
  <c r="X399" i="2"/>
  <c r="X402" i="2"/>
  <c r="X310" i="2"/>
  <c r="X320" i="2"/>
  <c r="X329" i="2"/>
  <c r="X331" i="2"/>
  <c r="X333" i="2"/>
  <c r="X335" i="2"/>
  <c r="X336" i="2"/>
  <c r="X338" i="2"/>
  <c r="X349" i="2"/>
  <c r="X351" i="2"/>
  <c r="X352" i="2"/>
  <c r="X353" i="2"/>
  <c r="X358" i="2"/>
  <c r="X362" i="2"/>
  <c r="X365" i="2"/>
  <c r="X367" i="2"/>
  <c r="X368" i="2"/>
  <c r="X369" i="2"/>
  <c r="X373" i="2"/>
  <c r="X385" i="2"/>
  <c r="X389" i="2"/>
  <c r="X391" i="2"/>
  <c r="X394" i="2"/>
  <c r="X396" i="2"/>
  <c r="X334" i="2"/>
  <c r="X342" i="2"/>
  <c r="X350" i="2"/>
  <c r="X354" i="2"/>
  <c r="X356" i="2"/>
  <c r="X359" i="2"/>
  <c r="X361" i="2"/>
  <c r="X390" i="2"/>
  <c r="X400" i="2"/>
  <c r="X404" i="2"/>
  <c r="X409" i="2"/>
  <c r="X413" i="2"/>
  <c r="X414" i="2"/>
  <c r="X417" i="2"/>
  <c r="X436" i="2"/>
  <c r="X438" i="2"/>
  <c r="X440" i="2"/>
  <c r="X442" i="2"/>
  <c r="X448" i="2"/>
  <c r="X450" i="2"/>
  <c r="X452" i="2"/>
  <c r="X330" i="2"/>
  <c r="X332" i="2"/>
  <c r="X337" i="2"/>
  <c r="X340" i="2"/>
  <c r="X345" i="2"/>
  <c r="X348" i="2"/>
  <c r="X355" i="2"/>
  <c r="X370" i="2"/>
  <c r="X377" i="2"/>
  <c r="X378" i="2"/>
  <c r="X392" i="2"/>
  <c r="X401" i="2"/>
  <c r="X406" i="2"/>
  <c r="X412" i="2"/>
  <c r="X416" i="2"/>
  <c r="X418" i="2"/>
  <c r="X428" i="2"/>
  <c r="X443" i="2"/>
  <c r="X451" i="2"/>
  <c r="X464" i="2"/>
  <c r="X471" i="2"/>
  <c r="X472" i="2"/>
  <c r="X476" i="2"/>
  <c r="X477" i="2"/>
  <c r="X479" i="2"/>
  <c r="X486" i="2"/>
  <c r="X492" i="2"/>
  <c r="X493" i="2"/>
  <c r="X495" i="2"/>
  <c r="X339" i="2"/>
  <c r="X347" i="2"/>
  <c r="X360" i="2"/>
  <c r="X364" i="2"/>
  <c r="X371" i="2"/>
  <c r="X375" i="2"/>
  <c r="X381" i="2"/>
  <c r="X382" i="2"/>
  <c r="X386" i="2"/>
  <c r="X393" i="2"/>
  <c r="X403" i="2"/>
  <c r="X405" i="2"/>
  <c r="X407" i="2"/>
  <c r="X419" i="2"/>
  <c r="X422" i="2"/>
  <c r="X424" i="2"/>
  <c r="X432" i="2"/>
  <c r="X433" i="2"/>
  <c r="X434" i="2"/>
  <c r="X435" i="2"/>
  <c r="X439" i="2"/>
  <c r="X445" i="2"/>
  <c r="X363" i="2"/>
  <c r="X372" i="2"/>
  <c r="X374" i="2"/>
  <c r="X376" i="2"/>
  <c r="X384" i="2"/>
  <c r="X387" i="2"/>
  <c r="X395" i="2"/>
  <c r="X398" i="2"/>
  <c r="X408" i="2"/>
  <c r="X410" i="2"/>
  <c r="X411" i="2"/>
  <c r="X415" i="2"/>
  <c r="X420" i="2"/>
  <c r="X421" i="2"/>
  <c r="X423" i="2"/>
  <c r="X425" i="2"/>
  <c r="X426" i="2"/>
  <c r="X427" i="2"/>
  <c r="X429" i="2"/>
  <c r="X430" i="2"/>
  <c r="X431" i="2"/>
  <c r="X437" i="2"/>
  <c r="X441" i="2"/>
  <c r="X444" i="2"/>
  <c r="X446" i="2"/>
  <c r="X449" i="2"/>
  <c r="X453" i="2"/>
  <c r="X456" i="2"/>
  <c r="X458" i="2"/>
  <c r="X460" i="2"/>
  <c r="X462" i="2"/>
  <c r="X465" i="2"/>
  <c r="X467" i="2"/>
  <c r="X470" i="2"/>
  <c r="X478" i="2"/>
  <c r="X484" i="2"/>
  <c r="X485" i="2"/>
  <c r="X487" i="2"/>
  <c r="X494" i="2"/>
  <c r="X500" i="2"/>
  <c r="X457" i="2"/>
  <c r="X463" i="2"/>
  <c r="X469" i="2"/>
  <c r="X473" i="2"/>
  <c r="X474" i="2"/>
  <c r="X475" i="2"/>
  <c r="X488" i="2"/>
  <c r="X497" i="2"/>
  <c r="X502" i="2"/>
  <c r="X508" i="2"/>
  <c r="X509" i="2"/>
  <c r="X511" i="2"/>
  <c r="X523" i="2"/>
  <c r="X527" i="2"/>
  <c r="X529" i="2"/>
  <c r="X556" i="2"/>
  <c r="X558" i="2"/>
  <c r="X567" i="2"/>
  <c r="X569" i="2"/>
  <c r="X454" i="2"/>
  <c r="X459" i="2"/>
  <c r="X461" i="2"/>
  <c r="X480" i="2"/>
  <c r="X489" i="2"/>
  <c r="X498" i="2"/>
  <c r="X499" i="2"/>
  <c r="X506" i="2"/>
  <c r="X512" i="2"/>
  <c r="X513" i="2"/>
  <c r="X515" i="2"/>
  <c r="X519" i="2"/>
  <c r="X530" i="2"/>
  <c r="X533" i="2"/>
  <c r="X535" i="2"/>
  <c r="X538" i="2"/>
  <c r="X542" i="2"/>
  <c r="X547" i="2"/>
  <c r="X555" i="2"/>
  <c r="X557" i="2"/>
  <c r="X560" i="2"/>
  <c r="X562" i="2"/>
  <c r="X571" i="2"/>
  <c r="X573" i="2"/>
  <c r="X576" i="2"/>
  <c r="X578" i="2"/>
  <c r="X587" i="2"/>
  <c r="X589" i="2"/>
  <c r="X591" i="2"/>
  <c r="X594" i="2"/>
  <c r="X600" i="2"/>
  <c r="X605" i="2"/>
  <c r="X607" i="2"/>
  <c r="X610" i="2"/>
  <c r="X613" i="2"/>
  <c r="X615" i="2"/>
  <c r="X617" i="2"/>
  <c r="X619" i="2"/>
  <c r="X624" i="2"/>
  <c r="X455" i="2"/>
  <c r="X481" i="2"/>
  <c r="X490" i="2"/>
  <c r="X491" i="2"/>
  <c r="X501" i="2"/>
  <c r="X503" i="2"/>
  <c r="X510" i="2"/>
  <c r="X516" i="2"/>
  <c r="X517" i="2"/>
  <c r="X522" i="2"/>
  <c r="X526" i="2"/>
  <c r="X531" i="2"/>
  <c r="X534" i="2"/>
  <c r="X536" i="2"/>
  <c r="X537" i="2"/>
  <c r="X540" i="2"/>
  <c r="X541" i="2"/>
  <c r="X544" i="2"/>
  <c r="X551" i="2"/>
  <c r="X552" i="2"/>
  <c r="X553" i="2"/>
  <c r="X554" i="2"/>
  <c r="X559" i="2"/>
  <c r="X561" i="2"/>
  <c r="X564" i="2"/>
  <c r="X447" i="2"/>
  <c r="X466" i="2"/>
  <c r="X468" i="2"/>
  <c r="X482" i="2"/>
  <c r="X483" i="2"/>
  <c r="X496" i="2"/>
  <c r="X504" i="2"/>
  <c r="X505" i="2"/>
  <c r="X507" i="2"/>
  <c r="X514" i="2"/>
  <c r="X518" i="2"/>
  <c r="X520" i="2"/>
  <c r="X521" i="2"/>
  <c r="X524" i="2"/>
  <c r="X525" i="2"/>
  <c r="X528" i="2"/>
  <c r="X532" i="2"/>
  <c r="X539" i="2"/>
  <c r="X543" i="2"/>
  <c r="X545" i="2"/>
  <c r="X546" i="2"/>
  <c r="X548" i="2"/>
  <c r="X549" i="2"/>
  <c r="X550" i="2"/>
  <c r="X563" i="2"/>
  <c r="X565" i="2"/>
  <c r="X568" i="2"/>
  <c r="X570" i="2"/>
  <c r="X579" i="2"/>
  <c r="X581" i="2"/>
  <c r="X584" i="2"/>
  <c r="X586" i="2"/>
  <c r="X593" i="2"/>
  <c r="X595" i="2"/>
  <c r="X602" i="2"/>
  <c r="X604" i="2"/>
  <c r="X606" i="2"/>
  <c r="X609" i="2"/>
  <c r="X575" i="2"/>
  <c r="X585" i="2"/>
  <c r="X588" i="2"/>
  <c r="X599" i="2"/>
  <c r="X603" i="2"/>
  <c r="X616" i="2"/>
  <c r="X628" i="2"/>
  <c r="X630" i="2"/>
  <c r="X636" i="2"/>
  <c r="X642" i="2"/>
  <c r="X643" i="2"/>
  <c r="X645" i="2"/>
  <c r="X652" i="2"/>
  <c r="X658" i="2"/>
  <c r="X659" i="2"/>
  <c r="X661" i="2"/>
  <c r="X668" i="2"/>
  <c r="X674" i="2"/>
  <c r="X675" i="2"/>
  <c r="X677" i="2"/>
  <c r="X679" i="2"/>
  <c r="X684" i="2"/>
  <c r="X687" i="2"/>
  <c r="X697" i="2"/>
  <c r="X704" i="2"/>
  <c r="X706" i="2"/>
  <c r="X707" i="2"/>
  <c r="X708" i="2"/>
  <c r="X710" i="2"/>
  <c r="X711" i="2"/>
  <c r="X712" i="2"/>
  <c r="X717" i="2"/>
  <c r="X718" i="2"/>
  <c r="X720" i="2"/>
  <c r="X727" i="2"/>
  <c r="X733" i="2"/>
  <c r="X577" i="2"/>
  <c r="X580" i="2"/>
  <c r="X590" i="2"/>
  <c r="X592" i="2"/>
  <c r="X601" i="2"/>
  <c r="X612" i="2"/>
  <c r="X618" i="2"/>
  <c r="X620" i="2"/>
  <c r="X632" i="2"/>
  <c r="X633" i="2"/>
  <c r="X635" i="2"/>
  <c r="X640" i="2"/>
  <c r="X646" i="2"/>
  <c r="X647" i="2"/>
  <c r="X649" i="2"/>
  <c r="X656" i="2"/>
  <c r="X662" i="2"/>
  <c r="X663" i="2"/>
  <c r="X665" i="2"/>
  <c r="X672" i="2"/>
  <c r="X680" i="2"/>
  <c r="X692" i="2"/>
  <c r="X721" i="2"/>
  <c r="X566" i="2"/>
  <c r="X572" i="2"/>
  <c r="X582" i="2"/>
  <c r="X608" i="2"/>
  <c r="X614" i="2"/>
  <c r="X621" i="2"/>
  <c r="X622" i="2"/>
  <c r="X625" i="2"/>
  <c r="X626" i="2"/>
  <c r="X637" i="2"/>
  <c r="X644" i="2"/>
  <c r="X650" i="2"/>
  <c r="X651" i="2"/>
  <c r="X653" i="2"/>
  <c r="X660" i="2"/>
  <c r="X666" i="2"/>
  <c r="X667" i="2"/>
  <c r="X669" i="2"/>
  <c r="X676" i="2"/>
  <c r="X681" i="2"/>
  <c r="X683" i="2"/>
  <c r="X685" i="2"/>
  <c r="X688" i="2"/>
  <c r="X690" i="2"/>
  <c r="X691" i="2"/>
  <c r="X694" i="2"/>
  <c r="X699" i="2"/>
  <c r="X701" i="2"/>
  <c r="X703" i="2"/>
  <c r="X705" i="2"/>
  <c r="X709" i="2"/>
  <c r="X719" i="2"/>
  <c r="X725" i="2"/>
  <c r="X726" i="2"/>
  <c r="X574" i="2"/>
  <c r="X583" i="2"/>
  <c r="X596" i="2"/>
  <c r="X597" i="2"/>
  <c r="X598" i="2"/>
  <c r="X611" i="2"/>
  <c r="X623" i="2"/>
  <c r="X627" i="2"/>
  <c r="X629" i="2"/>
  <c r="X631" i="2"/>
  <c r="X634" i="2"/>
  <c r="X638" i="2"/>
  <c r="X639" i="2"/>
  <c r="X641" i="2"/>
  <c r="X648" i="2"/>
  <c r="X654" i="2"/>
  <c r="X655" i="2"/>
  <c r="X657" i="2"/>
  <c r="X664" i="2"/>
  <c r="X670" i="2"/>
  <c r="X671" i="2"/>
  <c r="X673" i="2"/>
  <c r="X678" i="2"/>
  <c r="X682" i="2"/>
  <c r="X686" i="2"/>
  <c r="X689" i="2"/>
  <c r="X693" i="2"/>
  <c r="X695" i="2"/>
  <c r="X696" i="2"/>
  <c r="X698" i="2"/>
  <c r="X700" i="2"/>
  <c r="X702" i="2"/>
  <c r="X713" i="2"/>
  <c r="X714" i="2"/>
  <c r="X715" i="2"/>
  <c r="X716" i="2"/>
  <c r="X723" i="2"/>
  <c r="X729" i="2"/>
  <c r="X730" i="2"/>
  <c r="X732" i="2"/>
  <c r="X739" i="2"/>
  <c r="X745" i="2"/>
  <c r="X746" i="2"/>
  <c r="X748" i="2"/>
  <c r="X724" i="2"/>
  <c r="X731" i="2"/>
  <c r="X740" i="2"/>
  <c r="X742" i="2"/>
  <c r="X750" i="2"/>
  <c r="X753" i="2"/>
  <c r="X755" i="2"/>
  <c r="X761" i="2"/>
  <c r="X762" i="2"/>
  <c r="X764" i="2"/>
  <c r="X771" i="2"/>
  <c r="X775" i="2"/>
  <c r="X780" i="2"/>
  <c r="X782" i="2"/>
  <c r="X784" i="2"/>
  <c r="X787" i="2"/>
  <c r="X789" i="2"/>
  <c r="X795" i="2"/>
  <c r="X799" i="2"/>
  <c r="X804" i="2"/>
  <c r="X807" i="2"/>
  <c r="X809" i="2"/>
  <c r="X810" i="2"/>
  <c r="X813" i="2"/>
  <c r="X814" i="2"/>
  <c r="X817" i="2"/>
  <c r="X7" i="2"/>
  <c r="X12" i="2"/>
  <c r="X18" i="2"/>
  <c r="X21" i="2"/>
  <c r="X23" i="2"/>
  <c r="X26" i="2"/>
  <c r="X28" i="2"/>
  <c r="X32" i="2"/>
  <c r="X34" i="2"/>
  <c r="X46" i="2"/>
  <c r="X47" i="2"/>
  <c r="X49" i="2"/>
  <c r="X51" i="2"/>
  <c r="X60" i="2"/>
  <c r="X71" i="2"/>
  <c r="X73" i="2"/>
  <c r="X74" i="2"/>
  <c r="X722" i="2"/>
  <c r="X735" i="2"/>
  <c r="X741" i="2"/>
  <c r="X743" i="2"/>
  <c r="X747" i="2"/>
  <c r="X759" i="2"/>
  <c r="X765" i="2"/>
  <c r="X766" i="2"/>
  <c r="X768" i="2"/>
  <c r="X777" i="2"/>
  <c r="X781" i="2"/>
  <c r="X785" i="2"/>
  <c r="X788" i="2"/>
  <c r="X791" i="2"/>
  <c r="X794" i="2"/>
  <c r="X797" i="2"/>
  <c r="X798" i="2"/>
  <c r="X801" i="2"/>
  <c r="X805" i="2"/>
  <c r="X812" i="2"/>
  <c r="X816" i="2"/>
  <c r="X818" i="2"/>
  <c r="X820" i="2"/>
  <c r="X821" i="2"/>
  <c r="X822" i="2"/>
  <c r="X6" i="2"/>
  <c r="X8" i="2"/>
  <c r="X10" i="2"/>
  <c r="X14" i="2"/>
  <c r="X19" i="2"/>
  <c r="X20" i="2"/>
  <c r="X22" i="2"/>
  <c r="X25" i="2"/>
  <c r="X29" i="2"/>
  <c r="X30" i="2"/>
  <c r="X36" i="2"/>
  <c r="X38" i="2"/>
  <c r="X44" i="2"/>
  <c r="X50" i="2"/>
  <c r="X53" i="2"/>
  <c r="X57" i="2"/>
  <c r="X58" i="2"/>
  <c r="X59" i="2"/>
  <c r="X62" i="2"/>
  <c r="X64" i="2"/>
  <c r="X68" i="2"/>
  <c r="X70" i="2"/>
  <c r="X76" i="2"/>
  <c r="X77" i="2"/>
  <c r="X78" i="2"/>
  <c r="X79" i="2"/>
  <c r="X85" i="2"/>
  <c r="X86" i="2"/>
  <c r="X736" i="2"/>
  <c r="X738" i="2"/>
  <c r="X744" i="2"/>
  <c r="X749" i="2"/>
  <c r="X751" i="2"/>
  <c r="X756" i="2"/>
  <c r="X763" i="2"/>
  <c r="X769" i="2"/>
  <c r="X770" i="2"/>
  <c r="X772" i="2"/>
  <c r="X774" i="2"/>
  <c r="X776" i="2"/>
  <c r="X778" i="2"/>
  <c r="X783" i="2"/>
  <c r="X786" i="2"/>
  <c r="X793" i="2"/>
  <c r="X796" i="2"/>
  <c r="X800" i="2"/>
  <c r="X802" i="2"/>
  <c r="X819" i="2"/>
  <c r="X9" i="2"/>
  <c r="X13" i="2"/>
  <c r="X16" i="2"/>
  <c r="X17" i="2"/>
  <c r="X24" i="2"/>
  <c r="X27" i="2"/>
  <c r="X31" i="2"/>
  <c r="X41" i="2"/>
  <c r="X48" i="2"/>
  <c r="X52" i="2"/>
  <c r="X54" i="2"/>
  <c r="X55" i="2"/>
  <c r="X56" i="2"/>
  <c r="X61" i="2"/>
  <c r="X63" i="2"/>
  <c r="X66" i="2"/>
  <c r="X69" i="2"/>
  <c r="X728" i="2"/>
  <c r="X734" i="2"/>
  <c r="X737" i="2"/>
  <c r="X752" i="2"/>
  <c r="X754" i="2"/>
  <c r="X757" i="2"/>
  <c r="X758" i="2"/>
  <c r="X760" i="2"/>
  <c r="X767" i="2"/>
  <c r="X773" i="2"/>
  <c r="X779" i="2"/>
  <c r="X790" i="2"/>
  <c r="X792" i="2"/>
  <c r="X803" i="2"/>
  <c r="X806" i="2"/>
  <c r="X808" i="2"/>
  <c r="X811" i="2"/>
  <c r="X815" i="2"/>
  <c r="X11" i="2"/>
  <c r="X15" i="2"/>
  <c r="X33" i="2"/>
  <c r="X35" i="2"/>
  <c r="X37" i="2"/>
  <c r="X39" i="2"/>
  <c r="X40" i="2"/>
  <c r="X42" i="2"/>
  <c r="X43" i="2"/>
  <c r="X45" i="2"/>
  <c r="X65" i="2"/>
  <c r="X67" i="2"/>
  <c r="X80" i="2"/>
  <c r="X87" i="2"/>
  <c r="X75" i="2"/>
  <c r="X82" i="2"/>
  <c r="X93" i="2"/>
  <c r="X95" i="2"/>
  <c r="X97" i="2"/>
  <c r="X98" i="2"/>
  <c r="X99" i="2"/>
  <c r="X102" i="2"/>
  <c r="X103" i="2"/>
  <c r="X105" i="2"/>
  <c r="X106" i="2"/>
  <c r="X107" i="2"/>
  <c r="X111" i="2"/>
  <c r="X112" i="2"/>
  <c r="X114" i="2"/>
  <c r="X119" i="2"/>
  <c r="X121" i="2"/>
  <c r="X149" i="2"/>
  <c r="X153" i="2"/>
  <c r="X154" i="2"/>
  <c r="X166" i="2"/>
  <c r="X167" i="2"/>
  <c r="X174" i="2"/>
  <c r="X175" i="2"/>
  <c r="X182" i="2"/>
  <c r="X183" i="2"/>
  <c r="X189" i="2"/>
  <c r="X194" i="2"/>
  <c r="X198" i="2"/>
  <c r="X199" i="2"/>
  <c r="X203" i="2"/>
  <c r="X205" i="2"/>
  <c r="X206" i="2"/>
  <c r="X207" i="2"/>
  <c r="X209" i="2"/>
  <c r="X210" i="2"/>
  <c r="X211" i="2"/>
  <c r="X213" i="2"/>
  <c r="X214" i="2"/>
  <c r="X83" i="2"/>
  <c r="X84" i="2"/>
  <c r="X91" i="2"/>
  <c r="X96" i="2"/>
  <c r="X101" i="2"/>
  <c r="X108" i="2"/>
  <c r="X109" i="2"/>
  <c r="X115" i="2"/>
  <c r="X116" i="2"/>
  <c r="X118" i="2"/>
  <c r="X120" i="2"/>
  <c r="X127" i="2"/>
  <c r="X131" i="2"/>
  <c r="X135" i="2"/>
  <c r="X139" i="2"/>
  <c r="X143" i="2"/>
  <c r="X147" i="2"/>
  <c r="X150" i="2"/>
  <c r="X152" i="2"/>
  <c r="X159" i="2"/>
  <c r="X164" i="2"/>
  <c r="X169" i="2"/>
  <c r="X172" i="2"/>
  <c r="X177" i="2"/>
  <c r="X180" i="2"/>
  <c r="X185" i="2"/>
  <c r="X192" i="2"/>
  <c r="X193" i="2"/>
  <c r="X195" i="2"/>
  <c r="X197" i="2"/>
  <c r="X217" i="2"/>
  <c r="X221" i="2"/>
  <c r="X223" i="2"/>
  <c r="X231" i="2"/>
  <c r="X219" i="2"/>
  <c r="X88" i="2"/>
  <c r="X104" i="2"/>
  <c r="X113" i="2"/>
  <c r="X122" i="2"/>
  <c r="X124" i="2"/>
  <c r="X125" i="2"/>
  <c r="X126" i="2"/>
  <c r="X128" i="2"/>
  <c r="X129" i="2"/>
  <c r="X130" i="2"/>
  <c r="X132" i="2"/>
  <c r="X133" i="2"/>
  <c r="X134" i="2"/>
  <c r="X136" i="2"/>
  <c r="X137" i="2"/>
  <c r="X138" i="2"/>
  <c r="X140" i="2"/>
  <c r="X141" i="2"/>
  <c r="X142" i="2"/>
  <c r="X144" i="2"/>
  <c r="X145" i="2"/>
  <c r="X146" i="2"/>
  <c r="X148" i="2"/>
  <c r="X158" i="2"/>
  <c r="X161" i="2"/>
  <c r="X162" i="2"/>
  <c r="X163" i="2"/>
  <c r="X170" i="2"/>
  <c r="X171" i="2"/>
  <c r="X178" i="2"/>
  <c r="X179" i="2"/>
  <c r="X186" i="2"/>
  <c r="X188" i="2"/>
  <c r="X202" i="2"/>
  <c r="X215" i="2"/>
  <c r="X72" i="2"/>
  <c r="X81" i="2"/>
  <c r="X89" i="2"/>
  <c r="X90" i="2"/>
  <c r="X92" i="2"/>
  <c r="X94" i="2"/>
  <c r="X100" i="2"/>
  <c r="X110" i="2"/>
  <c r="X117" i="2"/>
  <c r="X123" i="2"/>
  <c r="X151" i="2"/>
  <c r="X155" i="2"/>
  <c r="X156" i="2"/>
  <c r="X157" i="2"/>
  <c r="X160" i="2"/>
  <c r="X165" i="2"/>
  <c r="X168" i="2"/>
  <c r="X173" i="2"/>
  <c r="X176" i="2"/>
  <c r="X181" i="2"/>
  <c r="X184" i="2"/>
  <c r="X187" i="2"/>
  <c r="X190" i="2"/>
  <c r="X191" i="2"/>
  <c r="X196" i="2"/>
  <c r="X200" i="2"/>
  <c r="X201" i="2"/>
  <c r="X204" i="2"/>
  <c r="X208" i="2"/>
  <c r="X212" i="2"/>
  <c r="X224" i="2"/>
  <c r="X225" i="2"/>
  <c r="X226" i="2"/>
  <c r="X228" i="2"/>
  <c r="X229" i="2"/>
  <c r="X230" i="2"/>
  <c r="X232" i="2"/>
  <c r="X216" i="2"/>
  <c r="X218" i="2"/>
  <c r="X220" i="2"/>
  <c r="X222" i="2"/>
  <c r="X227" i="2"/>
  <c r="AN5" i="2"/>
  <c r="B35" i="1"/>
  <c r="B44" i="1" s="1"/>
  <c r="B36" i="1"/>
  <c r="B2" i="2"/>
  <c r="B41" i="1"/>
  <c r="B32" i="1"/>
  <c r="D21" i="2"/>
  <c r="X5" i="2"/>
  <c r="X4" i="2"/>
  <c r="E21" i="2"/>
  <c r="F51" i="1"/>
  <c r="F49" i="1"/>
  <c r="F48" i="1"/>
  <c r="B22" i="1"/>
  <c r="B48" i="1" s="1"/>
  <c r="B40" i="1"/>
  <c r="D2" i="2" l="1"/>
  <c r="B62" i="2"/>
  <c r="F50" i="1"/>
  <c r="D8" i="2"/>
  <c r="D7" i="2"/>
  <c r="B19" i="2" s="1"/>
  <c r="G50" i="1"/>
  <c r="G48" i="1"/>
  <c r="G51" i="1"/>
  <c r="G49" i="1"/>
  <c r="G47" i="1"/>
  <c r="BL7" i="2" l="1"/>
  <c r="BL11" i="2"/>
  <c r="BL15" i="2"/>
  <c r="BL19" i="2"/>
  <c r="BL23" i="2"/>
  <c r="BL27" i="2"/>
  <c r="BL31" i="2"/>
  <c r="BL35" i="2"/>
  <c r="BL39" i="2"/>
  <c r="BL43" i="2"/>
  <c r="BL47" i="2"/>
  <c r="BL51" i="2"/>
  <c r="BL55" i="2"/>
  <c r="BL59" i="2"/>
  <c r="BL63" i="2"/>
  <c r="BL67" i="2"/>
  <c r="BL71" i="2"/>
  <c r="BL75" i="2"/>
  <c r="BL79" i="2"/>
  <c r="BL83" i="2"/>
  <c r="BL87" i="2"/>
  <c r="BL91" i="2"/>
  <c r="BL95" i="2"/>
  <c r="BL99" i="2"/>
  <c r="BL103" i="2"/>
  <c r="BL107" i="2"/>
  <c r="BL111" i="2"/>
  <c r="BL115" i="2"/>
  <c r="BL119" i="2"/>
  <c r="BL123" i="2"/>
  <c r="BL127" i="2"/>
  <c r="BL131" i="2"/>
  <c r="BL135" i="2"/>
  <c r="BL139" i="2"/>
  <c r="BL143" i="2"/>
  <c r="BL147" i="2"/>
  <c r="BL151" i="2"/>
  <c r="BL155" i="2"/>
  <c r="BL159" i="2"/>
  <c r="BL163" i="2"/>
  <c r="BL8" i="2"/>
  <c r="BL12" i="2"/>
  <c r="BL16" i="2"/>
  <c r="BL20" i="2"/>
  <c r="BL24" i="2"/>
  <c r="BL28" i="2"/>
  <c r="BL32" i="2"/>
  <c r="BL36" i="2"/>
  <c r="BL40" i="2"/>
  <c r="BL44" i="2"/>
  <c r="BL48" i="2"/>
  <c r="BL52" i="2"/>
  <c r="BL56" i="2"/>
  <c r="BL60" i="2"/>
  <c r="BL64" i="2"/>
  <c r="BL5" i="2"/>
  <c r="BL9" i="2"/>
  <c r="BL13" i="2"/>
  <c r="BL17" i="2"/>
  <c r="BL21" i="2"/>
  <c r="BL25" i="2"/>
  <c r="BL29" i="2"/>
  <c r="BL33" i="2"/>
  <c r="BL37" i="2"/>
  <c r="BL41" i="2"/>
  <c r="BL45" i="2"/>
  <c r="BL49" i="2"/>
  <c r="BL53" i="2"/>
  <c r="BL57" i="2"/>
  <c r="BL61" i="2"/>
  <c r="BL65" i="2"/>
  <c r="BL69" i="2"/>
  <c r="BL73" i="2"/>
  <c r="BL77" i="2"/>
  <c r="BL81" i="2"/>
  <c r="BL85" i="2"/>
  <c r="BL89" i="2"/>
  <c r="BL93" i="2"/>
  <c r="BL97" i="2"/>
  <c r="BL101" i="2"/>
  <c r="BL105" i="2"/>
  <c r="BL109" i="2"/>
  <c r="BL113" i="2"/>
  <c r="BL117" i="2"/>
  <c r="BL121" i="2"/>
  <c r="BL125" i="2"/>
  <c r="BL129" i="2"/>
  <c r="BL133" i="2"/>
  <c r="BL137" i="2"/>
  <c r="BL141" i="2"/>
  <c r="BL145" i="2"/>
  <c r="BL149" i="2"/>
  <c r="BL153" i="2"/>
  <c r="BL157" i="2"/>
  <c r="BL161" i="2"/>
  <c r="BL165" i="2"/>
  <c r="BL18" i="2"/>
  <c r="BL34" i="2"/>
  <c r="BL50" i="2"/>
  <c r="BL66" i="2"/>
  <c r="BL74" i="2"/>
  <c r="BL82" i="2"/>
  <c r="BL90" i="2"/>
  <c r="BL98" i="2"/>
  <c r="BL106" i="2"/>
  <c r="BL114" i="2"/>
  <c r="BL122" i="2"/>
  <c r="BL130" i="2"/>
  <c r="BL138" i="2"/>
  <c r="BL146" i="2"/>
  <c r="BL154" i="2"/>
  <c r="BL162" i="2"/>
  <c r="BL168" i="2"/>
  <c r="BL172" i="2"/>
  <c r="BL176" i="2"/>
  <c r="BL180" i="2"/>
  <c r="BL184" i="2"/>
  <c r="BL188" i="2"/>
  <c r="BL192" i="2"/>
  <c r="BL196" i="2"/>
  <c r="BL200" i="2"/>
  <c r="BL204" i="2"/>
  <c r="BL208" i="2"/>
  <c r="BL212" i="2"/>
  <c r="BL216" i="2"/>
  <c r="BL220" i="2"/>
  <c r="BL224" i="2"/>
  <c r="BL228" i="2"/>
  <c r="BL232" i="2"/>
  <c r="BL236" i="2"/>
  <c r="BL240" i="2"/>
  <c r="BL244" i="2"/>
  <c r="BL248" i="2"/>
  <c r="BL252" i="2"/>
  <c r="BL256" i="2"/>
  <c r="BL260" i="2"/>
  <c r="BL264" i="2"/>
  <c r="BL268" i="2"/>
  <c r="BL272" i="2"/>
  <c r="BL276" i="2"/>
  <c r="BL280" i="2"/>
  <c r="BL284" i="2"/>
  <c r="BL288" i="2"/>
  <c r="BL292" i="2"/>
  <c r="BL296" i="2"/>
  <c r="BL300" i="2"/>
  <c r="BL304" i="2"/>
  <c r="BL308" i="2"/>
  <c r="BL312" i="2"/>
  <c r="BL316" i="2"/>
  <c r="BL320" i="2"/>
  <c r="BL324" i="2"/>
  <c r="BL328" i="2"/>
  <c r="BL332" i="2"/>
  <c r="BL336" i="2"/>
  <c r="BL340" i="2"/>
  <c r="BL344" i="2"/>
  <c r="BL348" i="2"/>
  <c r="BL352" i="2"/>
  <c r="BL356" i="2"/>
  <c r="BL360" i="2"/>
  <c r="BL364" i="2"/>
  <c r="BL368" i="2"/>
  <c r="BL372" i="2"/>
  <c r="BL376" i="2"/>
  <c r="BL380" i="2"/>
  <c r="BL384" i="2"/>
  <c r="BL388" i="2"/>
  <c r="BL392" i="2"/>
  <c r="BL396" i="2"/>
  <c r="BL400" i="2"/>
  <c r="BL404" i="2"/>
  <c r="BL408" i="2"/>
  <c r="BL412" i="2"/>
  <c r="BL416" i="2"/>
  <c r="BL420" i="2"/>
  <c r="BL424" i="2"/>
  <c r="BL428" i="2"/>
  <c r="BL432" i="2"/>
  <c r="BL436" i="2"/>
  <c r="BL440" i="2"/>
  <c r="BL444" i="2"/>
  <c r="BL448" i="2"/>
  <c r="BL452" i="2"/>
  <c r="BL456" i="2"/>
  <c r="BL460" i="2"/>
  <c r="BL464" i="2"/>
  <c r="BL468" i="2"/>
  <c r="BL472" i="2"/>
  <c r="BL476" i="2"/>
  <c r="BL480" i="2"/>
  <c r="BL484" i="2"/>
  <c r="BL488" i="2"/>
  <c r="BL492" i="2"/>
  <c r="BL496" i="2"/>
  <c r="BL500" i="2"/>
  <c r="BL504" i="2"/>
  <c r="BL508" i="2"/>
  <c r="BL512" i="2"/>
  <c r="BL516" i="2"/>
  <c r="BL520" i="2"/>
  <c r="BL524" i="2"/>
  <c r="BL528" i="2"/>
  <c r="BL532" i="2"/>
  <c r="BL536" i="2"/>
  <c r="BL540" i="2"/>
  <c r="BL544" i="2"/>
  <c r="BL548" i="2"/>
  <c r="BL552" i="2"/>
  <c r="BL556" i="2"/>
  <c r="BL560" i="2"/>
  <c r="BL564" i="2"/>
  <c r="BL568" i="2"/>
  <c r="BL572" i="2"/>
  <c r="BL576" i="2"/>
  <c r="BL580" i="2"/>
  <c r="BL584" i="2"/>
  <c r="BL588" i="2"/>
  <c r="BL592" i="2"/>
  <c r="BL596" i="2"/>
  <c r="BL600" i="2"/>
  <c r="BL604" i="2"/>
  <c r="BL608" i="2"/>
  <c r="BL612" i="2"/>
  <c r="BL616" i="2"/>
  <c r="BL620" i="2"/>
  <c r="BL624" i="2"/>
  <c r="BL628" i="2"/>
  <c r="BL632" i="2"/>
  <c r="BL636" i="2"/>
  <c r="BL640" i="2"/>
  <c r="BL644" i="2"/>
  <c r="BL648" i="2"/>
  <c r="BL652" i="2"/>
  <c r="BL656" i="2"/>
  <c r="BL660" i="2"/>
  <c r="BL664" i="2"/>
  <c r="BL668" i="2"/>
  <c r="BL672" i="2"/>
  <c r="BL676" i="2"/>
  <c r="BL680" i="2"/>
  <c r="BL684" i="2"/>
  <c r="BL688" i="2"/>
  <c r="BL692" i="2"/>
  <c r="BL696" i="2"/>
  <c r="BL700" i="2"/>
  <c r="BL704" i="2"/>
  <c r="BL708" i="2"/>
  <c r="BL712" i="2"/>
  <c r="BL716" i="2"/>
  <c r="BL720" i="2"/>
  <c r="BL724" i="2"/>
  <c r="BL728" i="2"/>
  <c r="BL732" i="2"/>
  <c r="BL736" i="2"/>
  <c r="BL740" i="2"/>
  <c r="BL744" i="2"/>
  <c r="BL748" i="2"/>
  <c r="BL752" i="2"/>
  <c r="BL756" i="2"/>
  <c r="BL760" i="2"/>
  <c r="BL764" i="2"/>
  <c r="BL768" i="2"/>
  <c r="BL772" i="2"/>
  <c r="BL776" i="2"/>
  <c r="BL780" i="2"/>
  <c r="BL784" i="2"/>
  <c r="BL788" i="2"/>
  <c r="BL792" i="2"/>
  <c r="BL796" i="2"/>
  <c r="BL800" i="2"/>
  <c r="BL804" i="2"/>
  <c r="BL808" i="2"/>
  <c r="BL812" i="2"/>
  <c r="BL816" i="2"/>
  <c r="BL820" i="2"/>
  <c r="BK6" i="2"/>
  <c r="BK10" i="2"/>
  <c r="BK14" i="2"/>
  <c r="BK18" i="2"/>
  <c r="BK22" i="2"/>
  <c r="BK26" i="2"/>
  <c r="BK30" i="2"/>
  <c r="BK34" i="2"/>
  <c r="BK38" i="2"/>
  <c r="BK42" i="2"/>
  <c r="BK46" i="2"/>
  <c r="BK50" i="2"/>
  <c r="BK54" i="2"/>
  <c r="BK58" i="2"/>
  <c r="BK62" i="2"/>
  <c r="BK66" i="2"/>
  <c r="BK70" i="2"/>
  <c r="BK74" i="2"/>
  <c r="BK78" i="2"/>
  <c r="BK82" i="2"/>
  <c r="BK86" i="2"/>
  <c r="BK90" i="2"/>
  <c r="BK94" i="2"/>
  <c r="BK98" i="2"/>
  <c r="BK102" i="2"/>
  <c r="BK106" i="2"/>
  <c r="BK110" i="2"/>
  <c r="BK114" i="2"/>
  <c r="BK118" i="2"/>
  <c r="BK122" i="2"/>
  <c r="BK126" i="2"/>
  <c r="BK130" i="2"/>
  <c r="BK134" i="2"/>
  <c r="BK138" i="2"/>
  <c r="BL6" i="2"/>
  <c r="BL22" i="2"/>
  <c r="BL38" i="2"/>
  <c r="BL54" i="2"/>
  <c r="BL68" i="2"/>
  <c r="BL76" i="2"/>
  <c r="BL84" i="2"/>
  <c r="BL92" i="2"/>
  <c r="BL100" i="2"/>
  <c r="BL108" i="2"/>
  <c r="BL116" i="2"/>
  <c r="BL124" i="2"/>
  <c r="BL132" i="2"/>
  <c r="BL140" i="2"/>
  <c r="BL148" i="2"/>
  <c r="BL156" i="2"/>
  <c r="BL164" i="2"/>
  <c r="BL169" i="2"/>
  <c r="BL173" i="2"/>
  <c r="BL177" i="2"/>
  <c r="BL181" i="2"/>
  <c r="BL185" i="2"/>
  <c r="BL189" i="2"/>
  <c r="BL193" i="2"/>
  <c r="BL197" i="2"/>
  <c r="BL201" i="2"/>
  <c r="BL205" i="2"/>
  <c r="BL209" i="2"/>
  <c r="BL213" i="2"/>
  <c r="BL217" i="2"/>
  <c r="BL221" i="2"/>
  <c r="BL225" i="2"/>
  <c r="BL229" i="2"/>
  <c r="BL233" i="2"/>
  <c r="BL237" i="2"/>
  <c r="BL241" i="2"/>
  <c r="BL245" i="2"/>
  <c r="BL249" i="2"/>
  <c r="BL253" i="2"/>
  <c r="BL257" i="2"/>
  <c r="BL261" i="2"/>
  <c r="BL265" i="2"/>
  <c r="BL269" i="2"/>
  <c r="BL273" i="2"/>
  <c r="BL277" i="2"/>
  <c r="BL281" i="2"/>
  <c r="BL285" i="2"/>
  <c r="BL289" i="2"/>
  <c r="BL293" i="2"/>
  <c r="BL297" i="2"/>
  <c r="BL301" i="2"/>
  <c r="BL305" i="2"/>
  <c r="BL309" i="2"/>
  <c r="BL313" i="2"/>
  <c r="BL317" i="2"/>
  <c r="BL321" i="2"/>
  <c r="BL325" i="2"/>
  <c r="BL329" i="2"/>
  <c r="BL333" i="2"/>
  <c r="BL337" i="2"/>
  <c r="BL341" i="2"/>
  <c r="BL345" i="2"/>
  <c r="BL349" i="2"/>
  <c r="BL353" i="2"/>
  <c r="BL357" i="2"/>
  <c r="BL361" i="2"/>
  <c r="BL365" i="2"/>
  <c r="BL369" i="2"/>
  <c r="BL373" i="2"/>
  <c r="BL377" i="2"/>
  <c r="BL381" i="2"/>
  <c r="BL385" i="2"/>
  <c r="BL389" i="2"/>
  <c r="BL393" i="2"/>
  <c r="BL397" i="2"/>
  <c r="BL401" i="2"/>
  <c r="BL405" i="2"/>
  <c r="BL409" i="2"/>
  <c r="BL413" i="2"/>
  <c r="BL417" i="2"/>
  <c r="BL421" i="2"/>
  <c r="BL425" i="2"/>
  <c r="BL429" i="2"/>
  <c r="BL433" i="2"/>
  <c r="BL437" i="2"/>
  <c r="BL441" i="2"/>
  <c r="BL445" i="2"/>
  <c r="BL449" i="2"/>
  <c r="BL453" i="2"/>
  <c r="BL457" i="2"/>
  <c r="BL461" i="2"/>
  <c r="BL465" i="2"/>
  <c r="BL469" i="2"/>
  <c r="BL473" i="2"/>
  <c r="BL477" i="2"/>
  <c r="BL481" i="2"/>
  <c r="BL485" i="2"/>
  <c r="BL489" i="2"/>
  <c r="BL493" i="2"/>
  <c r="BL497" i="2"/>
  <c r="BL501" i="2"/>
  <c r="BL505" i="2"/>
  <c r="BL509" i="2"/>
  <c r="BL513" i="2"/>
  <c r="BL517" i="2"/>
  <c r="BL521" i="2"/>
  <c r="BL525" i="2"/>
  <c r="BL529" i="2"/>
  <c r="BL533" i="2"/>
  <c r="BL537" i="2"/>
  <c r="BL541" i="2"/>
  <c r="BL545" i="2"/>
  <c r="BL549" i="2"/>
  <c r="BL553" i="2"/>
  <c r="BL557" i="2"/>
  <c r="BL561" i="2"/>
  <c r="BL565" i="2"/>
  <c r="BL569" i="2"/>
  <c r="BL573" i="2"/>
  <c r="BL577" i="2"/>
  <c r="BL581" i="2"/>
  <c r="BL585" i="2"/>
  <c r="BL589" i="2"/>
  <c r="BL593" i="2"/>
  <c r="BL597" i="2"/>
  <c r="BL601" i="2"/>
  <c r="BL605" i="2"/>
  <c r="BL609" i="2"/>
  <c r="BL613" i="2"/>
  <c r="BL617" i="2"/>
  <c r="BL621" i="2"/>
  <c r="BL625" i="2"/>
  <c r="BL629" i="2"/>
  <c r="BL633" i="2"/>
  <c r="BL637" i="2"/>
  <c r="BL641" i="2"/>
  <c r="BL645" i="2"/>
  <c r="BL649" i="2"/>
  <c r="BL10" i="2"/>
  <c r="BL26" i="2"/>
  <c r="BL42" i="2"/>
  <c r="BL58" i="2"/>
  <c r="BL70" i="2"/>
  <c r="BL78" i="2"/>
  <c r="BL86" i="2"/>
  <c r="BL94" i="2"/>
  <c r="BL102" i="2"/>
  <c r="BL110" i="2"/>
  <c r="BL118" i="2"/>
  <c r="BL126" i="2"/>
  <c r="BL134" i="2"/>
  <c r="BL142" i="2"/>
  <c r="BL150" i="2"/>
  <c r="BL158" i="2"/>
  <c r="BL166" i="2"/>
  <c r="BL170" i="2"/>
  <c r="BL174" i="2"/>
  <c r="BL178" i="2"/>
  <c r="BL182" i="2"/>
  <c r="BL186" i="2"/>
  <c r="BL190" i="2"/>
  <c r="BL194" i="2"/>
  <c r="BL198" i="2"/>
  <c r="BL202" i="2"/>
  <c r="BL206" i="2"/>
  <c r="BL210" i="2"/>
  <c r="BL214" i="2"/>
  <c r="BL218" i="2"/>
  <c r="BL222" i="2"/>
  <c r="BL226" i="2"/>
  <c r="BL230" i="2"/>
  <c r="BL234" i="2"/>
  <c r="BL238" i="2"/>
  <c r="BL242" i="2"/>
  <c r="BL246" i="2"/>
  <c r="BL250" i="2"/>
  <c r="BL254" i="2"/>
  <c r="BL258" i="2"/>
  <c r="BL262" i="2"/>
  <c r="BL266" i="2"/>
  <c r="BL270" i="2"/>
  <c r="BL274" i="2"/>
  <c r="BL278" i="2"/>
  <c r="BL282" i="2"/>
  <c r="BL286" i="2"/>
  <c r="BL290" i="2"/>
  <c r="BL294" i="2"/>
  <c r="BL298" i="2"/>
  <c r="BL302" i="2"/>
  <c r="BL306" i="2"/>
  <c r="BL310" i="2"/>
  <c r="BL314" i="2"/>
  <c r="BL318" i="2"/>
  <c r="BL322" i="2"/>
  <c r="BL326" i="2"/>
  <c r="BL330" i="2"/>
  <c r="BL334" i="2"/>
  <c r="BL338" i="2"/>
  <c r="BL342" i="2"/>
  <c r="BL346" i="2"/>
  <c r="BL350" i="2"/>
  <c r="BL354" i="2"/>
  <c r="BL358" i="2"/>
  <c r="BL362" i="2"/>
  <c r="BL366" i="2"/>
  <c r="BL370" i="2"/>
  <c r="BL374" i="2"/>
  <c r="BL378" i="2"/>
  <c r="BL382" i="2"/>
  <c r="BL386" i="2"/>
  <c r="BL390" i="2"/>
  <c r="BL394" i="2"/>
  <c r="BL398" i="2"/>
  <c r="BL402" i="2"/>
  <c r="BL406" i="2"/>
  <c r="BL410" i="2"/>
  <c r="BL414" i="2"/>
  <c r="BL418" i="2"/>
  <c r="BL422" i="2"/>
  <c r="BL426" i="2"/>
  <c r="BL430" i="2"/>
  <c r="BL434" i="2"/>
  <c r="BL438" i="2"/>
  <c r="BL442" i="2"/>
  <c r="BL446" i="2"/>
  <c r="BL450" i="2"/>
  <c r="BL454" i="2"/>
  <c r="BL458" i="2"/>
  <c r="BL462" i="2"/>
  <c r="BL466" i="2"/>
  <c r="BL470" i="2"/>
  <c r="BL474" i="2"/>
  <c r="BL478" i="2"/>
  <c r="BL482" i="2"/>
  <c r="BL486" i="2"/>
  <c r="BL490" i="2"/>
  <c r="BL494" i="2"/>
  <c r="BL498" i="2"/>
  <c r="BL502" i="2"/>
  <c r="BL506" i="2"/>
  <c r="BL510" i="2"/>
  <c r="BL514" i="2"/>
  <c r="BL518" i="2"/>
  <c r="BL522" i="2"/>
  <c r="BL526" i="2"/>
  <c r="BL530" i="2"/>
  <c r="BL534" i="2"/>
  <c r="BL538" i="2"/>
  <c r="BL542" i="2"/>
  <c r="BL546" i="2"/>
  <c r="BL550" i="2"/>
  <c r="BL554" i="2"/>
  <c r="BL558" i="2"/>
  <c r="BL562" i="2"/>
  <c r="BL566" i="2"/>
  <c r="BL570" i="2"/>
  <c r="BL574" i="2"/>
  <c r="BL578" i="2"/>
  <c r="BL582" i="2"/>
  <c r="BL586" i="2"/>
  <c r="BL590" i="2"/>
  <c r="BL594" i="2"/>
  <c r="BL598" i="2"/>
  <c r="BL602" i="2"/>
  <c r="BL606" i="2"/>
  <c r="BL610" i="2"/>
  <c r="BL614" i="2"/>
  <c r="BL618" i="2"/>
  <c r="BL622" i="2"/>
  <c r="BL626" i="2"/>
  <c r="BL630" i="2"/>
  <c r="BL634" i="2"/>
  <c r="BL638" i="2"/>
  <c r="BL642" i="2"/>
  <c r="BL646" i="2"/>
  <c r="BL650" i="2"/>
  <c r="BL654" i="2"/>
  <c r="BL658" i="2"/>
  <c r="BL662" i="2"/>
  <c r="BL666" i="2"/>
  <c r="BL670" i="2"/>
  <c r="BL674" i="2"/>
  <c r="BL678" i="2"/>
  <c r="BL682" i="2"/>
  <c r="BL686" i="2"/>
  <c r="BL690" i="2"/>
  <c r="BL694" i="2"/>
  <c r="BL698" i="2"/>
  <c r="BL702" i="2"/>
  <c r="BL706" i="2"/>
  <c r="BL710" i="2"/>
  <c r="BL714" i="2"/>
  <c r="BL718" i="2"/>
  <c r="BL722" i="2"/>
  <c r="BL726" i="2"/>
  <c r="BL730" i="2"/>
  <c r="BL734" i="2"/>
  <c r="BL738" i="2"/>
  <c r="BL742" i="2"/>
  <c r="BL746" i="2"/>
  <c r="BL750" i="2"/>
  <c r="BL754" i="2"/>
  <c r="BL758" i="2"/>
  <c r="BL762" i="2"/>
  <c r="BL766" i="2"/>
  <c r="BL770" i="2"/>
  <c r="BL774" i="2"/>
  <c r="BL778" i="2"/>
  <c r="BL782" i="2"/>
  <c r="BL786" i="2"/>
  <c r="BL790" i="2"/>
  <c r="BL794" i="2"/>
  <c r="BL798" i="2"/>
  <c r="BL802" i="2"/>
  <c r="BL806" i="2"/>
  <c r="BL810" i="2"/>
  <c r="BL814" i="2"/>
  <c r="BL818" i="2"/>
  <c r="BL822" i="2"/>
  <c r="BK8" i="2"/>
  <c r="BK12" i="2"/>
  <c r="BK16" i="2"/>
  <c r="BK20" i="2"/>
  <c r="BK24" i="2"/>
  <c r="BK28" i="2"/>
  <c r="BK32" i="2"/>
  <c r="BK36" i="2"/>
  <c r="BK40" i="2"/>
  <c r="BK44" i="2"/>
  <c r="BK48" i="2"/>
  <c r="BK52" i="2"/>
  <c r="BK56" i="2"/>
  <c r="BK60" i="2"/>
  <c r="BK64" i="2"/>
  <c r="BK68" i="2"/>
  <c r="BK72" i="2"/>
  <c r="BK76" i="2"/>
  <c r="BK80" i="2"/>
  <c r="BK84" i="2"/>
  <c r="BK88" i="2"/>
  <c r="BK92" i="2"/>
  <c r="BK96" i="2"/>
  <c r="BK100" i="2"/>
  <c r="BK104" i="2"/>
  <c r="BK108" i="2"/>
  <c r="BK112" i="2"/>
  <c r="BK116" i="2"/>
  <c r="BK120" i="2"/>
  <c r="BL14" i="2"/>
  <c r="BL72" i="2"/>
  <c r="BL104" i="2"/>
  <c r="BL136" i="2"/>
  <c r="BL167" i="2"/>
  <c r="BL183" i="2"/>
  <c r="BL199" i="2"/>
  <c r="BL215" i="2"/>
  <c r="BL231" i="2"/>
  <c r="BL247" i="2"/>
  <c r="BL263" i="2"/>
  <c r="BL279" i="2"/>
  <c r="BL295" i="2"/>
  <c r="BL311" i="2"/>
  <c r="BL327" i="2"/>
  <c r="BL343" i="2"/>
  <c r="BL359" i="2"/>
  <c r="BL375" i="2"/>
  <c r="BL391" i="2"/>
  <c r="BL407" i="2"/>
  <c r="BL423" i="2"/>
  <c r="BL439" i="2"/>
  <c r="BL455" i="2"/>
  <c r="BL471" i="2"/>
  <c r="BL487" i="2"/>
  <c r="BL503" i="2"/>
  <c r="BL519" i="2"/>
  <c r="BL535" i="2"/>
  <c r="BL551" i="2"/>
  <c r="BL567" i="2"/>
  <c r="BL583" i="2"/>
  <c r="BL599" i="2"/>
  <c r="BL615" i="2"/>
  <c r="BL631" i="2"/>
  <c r="BL647" i="2"/>
  <c r="BL657" i="2"/>
  <c r="BL665" i="2"/>
  <c r="BL673" i="2"/>
  <c r="BL681" i="2"/>
  <c r="BL689" i="2"/>
  <c r="BL697" i="2"/>
  <c r="BL705" i="2"/>
  <c r="BL713" i="2"/>
  <c r="BL721" i="2"/>
  <c r="BL729" i="2"/>
  <c r="BL737" i="2"/>
  <c r="BL745" i="2"/>
  <c r="BL753" i="2"/>
  <c r="BL761" i="2"/>
  <c r="BL769" i="2"/>
  <c r="BL777" i="2"/>
  <c r="BL785" i="2"/>
  <c r="BL793" i="2"/>
  <c r="BL801" i="2"/>
  <c r="BL809" i="2"/>
  <c r="BL817" i="2"/>
  <c r="BK7" i="2"/>
  <c r="BK15" i="2"/>
  <c r="BK23" i="2"/>
  <c r="BK31" i="2"/>
  <c r="BK39" i="2"/>
  <c r="BK47" i="2"/>
  <c r="BK55" i="2"/>
  <c r="BK63" i="2"/>
  <c r="BK71" i="2"/>
  <c r="BK79" i="2"/>
  <c r="BK87" i="2"/>
  <c r="BK95" i="2"/>
  <c r="BK103" i="2"/>
  <c r="BK111" i="2"/>
  <c r="BK119" i="2"/>
  <c r="BK125" i="2"/>
  <c r="BK131" i="2"/>
  <c r="BK136" i="2"/>
  <c r="BK141" i="2"/>
  <c r="BK145" i="2"/>
  <c r="BK149" i="2"/>
  <c r="BK153" i="2"/>
  <c r="BK157" i="2"/>
  <c r="BK161" i="2"/>
  <c r="BK165" i="2"/>
  <c r="BK169" i="2"/>
  <c r="BK173" i="2"/>
  <c r="BK177" i="2"/>
  <c r="BK181" i="2"/>
  <c r="BK185" i="2"/>
  <c r="BK189" i="2"/>
  <c r="BK193" i="2"/>
  <c r="BK197" i="2"/>
  <c r="BK201" i="2"/>
  <c r="BK205" i="2"/>
  <c r="BK209" i="2"/>
  <c r="BK213" i="2"/>
  <c r="BK217" i="2"/>
  <c r="BK221" i="2"/>
  <c r="BK225" i="2"/>
  <c r="BK229" i="2"/>
  <c r="BK233" i="2"/>
  <c r="BK237" i="2"/>
  <c r="BK241" i="2"/>
  <c r="BK245" i="2"/>
  <c r="BK249" i="2"/>
  <c r="BK253" i="2"/>
  <c r="BK257" i="2"/>
  <c r="BK261" i="2"/>
  <c r="BK265" i="2"/>
  <c r="BK269" i="2"/>
  <c r="BK273" i="2"/>
  <c r="BK277" i="2"/>
  <c r="BK281" i="2"/>
  <c r="BK285" i="2"/>
  <c r="BK289" i="2"/>
  <c r="BK293" i="2"/>
  <c r="BK297" i="2"/>
  <c r="BK301" i="2"/>
  <c r="BK305" i="2"/>
  <c r="BK309" i="2"/>
  <c r="BK313" i="2"/>
  <c r="BK317" i="2"/>
  <c r="BK321" i="2"/>
  <c r="BK325" i="2"/>
  <c r="BK329" i="2"/>
  <c r="BK333" i="2"/>
  <c r="BK337" i="2"/>
  <c r="BK341" i="2"/>
  <c r="BK345" i="2"/>
  <c r="BK349" i="2"/>
  <c r="BK353" i="2"/>
  <c r="BK357" i="2"/>
  <c r="BK361" i="2"/>
  <c r="BK365" i="2"/>
  <c r="BK369" i="2"/>
  <c r="BK373" i="2"/>
  <c r="BK377" i="2"/>
  <c r="BK381" i="2"/>
  <c r="BK385" i="2"/>
  <c r="BK389" i="2"/>
  <c r="BK393" i="2"/>
  <c r="BK397" i="2"/>
  <c r="BK401" i="2"/>
  <c r="BK405" i="2"/>
  <c r="BK409" i="2"/>
  <c r="BK413" i="2"/>
  <c r="BK417" i="2"/>
  <c r="BK421" i="2"/>
  <c r="BK425" i="2"/>
  <c r="BK429" i="2"/>
  <c r="BK433" i="2"/>
  <c r="BK437" i="2"/>
  <c r="BK441" i="2"/>
  <c r="BK445" i="2"/>
  <c r="BK449" i="2"/>
  <c r="BK453" i="2"/>
  <c r="BK457" i="2"/>
  <c r="BK461" i="2"/>
  <c r="BK465" i="2"/>
  <c r="BK469" i="2"/>
  <c r="BK473" i="2"/>
  <c r="BK477" i="2"/>
  <c r="BK481" i="2"/>
  <c r="BK485" i="2"/>
  <c r="BK489" i="2"/>
  <c r="BK493" i="2"/>
  <c r="BK497" i="2"/>
  <c r="BK501" i="2"/>
  <c r="BK505" i="2"/>
  <c r="BK509" i="2"/>
  <c r="BK513" i="2"/>
  <c r="BK517" i="2"/>
  <c r="BK521" i="2"/>
  <c r="BK525" i="2"/>
  <c r="BK529" i="2"/>
  <c r="BK533" i="2"/>
  <c r="BK537" i="2"/>
  <c r="BK541" i="2"/>
  <c r="BK545" i="2"/>
  <c r="BK549" i="2"/>
  <c r="BK553" i="2"/>
  <c r="BK557" i="2"/>
  <c r="BK561" i="2"/>
  <c r="BK565" i="2"/>
  <c r="BK569" i="2"/>
  <c r="BK573" i="2"/>
  <c r="BK577" i="2"/>
  <c r="BK581" i="2"/>
  <c r="BK585" i="2"/>
  <c r="BK589" i="2"/>
  <c r="BK593" i="2"/>
  <c r="BK597" i="2"/>
  <c r="BK601" i="2"/>
  <c r="BK605" i="2"/>
  <c r="BK609" i="2"/>
  <c r="BK613" i="2"/>
  <c r="BK617" i="2"/>
  <c r="BK621" i="2"/>
  <c r="BK625" i="2"/>
  <c r="BK629" i="2"/>
  <c r="BK633" i="2"/>
  <c r="BK637" i="2"/>
  <c r="BK641" i="2"/>
  <c r="BK645" i="2"/>
  <c r="BK649" i="2"/>
  <c r="BK653" i="2"/>
  <c r="BK657" i="2"/>
  <c r="BK661" i="2"/>
  <c r="BK665" i="2"/>
  <c r="BK669" i="2"/>
  <c r="BK673" i="2"/>
  <c r="BK677" i="2"/>
  <c r="BK681" i="2"/>
  <c r="BK685" i="2"/>
  <c r="BK689" i="2"/>
  <c r="BK693" i="2"/>
  <c r="BK697" i="2"/>
  <c r="BK701" i="2"/>
  <c r="BK705" i="2"/>
  <c r="BK709" i="2"/>
  <c r="BK713" i="2"/>
  <c r="BK717" i="2"/>
  <c r="BK721" i="2"/>
  <c r="BK725" i="2"/>
  <c r="BK729" i="2"/>
  <c r="BK733" i="2"/>
  <c r="BK737" i="2"/>
  <c r="BK741" i="2"/>
  <c r="BK745" i="2"/>
  <c r="BK749" i="2"/>
  <c r="BK753" i="2"/>
  <c r="BK757" i="2"/>
  <c r="BK761" i="2"/>
  <c r="BK765" i="2"/>
  <c r="BK769" i="2"/>
  <c r="BK773" i="2"/>
  <c r="BK777" i="2"/>
  <c r="BK781" i="2"/>
  <c r="BK785" i="2"/>
  <c r="BK789" i="2"/>
  <c r="BK793" i="2"/>
  <c r="BK797" i="2"/>
  <c r="BK801" i="2"/>
  <c r="BK805" i="2"/>
  <c r="BK809" i="2"/>
  <c r="BK813" i="2"/>
  <c r="BK817" i="2"/>
  <c r="BK821" i="2"/>
  <c r="BK562" i="2"/>
  <c r="BK610" i="2"/>
  <c r="BK618" i="2"/>
  <c r="BK622" i="2"/>
  <c r="BK630" i="2"/>
  <c r="BK638" i="2"/>
  <c r="BK646" i="2"/>
  <c r="BK650" i="2"/>
  <c r="BK658" i="2"/>
  <c r="BK666" i="2"/>
  <c r="BK674" i="2"/>
  <c r="BK678" i="2"/>
  <c r="BK686" i="2"/>
  <c r="BK694" i="2"/>
  <c r="BK698" i="2"/>
  <c r="BK706" i="2"/>
  <c r="BK710" i="2"/>
  <c r="BK718" i="2"/>
  <c r="BK726" i="2"/>
  <c r="BK730" i="2"/>
  <c r="BK738" i="2"/>
  <c r="BK742" i="2"/>
  <c r="BK750" i="2"/>
  <c r="BK758" i="2"/>
  <c r="BK762" i="2"/>
  <c r="BK770" i="2"/>
  <c r="BK774" i="2"/>
  <c r="BK782" i="2"/>
  <c r="BK786" i="2"/>
  <c r="BK794" i="2"/>
  <c r="BK802" i="2"/>
  <c r="BK806" i="2"/>
  <c r="BK814" i="2"/>
  <c r="BK822" i="2"/>
  <c r="BL30" i="2"/>
  <c r="BL80" i="2"/>
  <c r="BL112" i="2"/>
  <c r="BL144" i="2"/>
  <c r="BL171" i="2"/>
  <c r="BL187" i="2"/>
  <c r="BL203" i="2"/>
  <c r="BL219" i="2"/>
  <c r="BL235" i="2"/>
  <c r="BL251" i="2"/>
  <c r="BL267" i="2"/>
  <c r="BL283" i="2"/>
  <c r="BL299" i="2"/>
  <c r="BL315" i="2"/>
  <c r="BL331" i="2"/>
  <c r="BL347" i="2"/>
  <c r="BL363" i="2"/>
  <c r="BL379" i="2"/>
  <c r="BL395" i="2"/>
  <c r="BL411" i="2"/>
  <c r="BL427" i="2"/>
  <c r="BL443" i="2"/>
  <c r="BL459" i="2"/>
  <c r="BL475" i="2"/>
  <c r="BL491" i="2"/>
  <c r="BL507" i="2"/>
  <c r="BL523" i="2"/>
  <c r="BL539" i="2"/>
  <c r="BL555" i="2"/>
  <c r="BL571" i="2"/>
  <c r="BL587" i="2"/>
  <c r="BL603" i="2"/>
  <c r="BL619" i="2"/>
  <c r="BL635" i="2"/>
  <c r="BL651" i="2"/>
  <c r="BL659" i="2"/>
  <c r="BL667" i="2"/>
  <c r="BL675" i="2"/>
  <c r="BL683" i="2"/>
  <c r="BL691" i="2"/>
  <c r="BL699" i="2"/>
  <c r="BL707" i="2"/>
  <c r="BL715" i="2"/>
  <c r="BL723" i="2"/>
  <c r="BL731" i="2"/>
  <c r="BL739" i="2"/>
  <c r="BL747" i="2"/>
  <c r="BL755" i="2"/>
  <c r="BL763" i="2"/>
  <c r="BL771" i="2"/>
  <c r="BL779" i="2"/>
  <c r="BL787" i="2"/>
  <c r="BL795" i="2"/>
  <c r="BL803" i="2"/>
  <c r="BL811" i="2"/>
  <c r="BL819" i="2"/>
  <c r="BK9" i="2"/>
  <c r="BK17" i="2"/>
  <c r="BK25" i="2"/>
  <c r="BK33" i="2"/>
  <c r="BK41" i="2"/>
  <c r="BK49" i="2"/>
  <c r="BK57" i="2"/>
  <c r="BK65" i="2"/>
  <c r="BK73" i="2"/>
  <c r="BK81" i="2"/>
  <c r="BK89" i="2"/>
  <c r="BK97" i="2"/>
  <c r="BK105" i="2"/>
  <c r="BK113" i="2"/>
  <c r="BK121" i="2"/>
  <c r="BK127" i="2"/>
  <c r="BK132" i="2"/>
  <c r="BK137" i="2"/>
  <c r="BK142" i="2"/>
  <c r="BK146" i="2"/>
  <c r="BK150" i="2"/>
  <c r="BK154" i="2"/>
  <c r="BK158" i="2"/>
  <c r="BK162" i="2"/>
  <c r="BK166" i="2"/>
  <c r="BK170" i="2"/>
  <c r="BK174" i="2"/>
  <c r="BK178" i="2"/>
  <c r="BK182" i="2"/>
  <c r="BK186" i="2"/>
  <c r="BK190" i="2"/>
  <c r="BK194" i="2"/>
  <c r="BK198" i="2"/>
  <c r="BK202" i="2"/>
  <c r="BK206" i="2"/>
  <c r="BK210" i="2"/>
  <c r="BK214" i="2"/>
  <c r="BK218" i="2"/>
  <c r="BK222" i="2"/>
  <c r="BK226" i="2"/>
  <c r="BK230" i="2"/>
  <c r="BK234" i="2"/>
  <c r="BK238" i="2"/>
  <c r="BK242" i="2"/>
  <c r="BK246" i="2"/>
  <c r="BK250" i="2"/>
  <c r="BK254" i="2"/>
  <c r="BK258" i="2"/>
  <c r="BK262" i="2"/>
  <c r="BK266" i="2"/>
  <c r="BK270" i="2"/>
  <c r="BK274" i="2"/>
  <c r="BK278" i="2"/>
  <c r="BK282" i="2"/>
  <c r="BK286" i="2"/>
  <c r="BK290" i="2"/>
  <c r="BK294" i="2"/>
  <c r="BK298" i="2"/>
  <c r="BK302" i="2"/>
  <c r="BK306" i="2"/>
  <c r="BK310" i="2"/>
  <c r="BK314" i="2"/>
  <c r="BK318" i="2"/>
  <c r="BK322" i="2"/>
  <c r="BK326" i="2"/>
  <c r="BK330" i="2"/>
  <c r="BK334" i="2"/>
  <c r="BK338" i="2"/>
  <c r="BK342" i="2"/>
  <c r="BK346" i="2"/>
  <c r="BK350" i="2"/>
  <c r="BK354" i="2"/>
  <c r="BK358" i="2"/>
  <c r="BK362" i="2"/>
  <c r="BK366" i="2"/>
  <c r="BK370" i="2"/>
  <c r="BK374" i="2"/>
  <c r="BK378" i="2"/>
  <c r="BK382" i="2"/>
  <c r="BK386" i="2"/>
  <c r="BK390" i="2"/>
  <c r="BK394" i="2"/>
  <c r="BK398" i="2"/>
  <c r="BK402" i="2"/>
  <c r="BK406" i="2"/>
  <c r="BK410" i="2"/>
  <c r="BK414" i="2"/>
  <c r="BK418" i="2"/>
  <c r="BK422" i="2"/>
  <c r="BK426" i="2"/>
  <c r="BK430" i="2"/>
  <c r="BK434" i="2"/>
  <c r="BK438" i="2"/>
  <c r="BK442" i="2"/>
  <c r="BK446" i="2"/>
  <c r="BK450" i="2"/>
  <c r="BK454" i="2"/>
  <c r="BK458" i="2"/>
  <c r="BK462" i="2"/>
  <c r="BK466" i="2"/>
  <c r="BK470" i="2"/>
  <c r="BK474" i="2"/>
  <c r="BK478" i="2"/>
  <c r="BK482" i="2"/>
  <c r="BK486" i="2"/>
  <c r="BK490" i="2"/>
  <c r="BK494" i="2"/>
  <c r="BK498" i="2"/>
  <c r="BK502" i="2"/>
  <c r="BK506" i="2"/>
  <c r="BK510" i="2"/>
  <c r="BK514" i="2"/>
  <c r="BK518" i="2"/>
  <c r="BK522" i="2"/>
  <c r="BK526" i="2"/>
  <c r="BK530" i="2"/>
  <c r="BK534" i="2"/>
  <c r="BK538" i="2"/>
  <c r="BK542" i="2"/>
  <c r="BK546" i="2"/>
  <c r="BK550" i="2"/>
  <c r="BK554" i="2"/>
  <c r="BK558" i="2"/>
  <c r="BK566" i="2"/>
  <c r="BK570" i="2"/>
  <c r="BK574" i="2"/>
  <c r="BK578" i="2"/>
  <c r="BK582" i="2"/>
  <c r="BK586" i="2"/>
  <c r="BK590" i="2"/>
  <c r="BK594" i="2"/>
  <c r="BK598" i="2"/>
  <c r="BK602" i="2"/>
  <c r="BK606" i="2"/>
  <c r="BK614" i="2"/>
  <c r="BK626" i="2"/>
  <c r="BK634" i="2"/>
  <c r="BK642" i="2"/>
  <c r="BK654" i="2"/>
  <c r="BK662" i="2"/>
  <c r="BK670" i="2"/>
  <c r="BK682" i="2"/>
  <c r="BK690" i="2"/>
  <c r="BK702" i="2"/>
  <c r="BK714" i="2"/>
  <c r="BK722" i="2"/>
  <c r="BK734" i="2"/>
  <c r="BK746" i="2"/>
  <c r="BK754" i="2"/>
  <c r="BK766" i="2"/>
  <c r="BK778" i="2"/>
  <c r="BK790" i="2"/>
  <c r="BK798" i="2"/>
  <c r="BK810" i="2"/>
  <c r="BK818" i="2"/>
  <c r="BL46" i="2"/>
  <c r="BL88" i="2"/>
  <c r="BL120" i="2"/>
  <c r="BL152" i="2"/>
  <c r="BL175" i="2"/>
  <c r="BL191" i="2"/>
  <c r="BL207" i="2"/>
  <c r="BL223" i="2"/>
  <c r="BL239" i="2"/>
  <c r="BL255" i="2"/>
  <c r="BL271" i="2"/>
  <c r="BL287" i="2"/>
  <c r="BL303" i="2"/>
  <c r="BL319" i="2"/>
  <c r="BL335" i="2"/>
  <c r="BL351" i="2"/>
  <c r="BL367" i="2"/>
  <c r="BL383" i="2"/>
  <c r="BL399" i="2"/>
  <c r="BL415" i="2"/>
  <c r="BL431" i="2"/>
  <c r="BL447" i="2"/>
  <c r="BL463" i="2"/>
  <c r="BL479" i="2"/>
  <c r="BL495" i="2"/>
  <c r="BL511" i="2"/>
  <c r="BL527" i="2"/>
  <c r="BL543" i="2"/>
  <c r="BL559" i="2"/>
  <c r="BL575" i="2"/>
  <c r="BL591" i="2"/>
  <c r="BL607" i="2"/>
  <c r="BL623" i="2"/>
  <c r="BL639" i="2"/>
  <c r="BL653" i="2"/>
  <c r="BL661" i="2"/>
  <c r="BL669" i="2"/>
  <c r="BL677" i="2"/>
  <c r="BL685" i="2"/>
  <c r="BL693" i="2"/>
  <c r="BL701" i="2"/>
  <c r="BL709" i="2"/>
  <c r="BL717" i="2"/>
  <c r="BL725" i="2"/>
  <c r="BL733" i="2"/>
  <c r="BL741" i="2"/>
  <c r="BL749" i="2"/>
  <c r="BL757" i="2"/>
  <c r="BL765" i="2"/>
  <c r="BL773" i="2"/>
  <c r="BL781" i="2"/>
  <c r="BL789" i="2"/>
  <c r="BL797" i="2"/>
  <c r="BL805" i="2"/>
  <c r="BL813" i="2"/>
  <c r="BL821" i="2"/>
  <c r="BK11" i="2"/>
  <c r="BK19" i="2"/>
  <c r="BK27" i="2"/>
  <c r="BK35" i="2"/>
  <c r="BK43" i="2"/>
  <c r="BK51" i="2"/>
  <c r="BK59" i="2"/>
  <c r="BK67" i="2"/>
  <c r="BK75" i="2"/>
  <c r="BK83" i="2"/>
  <c r="BK91" i="2"/>
  <c r="BK99" i="2"/>
  <c r="BK107" i="2"/>
  <c r="BK115" i="2"/>
  <c r="BK123" i="2"/>
  <c r="BK128" i="2"/>
  <c r="BK133" i="2"/>
  <c r="BK139" i="2"/>
  <c r="BK143" i="2"/>
  <c r="BK147" i="2"/>
  <c r="BK151" i="2"/>
  <c r="BK155" i="2"/>
  <c r="BK159" i="2"/>
  <c r="BK163" i="2"/>
  <c r="BK167" i="2"/>
  <c r="BK171" i="2"/>
  <c r="BK175" i="2"/>
  <c r="BK179" i="2"/>
  <c r="BK183" i="2"/>
  <c r="BK187" i="2"/>
  <c r="BK191" i="2"/>
  <c r="BK195" i="2"/>
  <c r="BK199" i="2"/>
  <c r="BK203" i="2"/>
  <c r="BK207" i="2"/>
  <c r="BK211" i="2"/>
  <c r="BK215" i="2"/>
  <c r="BK219" i="2"/>
  <c r="BK223" i="2"/>
  <c r="BK227" i="2"/>
  <c r="BK231" i="2"/>
  <c r="BK235" i="2"/>
  <c r="BK239" i="2"/>
  <c r="BK243" i="2"/>
  <c r="BK247" i="2"/>
  <c r="BK251" i="2"/>
  <c r="BK255" i="2"/>
  <c r="BK259" i="2"/>
  <c r="BK263" i="2"/>
  <c r="BK267" i="2"/>
  <c r="BK271" i="2"/>
  <c r="BK275" i="2"/>
  <c r="BK279" i="2"/>
  <c r="BK283" i="2"/>
  <c r="BK287" i="2"/>
  <c r="BK291" i="2"/>
  <c r="BK295" i="2"/>
  <c r="BK299" i="2"/>
  <c r="BK303" i="2"/>
  <c r="BK307" i="2"/>
  <c r="BK311" i="2"/>
  <c r="BK315" i="2"/>
  <c r="BK319" i="2"/>
  <c r="BK323" i="2"/>
  <c r="BK327" i="2"/>
  <c r="BK331" i="2"/>
  <c r="BK335" i="2"/>
  <c r="BK339" i="2"/>
  <c r="BK343" i="2"/>
  <c r="BK347" i="2"/>
  <c r="BK351" i="2"/>
  <c r="BK355" i="2"/>
  <c r="BK359" i="2"/>
  <c r="BK363" i="2"/>
  <c r="BK367" i="2"/>
  <c r="BK371" i="2"/>
  <c r="BK375" i="2"/>
  <c r="BK379" i="2"/>
  <c r="BK383" i="2"/>
  <c r="BK387" i="2"/>
  <c r="BK391" i="2"/>
  <c r="BK395" i="2"/>
  <c r="BK399" i="2"/>
  <c r="BK403" i="2"/>
  <c r="BK407" i="2"/>
  <c r="BK411" i="2"/>
  <c r="BK415" i="2"/>
  <c r="BK419" i="2"/>
  <c r="BK423" i="2"/>
  <c r="BK427" i="2"/>
  <c r="BK431" i="2"/>
  <c r="BK435" i="2"/>
  <c r="BK439" i="2"/>
  <c r="BK443" i="2"/>
  <c r="BK447" i="2"/>
  <c r="BK451" i="2"/>
  <c r="BK455" i="2"/>
  <c r="BK459" i="2"/>
  <c r="BK463" i="2"/>
  <c r="BK467" i="2"/>
  <c r="BK471" i="2"/>
  <c r="BK475" i="2"/>
  <c r="BK479" i="2"/>
  <c r="BK483" i="2"/>
  <c r="BK487" i="2"/>
  <c r="BK491" i="2"/>
  <c r="BK495" i="2"/>
  <c r="BK499" i="2"/>
  <c r="BK503" i="2"/>
  <c r="BK507" i="2"/>
  <c r="BK511" i="2"/>
  <c r="BK515" i="2"/>
  <c r="BK519" i="2"/>
  <c r="BK523" i="2"/>
  <c r="BK527" i="2"/>
  <c r="BK531" i="2"/>
  <c r="BK535" i="2"/>
  <c r="BK539" i="2"/>
  <c r="BK543" i="2"/>
  <c r="BK547" i="2"/>
  <c r="BK551" i="2"/>
  <c r="BK555" i="2"/>
  <c r="BK559" i="2"/>
  <c r="BK563" i="2"/>
  <c r="BK567" i="2"/>
  <c r="BK571" i="2"/>
  <c r="BK575" i="2"/>
  <c r="BK579" i="2"/>
  <c r="BK583" i="2"/>
  <c r="BK587" i="2"/>
  <c r="BK591" i="2"/>
  <c r="BK595" i="2"/>
  <c r="BK599" i="2"/>
  <c r="BK603" i="2"/>
  <c r="BK607" i="2"/>
  <c r="BK611" i="2"/>
  <c r="BK615" i="2"/>
  <c r="BK619" i="2"/>
  <c r="BK623" i="2"/>
  <c r="BK627" i="2"/>
  <c r="BK631" i="2"/>
  <c r="BK635" i="2"/>
  <c r="BK639" i="2"/>
  <c r="BK643" i="2"/>
  <c r="BK647" i="2"/>
  <c r="BK651" i="2"/>
  <c r="BK655" i="2"/>
  <c r="BK659" i="2"/>
  <c r="BK663" i="2"/>
  <c r="BK667" i="2"/>
  <c r="BK671" i="2"/>
  <c r="BK675" i="2"/>
  <c r="BK679" i="2"/>
  <c r="BK683" i="2"/>
  <c r="BK687" i="2"/>
  <c r="BK691" i="2"/>
  <c r="BK695" i="2"/>
  <c r="BK699" i="2"/>
  <c r="BK703" i="2"/>
  <c r="BK707" i="2"/>
  <c r="BK711" i="2"/>
  <c r="BK715" i="2"/>
  <c r="BK719" i="2"/>
  <c r="BK723" i="2"/>
  <c r="BK727" i="2"/>
  <c r="BK731" i="2"/>
  <c r="BK735" i="2"/>
  <c r="BK739" i="2"/>
  <c r="BK743" i="2"/>
  <c r="BK747" i="2"/>
  <c r="BK751" i="2"/>
  <c r="BK755" i="2"/>
  <c r="BK759" i="2"/>
  <c r="BK763" i="2"/>
  <c r="BK767" i="2"/>
  <c r="BK771" i="2"/>
  <c r="BK775" i="2"/>
  <c r="BK779" i="2"/>
  <c r="BK783" i="2"/>
  <c r="BK787" i="2"/>
  <c r="BK791" i="2"/>
  <c r="BK795" i="2"/>
  <c r="BK799" i="2"/>
  <c r="BK803" i="2"/>
  <c r="BK807" i="2"/>
  <c r="BK811" i="2"/>
  <c r="BK815" i="2"/>
  <c r="BK819" i="2"/>
  <c r="BL4" i="2"/>
  <c r="BL62" i="2"/>
  <c r="BL96" i="2"/>
  <c r="BL128" i="2"/>
  <c r="BL160" i="2"/>
  <c r="BL179" i="2"/>
  <c r="BL195" i="2"/>
  <c r="BL211" i="2"/>
  <c r="BL227" i="2"/>
  <c r="BL243" i="2"/>
  <c r="BL259" i="2"/>
  <c r="BL275" i="2"/>
  <c r="BL291" i="2"/>
  <c r="BL307" i="2"/>
  <c r="BL323" i="2"/>
  <c r="BL339" i="2"/>
  <c r="BL355" i="2"/>
  <c r="BL371" i="2"/>
  <c r="BL387" i="2"/>
  <c r="BL403" i="2"/>
  <c r="BL419" i="2"/>
  <c r="BL435" i="2"/>
  <c r="BL451" i="2"/>
  <c r="BL467" i="2"/>
  <c r="BL483" i="2"/>
  <c r="BL499" i="2"/>
  <c r="BL515" i="2"/>
  <c r="BL531" i="2"/>
  <c r="BL547" i="2"/>
  <c r="BL563" i="2"/>
  <c r="BL579" i="2"/>
  <c r="BL595" i="2"/>
  <c r="BL611" i="2"/>
  <c r="BL627" i="2"/>
  <c r="BL643" i="2"/>
  <c r="BL655" i="2"/>
  <c r="BL663" i="2"/>
  <c r="BL671" i="2"/>
  <c r="BL679" i="2"/>
  <c r="BL687" i="2"/>
  <c r="BL695" i="2"/>
  <c r="BL703" i="2"/>
  <c r="BL711" i="2"/>
  <c r="BL719" i="2"/>
  <c r="BL727" i="2"/>
  <c r="BL735" i="2"/>
  <c r="BL743" i="2"/>
  <c r="BL751" i="2"/>
  <c r="BL759" i="2"/>
  <c r="BL767" i="2"/>
  <c r="BL775" i="2"/>
  <c r="BL783" i="2"/>
  <c r="BL791" i="2"/>
  <c r="BL799" i="2"/>
  <c r="BL807" i="2"/>
  <c r="BL815" i="2"/>
  <c r="BK5" i="2"/>
  <c r="BK13" i="2"/>
  <c r="BK21" i="2"/>
  <c r="BK29" i="2"/>
  <c r="BK37" i="2"/>
  <c r="BK45" i="2"/>
  <c r="BK53" i="2"/>
  <c r="BK61" i="2"/>
  <c r="BK69" i="2"/>
  <c r="BK77" i="2"/>
  <c r="BK85" i="2"/>
  <c r="BK93" i="2"/>
  <c r="BK101" i="2"/>
  <c r="BK109" i="2"/>
  <c r="BK117" i="2"/>
  <c r="BK135" i="2"/>
  <c r="BK140" i="2"/>
  <c r="BK144" i="2"/>
  <c r="BK148" i="2"/>
  <c r="BK152" i="2"/>
  <c r="BK156" i="2"/>
  <c r="BK160" i="2"/>
  <c r="BK164" i="2"/>
  <c r="BK168" i="2"/>
  <c r="BK172" i="2"/>
  <c r="BK124" i="2"/>
  <c r="BK184" i="2"/>
  <c r="BK200" i="2"/>
  <c r="BK216" i="2"/>
  <c r="BK232" i="2"/>
  <c r="BK248" i="2"/>
  <c r="BK264" i="2"/>
  <c r="BK280" i="2"/>
  <c r="BK296" i="2"/>
  <c r="BK312" i="2"/>
  <c r="BK328" i="2"/>
  <c r="BK344" i="2"/>
  <c r="BK360" i="2"/>
  <c r="BK376" i="2"/>
  <c r="BK392" i="2"/>
  <c r="BK408" i="2"/>
  <c r="BK424" i="2"/>
  <c r="BK440" i="2"/>
  <c r="BK456" i="2"/>
  <c r="BK472" i="2"/>
  <c r="BK488" i="2"/>
  <c r="BK504" i="2"/>
  <c r="BK520" i="2"/>
  <c r="BK536" i="2"/>
  <c r="BK552" i="2"/>
  <c r="BK568" i="2"/>
  <c r="BK584" i="2"/>
  <c r="BK600" i="2"/>
  <c r="BK616" i="2"/>
  <c r="BK632" i="2"/>
  <c r="BK648" i="2"/>
  <c r="BK664" i="2"/>
  <c r="BK680" i="2"/>
  <c r="BK696" i="2"/>
  <c r="BK712" i="2"/>
  <c r="BK728" i="2"/>
  <c r="BK744" i="2"/>
  <c r="BK760" i="2"/>
  <c r="BK776" i="2"/>
  <c r="BK792" i="2"/>
  <c r="BK808" i="2"/>
  <c r="BK4" i="2"/>
  <c r="BK192" i="2"/>
  <c r="BK208" i="2"/>
  <c r="BK224" i="2"/>
  <c r="BK240" i="2"/>
  <c r="BK256" i="2"/>
  <c r="BK272" i="2"/>
  <c r="BK288" i="2"/>
  <c r="BK304" i="2"/>
  <c r="BK320" i="2"/>
  <c r="BK336" i="2"/>
  <c r="BK352" i="2"/>
  <c r="BK368" i="2"/>
  <c r="BK384" i="2"/>
  <c r="BK400" i="2"/>
  <c r="BK416" i="2"/>
  <c r="BK432" i="2"/>
  <c r="BK448" i="2"/>
  <c r="BK464" i="2"/>
  <c r="BK480" i="2"/>
  <c r="BK496" i="2"/>
  <c r="BK512" i="2"/>
  <c r="BK528" i="2"/>
  <c r="BK544" i="2"/>
  <c r="BK560" i="2"/>
  <c r="BK576" i="2"/>
  <c r="BK592" i="2"/>
  <c r="BK608" i="2"/>
  <c r="BK624" i="2"/>
  <c r="BK640" i="2"/>
  <c r="BK656" i="2"/>
  <c r="BK672" i="2"/>
  <c r="BK688" i="2"/>
  <c r="BK704" i="2"/>
  <c r="BK720" i="2"/>
  <c r="BK736" i="2"/>
  <c r="BK752" i="2"/>
  <c r="BK768" i="2"/>
  <c r="BK784" i="2"/>
  <c r="BK800" i="2"/>
  <c r="BK816" i="2"/>
  <c r="BK180" i="2"/>
  <c r="BK196" i="2"/>
  <c r="BK212" i="2"/>
  <c r="BK228" i="2"/>
  <c r="BK244" i="2"/>
  <c r="BK260" i="2"/>
  <c r="BK276" i="2"/>
  <c r="BK292" i="2"/>
  <c r="BK308" i="2"/>
  <c r="BK324" i="2"/>
  <c r="BK340" i="2"/>
  <c r="BK356" i="2"/>
  <c r="BK372" i="2"/>
  <c r="BK388" i="2"/>
  <c r="BK404" i="2"/>
  <c r="BK420" i="2"/>
  <c r="BK436" i="2"/>
  <c r="BK452" i="2"/>
  <c r="BK468" i="2"/>
  <c r="BK484" i="2"/>
  <c r="BK500" i="2"/>
  <c r="BK516" i="2"/>
  <c r="BK532" i="2"/>
  <c r="BK548" i="2"/>
  <c r="BK564" i="2"/>
  <c r="BK580" i="2"/>
  <c r="BK596" i="2"/>
  <c r="BK612" i="2"/>
  <c r="BK628" i="2"/>
  <c r="BK644" i="2"/>
  <c r="BK660" i="2"/>
  <c r="BK676" i="2"/>
  <c r="BK692" i="2"/>
  <c r="BK708" i="2"/>
  <c r="BK724" i="2"/>
  <c r="BK740" i="2"/>
  <c r="BK756" i="2"/>
  <c r="BK772" i="2"/>
  <c r="BK788" i="2"/>
  <c r="BK804" i="2"/>
  <c r="BK820" i="2"/>
  <c r="BK129" i="2"/>
  <c r="BK188" i="2"/>
  <c r="BK204" i="2"/>
  <c r="BK220" i="2"/>
  <c r="BK236" i="2"/>
  <c r="BK252" i="2"/>
  <c r="BK268" i="2"/>
  <c r="BK284" i="2"/>
  <c r="BK300" i="2"/>
  <c r="BK316" i="2"/>
  <c r="BK332" i="2"/>
  <c r="BK348" i="2"/>
  <c r="BK364" i="2"/>
  <c r="BK380" i="2"/>
  <c r="BK396" i="2"/>
  <c r="BK412" i="2"/>
  <c r="BK428" i="2"/>
  <c r="BK444" i="2"/>
  <c r="BK460" i="2"/>
  <c r="BK476" i="2"/>
  <c r="BK492" i="2"/>
  <c r="BK508" i="2"/>
  <c r="BK524" i="2"/>
  <c r="BK540" i="2"/>
  <c r="BK556" i="2"/>
  <c r="BK572" i="2"/>
  <c r="BK588" i="2"/>
  <c r="BK604" i="2"/>
  <c r="BK620" i="2"/>
  <c r="BK636" i="2"/>
  <c r="BK652" i="2"/>
  <c r="BK668" i="2"/>
  <c r="BK684" i="2"/>
  <c r="BK700" i="2"/>
  <c r="BK716" i="2"/>
  <c r="BK732" i="2"/>
  <c r="BK748" i="2"/>
  <c r="BK764" i="2"/>
  <c r="BK780" i="2"/>
  <c r="BK796" i="2"/>
  <c r="BK812" i="2"/>
  <c r="BK176" i="2"/>
  <c r="AB234" i="2"/>
  <c r="AA235" i="2"/>
  <c r="AA236" i="2"/>
  <c r="AA238" i="2"/>
  <c r="AA247" i="2"/>
  <c r="AA250" i="2"/>
  <c r="AA253" i="2"/>
  <c r="AA266" i="2"/>
  <c r="AB269" i="2"/>
  <c r="AA272" i="2"/>
  <c r="AA274" i="2"/>
  <c r="AB276" i="2"/>
  <c r="AA278" i="2"/>
  <c r="AA282" i="2"/>
  <c r="AB284" i="2"/>
  <c r="AA286" i="2"/>
  <c r="AB290" i="2"/>
  <c r="AA292" i="2"/>
  <c r="AA297" i="2"/>
  <c r="AA300" i="2"/>
  <c r="AB306" i="2"/>
  <c r="AA307" i="2"/>
  <c r="AA310" i="2"/>
  <c r="AA315" i="2"/>
  <c r="AB238" i="2"/>
  <c r="AB240" i="2"/>
  <c r="AA245" i="2"/>
  <c r="AB246" i="2"/>
  <c r="AA248" i="2"/>
  <c r="AA249" i="2"/>
  <c r="AA252" i="2"/>
  <c r="AB255" i="2"/>
  <c r="AA256" i="2"/>
  <c r="AA259" i="2"/>
  <c r="AB263" i="2"/>
  <c r="AB265" i="2"/>
  <c r="AB271" i="2"/>
  <c r="AA273" i="2"/>
  <c r="AA276" i="2"/>
  <c r="AA277" i="2"/>
  <c r="AA284" i="2"/>
  <c r="AA285" i="2"/>
  <c r="AA296" i="2"/>
  <c r="AB311" i="2"/>
  <c r="AA313" i="2"/>
  <c r="AA244" i="2"/>
  <c r="AB248" i="2"/>
  <c r="AB252" i="2"/>
  <c r="AA257" i="2"/>
  <c r="AB259" i="2"/>
  <c r="AA260" i="2"/>
  <c r="AA262" i="2"/>
  <c r="AA267" i="2"/>
  <c r="AA280" i="2"/>
  <c r="AA288" i="2"/>
  <c r="AA295" i="2"/>
  <c r="AA298" i="2"/>
  <c r="AA299" i="2"/>
  <c r="AA302" i="2"/>
  <c r="AA303" i="2"/>
  <c r="AB305" i="2"/>
  <c r="AA306" i="2"/>
  <c r="AB307" i="2"/>
  <c r="AA308" i="2"/>
  <c r="AA314" i="2"/>
  <c r="AA316" i="2"/>
  <c r="AA319" i="2"/>
  <c r="AA322" i="2"/>
  <c r="AB323" i="2"/>
  <c r="AA233" i="2"/>
  <c r="AB236" i="2"/>
  <c r="AA239" i="2"/>
  <c r="AA242" i="2"/>
  <c r="AB244" i="2"/>
  <c r="AB250" i="2"/>
  <c r="AA251" i="2"/>
  <c r="AA254" i="2"/>
  <c r="AB257" i="2"/>
  <c r="AA258" i="2"/>
  <c r="AA261" i="2"/>
  <c r="AB267" i="2"/>
  <c r="AA269" i="2"/>
  <c r="AA275" i="2"/>
  <c r="AB280" i="2"/>
  <c r="AA281" i="2"/>
  <c r="AA283" i="2"/>
  <c r="AB288" i="2"/>
  <c r="AA290" i="2"/>
  <c r="AB292" i="2"/>
  <c r="AA293" i="2"/>
  <c r="AB295" i="2"/>
  <c r="AB298" i="2"/>
  <c r="AB299" i="2"/>
  <c r="AB302" i="2"/>
  <c r="AB303" i="2"/>
  <c r="AA234" i="2"/>
  <c r="AA237" i="2"/>
  <c r="AA240" i="2"/>
  <c r="AB242" i="2"/>
  <c r="AA246" i="2"/>
  <c r="AB254" i="2"/>
  <c r="AB261" i="2"/>
  <c r="AA263" i="2"/>
  <c r="AA265" i="2"/>
  <c r="AA271" i="2"/>
  <c r="AB274" i="2"/>
  <c r="AB278" i="2"/>
  <c r="AB282" i="2"/>
  <c r="AB286" i="2"/>
  <c r="AB293" i="2"/>
  <c r="AB294" i="2"/>
  <c r="AA304" i="2"/>
  <c r="AB310" i="2"/>
  <c r="AA311" i="2"/>
  <c r="AB315" i="2"/>
  <c r="AA318" i="2"/>
  <c r="AA320" i="2"/>
  <c r="AB327" i="2"/>
  <c r="AB308" i="2"/>
  <c r="AA312" i="2"/>
  <c r="AA317" i="2"/>
  <c r="AA323" i="2"/>
  <c r="AA327" i="2"/>
  <c r="AB332" i="2"/>
  <c r="AB335" i="2"/>
  <c r="AA336" i="2"/>
  <c r="AA339" i="2"/>
  <c r="AB341" i="2"/>
  <c r="AA342" i="2"/>
  <c r="AA345" i="2"/>
  <c r="AB348" i="2"/>
  <c r="AB351" i="2"/>
  <c r="AA352" i="2"/>
  <c r="AA355" i="2"/>
  <c r="AB357" i="2"/>
  <c r="AB364" i="2"/>
  <c r="AA368" i="2"/>
  <c r="AB371" i="2"/>
  <c r="AB372" i="2"/>
  <c r="AA375" i="2"/>
  <c r="AB379" i="2"/>
  <c r="AB383" i="2"/>
  <c r="AA385" i="2"/>
  <c r="AA387" i="2"/>
  <c r="AA391" i="2"/>
  <c r="AA396" i="2"/>
  <c r="AB397" i="2"/>
  <c r="AA398" i="2"/>
  <c r="AA401" i="2"/>
  <c r="AB314" i="2"/>
  <c r="AB318" i="2"/>
  <c r="AB319" i="2"/>
  <c r="AA309" i="2"/>
  <c r="AB331" i="2"/>
  <c r="AB333" i="2"/>
  <c r="AA334" i="2"/>
  <c r="AA337" i="2"/>
  <c r="AB340" i="2"/>
  <c r="AB343" i="2"/>
  <c r="AA344" i="2"/>
  <c r="AA347" i="2"/>
  <c r="AB349" i="2"/>
  <c r="AA350" i="2"/>
  <c r="AB353" i="2"/>
  <c r="AB356" i="2"/>
  <c r="AB360" i="2"/>
  <c r="AA361" i="2"/>
  <c r="AA363" i="2"/>
  <c r="AB365" i="2"/>
  <c r="AA366" i="2"/>
  <c r="AB369" i="2"/>
  <c r="AB373" i="2"/>
  <c r="AB377" i="2"/>
  <c r="AA378" i="2"/>
  <c r="AB381" i="2"/>
  <c r="AA388" i="2"/>
  <c r="AB389" i="2"/>
  <c r="AA390" i="2"/>
  <c r="AA393" i="2"/>
  <c r="AB395" i="2"/>
  <c r="AA399" i="2"/>
  <c r="AA328" i="2"/>
  <c r="AA335" i="2"/>
  <c r="AA343" i="2"/>
  <c r="AA351" i="2"/>
  <c r="AA357" i="2"/>
  <c r="AB363" i="2"/>
  <c r="AA367" i="2"/>
  <c r="AB368" i="2"/>
  <c r="AA372" i="2"/>
  <c r="AA374" i="2"/>
  <c r="AA379" i="2"/>
  <c r="AA384" i="2"/>
  <c r="AB385" i="2"/>
  <c r="AB393" i="2"/>
  <c r="AA395" i="2"/>
  <c r="AA397" i="2"/>
  <c r="AB399" i="2"/>
  <c r="AB403" i="2"/>
  <c r="AA407" i="2"/>
  <c r="AB409" i="2"/>
  <c r="AB413" i="2"/>
  <c r="AB417" i="2"/>
  <c r="AA419" i="2"/>
  <c r="AA420" i="2"/>
  <c r="AA426" i="2"/>
  <c r="AA435" i="2"/>
  <c r="AB436" i="2"/>
  <c r="AA437" i="2"/>
  <c r="AA439" i="2"/>
  <c r="AB440" i="2"/>
  <c r="AA441" i="2"/>
  <c r="AA447" i="2"/>
  <c r="AB448" i="2"/>
  <c r="AA449" i="2"/>
  <c r="AA333" i="2"/>
  <c r="AA341" i="2"/>
  <c r="AA349" i="2"/>
  <c r="AA353" i="2"/>
  <c r="AA356" i="2"/>
  <c r="AB387" i="2"/>
  <c r="AA389" i="2"/>
  <c r="AB391" i="2"/>
  <c r="AA400" i="2"/>
  <c r="AA405" i="2"/>
  <c r="AB407" i="2"/>
  <c r="AA408" i="2"/>
  <c r="AA411" i="2"/>
  <c r="AA415" i="2"/>
  <c r="AB419" i="2"/>
  <c r="AA423" i="2"/>
  <c r="AA427" i="2"/>
  <c r="AA430" i="2"/>
  <c r="AA431" i="2"/>
  <c r="AA433" i="2"/>
  <c r="AA446" i="2"/>
  <c r="AA455" i="2"/>
  <c r="AA458" i="2"/>
  <c r="AA462" i="2"/>
  <c r="AB464" i="2"/>
  <c r="AA469" i="2"/>
  <c r="AA470" i="2"/>
  <c r="AB472" i="2"/>
  <c r="AB474" i="2"/>
  <c r="AA475" i="2"/>
  <c r="AB476" i="2"/>
  <c r="AA478" i="2"/>
  <c r="AA480" i="2"/>
  <c r="AA485" i="2"/>
  <c r="AB490" i="2"/>
  <c r="AA491" i="2"/>
  <c r="AB492" i="2"/>
  <c r="AA494" i="2"/>
  <c r="AA496" i="2"/>
  <c r="AB330" i="2"/>
  <c r="AA331" i="2"/>
  <c r="AA332" i="2"/>
  <c r="AA338" i="2"/>
  <c r="AA340" i="2"/>
  <c r="AA346" i="2"/>
  <c r="AA348" i="2"/>
  <c r="AB355" i="2"/>
  <c r="AA358" i="2"/>
  <c r="AB361" i="2"/>
  <c r="AA365" i="2"/>
  <c r="AA369" i="2"/>
  <c r="AA377" i="2"/>
  <c r="AA383" i="2"/>
  <c r="AA392" i="2"/>
  <c r="AA402" i="2"/>
  <c r="AA404" i="2"/>
  <c r="AB405" i="2"/>
  <c r="AB411" i="2"/>
  <c r="AA412" i="2"/>
  <c r="AB415" i="2"/>
  <c r="AA421" i="2"/>
  <c r="AB423" i="2"/>
  <c r="AA425" i="2"/>
  <c r="AB427" i="2"/>
  <c r="AA429" i="2"/>
  <c r="AB431" i="2"/>
  <c r="AB433" i="2"/>
  <c r="AA438" i="2"/>
  <c r="AA442" i="2"/>
  <c r="AA444" i="2"/>
  <c r="AB446" i="2"/>
  <c r="AA324" i="2"/>
  <c r="AB329" i="2"/>
  <c r="AB336" i="2"/>
  <c r="AB337" i="2"/>
  <c r="AB339" i="2"/>
  <c r="AB344" i="2"/>
  <c r="AB345" i="2"/>
  <c r="AB347" i="2"/>
  <c r="AB352" i="2"/>
  <c r="AA360" i="2"/>
  <c r="AA364" i="2"/>
  <c r="AA373" i="2"/>
  <c r="AB375" i="2"/>
  <c r="AA381" i="2"/>
  <c r="AA386" i="2"/>
  <c r="AA394" i="2"/>
  <c r="AB401" i="2"/>
  <c r="AA403" i="2"/>
  <c r="AA409" i="2"/>
  <c r="AA413" i="2"/>
  <c r="AA417" i="2"/>
  <c r="AA418" i="2"/>
  <c r="AB421" i="2"/>
  <c r="AB425" i="2"/>
  <c r="AB428" i="2"/>
  <c r="AB429" i="2"/>
  <c r="AB432" i="2"/>
  <c r="AA434" i="2"/>
  <c r="AA436" i="2"/>
  <c r="AB438" i="2"/>
  <c r="AA440" i="2"/>
  <c r="AB442" i="2"/>
  <c r="AA443" i="2"/>
  <c r="AB444" i="2"/>
  <c r="AA445" i="2"/>
  <c r="AA448" i="2"/>
  <c r="AB450" i="2"/>
  <c r="AA452" i="2"/>
  <c r="AB454" i="2"/>
  <c r="AB456" i="2"/>
  <c r="AB460" i="2"/>
  <c r="AB466" i="2"/>
  <c r="AA468" i="2"/>
  <c r="AA471" i="2"/>
  <c r="AA473" i="2"/>
  <c r="AA477" i="2"/>
  <c r="AB482" i="2"/>
  <c r="AA483" i="2"/>
  <c r="AB484" i="2"/>
  <c r="AA486" i="2"/>
  <c r="AA488" i="2"/>
  <c r="AA493" i="2"/>
  <c r="AB498" i="2"/>
  <c r="AA499" i="2"/>
  <c r="AB500" i="2"/>
  <c r="AA466" i="2"/>
  <c r="AA482" i="2"/>
  <c r="AA484" i="2"/>
  <c r="AA487" i="2"/>
  <c r="AB494" i="2"/>
  <c r="AA501" i="2"/>
  <c r="AB506" i="2"/>
  <c r="AA507" i="2"/>
  <c r="AB508" i="2"/>
  <c r="AA510" i="2"/>
  <c r="AA512" i="2"/>
  <c r="AA517" i="2"/>
  <c r="AA521" i="2"/>
  <c r="AA522" i="2"/>
  <c r="AA526" i="2"/>
  <c r="AB530" i="2"/>
  <c r="AA531" i="2"/>
  <c r="AA534" i="2"/>
  <c r="AB538" i="2"/>
  <c r="AA539" i="2"/>
  <c r="AB542" i="2"/>
  <c r="AA545" i="2"/>
  <c r="AA546" i="2"/>
  <c r="AB554" i="2"/>
  <c r="AA555" i="2"/>
  <c r="AB557" i="2"/>
  <c r="AA561" i="2"/>
  <c r="AA566" i="2"/>
  <c r="AB567" i="2"/>
  <c r="AA568" i="2"/>
  <c r="AA450" i="2"/>
  <c r="AA456" i="2"/>
  <c r="AB458" i="2"/>
  <c r="AA463" i="2"/>
  <c r="AA464" i="2"/>
  <c r="AB468" i="2"/>
  <c r="AA472" i="2"/>
  <c r="AA474" i="2"/>
  <c r="AA476" i="2"/>
  <c r="AA479" i="2"/>
  <c r="AB486" i="2"/>
  <c r="AB496" i="2"/>
  <c r="AA497" i="2"/>
  <c r="AA505" i="2"/>
  <c r="AB510" i="2"/>
  <c r="AA511" i="2"/>
  <c r="AB512" i="2"/>
  <c r="AA514" i="2"/>
  <c r="AA516" i="2"/>
  <c r="AA518" i="2"/>
  <c r="AB522" i="2"/>
  <c r="AA523" i="2"/>
  <c r="AB526" i="2"/>
  <c r="AB534" i="2"/>
  <c r="AA536" i="2"/>
  <c r="AA540" i="2"/>
  <c r="AA544" i="2"/>
  <c r="AB546" i="2"/>
  <c r="AA549" i="2"/>
  <c r="AA550" i="2"/>
  <c r="AA552" i="2"/>
  <c r="AB555" i="2"/>
  <c r="AA556" i="2"/>
  <c r="AA559" i="2"/>
  <c r="AB561" i="2"/>
  <c r="AA565" i="2"/>
  <c r="AA570" i="2"/>
  <c r="AB571" i="2"/>
  <c r="AA572" i="2"/>
  <c r="AA575" i="2"/>
  <c r="AB577" i="2"/>
  <c r="AA581" i="2"/>
  <c r="AA586" i="2"/>
  <c r="AB587" i="2"/>
  <c r="AA588" i="2"/>
  <c r="AB591" i="2"/>
  <c r="AA592" i="2"/>
  <c r="AA593" i="2"/>
  <c r="AB597" i="2"/>
  <c r="AA599" i="2"/>
  <c r="AB601" i="2"/>
  <c r="AA604" i="2"/>
  <c r="AA606" i="2"/>
  <c r="AB607" i="2"/>
  <c r="AA609" i="2"/>
  <c r="AB615" i="2"/>
  <c r="AB619" i="2"/>
  <c r="AB621" i="2"/>
  <c r="AA623" i="2"/>
  <c r="AA629" i="2"/>
  <c r="AA631" i="2"/>
  <c r="AB452" i="2"/>
  <c r="AA454" i="2"/>
  <c r="AA460" i="2"/>
  <c r="AA461" i="2"/>
  <c r="AB462" i="2"/>
  <c r="AB478" i="2"/>
  <c r="AB488" i="2"/>
  <c r="AA489" i="2"/>
  <c r="AA498" i="2"/>
  <c r="AA500" i="2"/>
  <c r="AA502" i="2"/>
  <c r="AA504" i="2"/>
  <c r="AA509" i="2"/>
  <c r="AB514" i="2"/>
  <c r="AA515" i="2"/>
  <c r="AB516" i="2"/>
  <c r="AB518" i="2"/>
  <c r="AA520" i="2"/>
  <c r="AA524" i="2"/>
  <c r="AA528" i="2"/>
  <c r="AA529" i="2"/>
  <c r="AA532" i="2"/>
  <c r="AB536" i="2"/>
  <c r="AB540" i="2"/>
  <c r="AB544" i="2"/>
  <c r="AA548" i="2"/>
  <c r="AB550" i="2"/>
  <c r="AB552" i="2"/>
  <c r="AA558" i="2"/>
  <c r="AB559" i="2"/>
  <c r="AA560" i="2"/>
  <c r="AA563" i="2"/>
  <c r="AA451" i="2"/>
  <c r="AB470" i="2"/>
  <c r="AB471" i="2"/>
  <c r="AB480" i="2"/>
  <c r="AA481" i="2"/>
  <c r="AA490" i="2"/>
  <c r="AA492" i="2"/>
  <c r="AA495" i="2"/>
  <c r="AB502" i="2"/>
  <c r="AA503" i="2"/>
  <c r="AB504" i="2"/>
  <c r="AA506" i="2"/>
  <c r="AA508" i="2"/>
  <c r="AA513" i="2"/>
  <c r="AB520" i="2"/>
  <c r="AB524" i="2"/>
  <c r="AB528" i="2"/>
  <c r="AA530" i="2"/>
  <c r="AB532" i="2"/>
  <c r="AA537" i="2"/>
  <c r="AA538" i="2"/>
  <c r="AA542" i="2"/>
  <c r="AB547" i="2"/>
  <c r="AB548" i="2"/>
  <c r="AB551" i="2"/>
  <c r="AA553" i="2"/>
  <c r="AA554" i="2"/>
  <c r="AA557" i="2"/>
  <c r="AA562" i="2"/>
  <c r="AB563" i="2"/>
  <c r="AA564" i="2"/>
  <c r="AA567" i="2"/>
  <c r="AB569" i="2"/>
  <c r="AA573" i="2"/>
  <c r="AA578" i="2"/>
  <c r="AB579" i="2"/>
  <c r="AA580" i="2"/>
  <c r="AA583" i="2"/>
  <c r="AB585" i="2"/>
  <c r="AA589" i="2"/>
  <c r="AA594" i="2"/>
  <c r="AB595" i="2"/>
  <c r="AA603" i="2"/>
  <c r="AA605" i="2"/>
  <c r="AA611" i="2"/>
  <c r="AA612" i="2"/>
  <c r="AA613" i="2"/>
  <c r="AA614" i="2"/>
  <c r="AA617" i="2"/>
  <c r="AB625" i="2"/>
  <c r="AA627" i="2"/>
  <c r="AB630" i="2"/>
  <c r="AA569" i="2"/>
  <c r="AA574" i="2"/>
  <c r="AA584" i="2"/>
  <c r="AB593" i="2"/>
  <c r="AA595" i="2"/>
  <c r="AA597" i="2"/>
  <c r="AA598" i="2"/>
  <c r="AB605" i="2"/>
  <c r="AB613" i="2"/>
  <c r="AB629" i="2"/>
  <c r="AB633" i="2"/>
  <c r="AA635" i="2"/>
  <c r="AB640" i="2"/>
  <c r="AA641" i="2"/>
  <c r="AB642" i="2"/>
  <c r="AA644" i="2"/>
  <c r="AA646" i="2"/>
  <c r="AA651" i="2"/>
  <c r="AB656" i="2"/>
  <c r="AA657" i="2"/>
  <c r="AB658" i="2"/>
  <c r="AA660" i="2"/>
  <c r="AA662" i="2"/>
  <c r="AA667" i="2"/>
  <c r="AB672" i="2"/>
  <c r="AA673" i="2"/>
  <c r="AB674" i="2"/>
  <c r="AA676" i="2"/>
  <c r="AB680" i="2"/>
  <c r="AA683" i="2"/>
  <c r="AA688" i="2"/>
  <c r="AB692" i="2"/>
  <c r="AA695" i="2"/>
  <c r="AA703" i="2"/>
  <c r="AA705" i="2"/>
  <c r="AB706" i="2"/>
  <c r="AB709" i="2"/>
  <c r="AB710" i="2"/>
  <c r="AB713" i="2"/>
  <c r="AA715" i="2"/>
  <c r="AA716" i="2"/>
  <c r="AB717" i="2"/>
  <c r="AA719" i="2"/>
  <c r="AA721" i="2"/>
  <c r="AA726" i="2"/>
  <c r="AB731" i="2"/>
  <c r="AA732" i="2"/>
  <c r="AB733" i="2"/>
  <c r="AA576" i="2"/>
  <c r="AB583" i="2"/>
  <c r="AA585" i="2"/>
  <c r="AA587" i="2"/>
  <c r="AB589" i="2"/>
  <c r="AB611" i="2"/>
  <c r="AA615" i="2"/>
  <c r="AB617" i="2"/>
  <c r="AB623" i="2"/>
  <c r="AB627" i="2"/>
  <c r="AA628" i="2"/>
  <c r="AB631" i="2"/>
  <c r="AB634" i="2"/>
  <c r="AB635" i="2"/>
  <c r="AA639" i="2"/>
  <c r="AB644" i="2"/>
  <c r="AA645" i="2"/>
  <c r="AB646" i="2"/>
  <c r="AA648" i="2"/>
  <c r="AA650" i="2"/>
  <c r="AA655" i="2"/>
  <c r="AB660" i="2"/>
  <c r="AA661" i="2"/>
  <c r="AB662" i="2"/>
  <c r="AA664" i="2"/>
  <c r="AA666" i="2"/>
  <c r="AA671" i="2"/>
  <c r="AB676" i="2"/>
  <c r="AA677" i="2"/>
  <c r="AB688" i="2"/>
  <c r="AA690" i="2"/>
  <c r="AA694" i="2"/>
  <c r="AA696" i="2"/>
  <c r="AA697" i="2"/>
  <c r="AA700" i="2"/>
  <c r="AA707" i="2"/>
  <c r="AB719" i="2"/>
  <c r="AA720" i="2"/>
  <c r="AB721" i="2"/>
  <c r="AB575" i="2"/>
  <c r="AA577" i="2"/>
  <c r="AA579" i="2"/>
  <c r="AB581" i="2"/>
  <c r="AA590" i="2"/>
  <c r="AA591" i="2"/>
  <c r="AB599" i="2"/>
  <c r="AA601" i="2"/>
  <c r="AB603" i="2"/>
  <c r="AB609" i="2"/>
  <c r="AA619" i="2"/>
  <c r="AA620" i="2"/>
  <c r="AA632" i="2"/>
  <c r="AA636" i="2"/>
  <c r="AA638" i="2"/>
  <c r="AA643" i="2"/>
  <c r="AB648" i="2"/>
  <c r="AA649" i="2"/>
  <c r="AB650" i="2"/>
  <c r="AA652" i="2"/>
  <c r="AA654" i="2"/>
  <c r="AA659" i="2"/>
  <c r="AB664" i="2"/>
  <c r="AA665" i="2"/>
  <c r="AB666" i="2"/>
  <c r="AA668" i="2"/>
  <c r="AA670" i="2"/>
  <c r="AA675" i="2"/>
  <c r="AA678" i="2"/>
  <c r="AA679" i="2"/>
  <c r="AA682" i="2"/>
  <c r="AA684" i="2"/>
  <c r="AA686" i="2"/>
  <c r="AA687" i="2"/>
  <c r="AB690" i="2"/>
  <c r="AB694" i="2"/>
  <c r="AB696" i="2"/>
  <c r="AA698" i="2"/>
  <c r="AB700" i="2"/>
  <c r="AA702" i="2"/>
  <c r="AA704" i="2"/>
  <c r="AA708" i="2"/>
  <c r="AA711" i="2"/>
  <c r="AA712" i="2"/>
  <c r="AA714" i="2"/>
  <c r="AA718" i="2"/>
  <c r="AB723" i="2"/>
  <c r="AA724" i="2"/>
  <c r="AB725" i="2"/>
  <c r="AB565" i="2"/>
  <c r="AA571" i="2"/>
  <c r="AB573" i="2"/>
  <c r="AA582" i="2"/>
  <c r="AA607" i="2"/>
  <c r="AA621" i="2"/>
  <c r="AA622" i="2"/>
  <c r="AA625" i="2"/>
  <c r="AB626" i="2"/>
  <c r="AA633" i="2"/>
  <c r="AB636" i="2"/>
  <c r="AA637" i="2"/>
  <c r="AB638" i="2"/>
  <c r="AA640" i="2"/>
  <c r="AA642" i="2"/>
  <c r="AA647" i="2"/>
  <c r="AB652" i="2"/>
  <c r="AA653" i="2"/>
  <c r="AB654" i="2"/>
  <c r="AA656" i="2"/>
  <c r="AA658" i="2"/>
  <c r="AA663" i="2"/>
  <c r="AB668" i="2"/>
  <c r="AA669" i="2"/>
  <c r="AB670" i="2"/>
  <c r="AA672" i="2"/>
  <c r="AA674" i="2"/>
  <c r="AB678" i="2"/>
  <c r="AA680" i="2"/>
  <c r="AA681" i="2"/>
  <c r="AB682" i="2"/>
  <c r="AB684" i="2"/>
  <c r="AB686" i="2"/>
  <c r="AA692" i="2"/>
  <c r="AB698" i="2"/>
  <c r="AB702" i="2"/>
  <c r="AB704" i="2"/>
  <c r="AA706" i="2"/>
  <c r="AB708" i="2"/>
  <c r="AA710" i="2"/>
  <c r="AB712" i="2"/>
  <c r="AB714" i="2"/>
  <c r="AA717" i="2"/>
  <c r="AA722" i="2"/>
  <c r="AB727" i="2"/>
  <c r="AA728" i="2"/>
  <c r="AB729" i="2"/>
  <c r="AA731" i="2"/>
  <c r="AA733" i="2"/>
  <c r="AA738" i="2"/>
  <c r="AB743" i="2"/>
  <c r="AA744" i="2"/>
  <c r="AB745" i="2"/>
  <c r="AA747" i="2"/>
  <c r="AA749" i="2"/>
  <c r="AA754" i="2"/>
  <c r="AA725" i="2"/>
  <c r="AA727" i="2"/>
  <c r="AA729" i="2"/>
  <c r="AA730" i="2"/>
  <c r="AA739" i="2"/>
  <c r="AB741" i="2"/>
  <c r="AA745" i="2"/>
  <c r="AB751" i="2"/>
  <c r="AA752" i="2"/>
  <c r="AB759" i="2"/>
  <c r="AA760" i="2"/>
  <c r="AB761" i="2"/>
  <c r="AA763" i="2"/>
  <c r="AA765" i="2"/>
  <c r="AA770" i="2"/>
  <c r="AA774" i="2"/>
  <c r="AA777" i="2"/>
  <c r="AA778" i="2"/>
  <c r="AA781" i="2"/>
  <c r="AA783" i="2"/>
  <c r="AA785" i="2"/>
  <c r="AA786" i="2"/>
  <c r="AB789" i="2"/>
  <c r="AB791" i="2"/>
  <c r="AA792" i="2"/>
  <c r="AA797" i="2"/>
  <c r="AA801" i="2"/>
  <c r="AA802" i="2"/>
  <c r="AA805" i="2"/>
  <c r="AB809" i="2"/>
  <c r="AB813" i="2"/>
  <c r="AB817" i="2"/>
  <c r="AA819" i="2"/>
  <c r="AA821" i="2"/>
  <c r="AB8" i="2"/>
  <c r="AA11" i="2"/>
  <c r="AA15" i="2"/>
  <c r="AA16" i="2"/>
  <c r="AA20" i="2"/>
  <c r="AB22" i="2"/>
  <c r="AA27" i="2"/>
  <c r="AB28" i="2"/>
  <c r="AB30" i="2"/>
  <c r="AA31" i="2"/>
  <c r="AB32" i="2"/>
  <c r="AA33" i="2"/>
  <c r="AA36" i="2"/>
  <c r="AB38" i="2"/>
  <c r="AB44" i="2"/>
  <c r="AA45" i="2"/>
  <c r="AB46" i="2"/>
  <c r="AA48" i="2"/>
  <c r="AA50" i="2"/>
  <c r="AA52" i="2"/>
  <c r="AA55" i="2"/>
  <c r="AA56" i="2"/>
  <c r="AA58" i="2"/>
  <c r="AB59" i="2"/>
  <c r="AA63" i="2"/>
  <c r="AB72" i="2"/>
  <c r="AB73" i="2"/>
  <c r="AA723" i="2"/>
  <c r="AA734" i="2"/>
  <c r="AA737" i="2"/>
  <c r="AB739" i="2"/>
  <c r="AA740" i="2"/>
  <c r="AA742" i="2"/>
  <c r="AA746" i="2"/>
  <c r="AB749" i="2"/>
  <c r="AA758" i="2"/>
  <c r="AB763" i="2"/>
  <c r="AA764" i="2"/>
  <c r="AB765" i="2"/>
  <c r="AA767" i="2"/>
  <c r="AA769" i="2"/>
  <c r="AB777" i="2"/>
  <c r="AA779" i="2"/>
  <c r="AA780" i="2"/>
  <c r="AB781" i="2"/>
  <c r="AB783" i="2"/>
  <c r="AB785" i="2"/>
  <c r="AA790" i="2"/>
  <c r="AA793" i="2"/>
  <c r="AB797" i="2"/>
  <c r="AB801" i="2"/>
  <c r="AA803" i="2"/>
  <c r="AB805" i="2"/>
  <c r="AA810" i="2"/>
  <c r="AA811" i="2"/>
  <c r="AA815" i="2"/>
  <c r="AB819" i="2"/>
  <c r="AB821" i="2"/>
  <c r="AA7" i="2"/>
  <c r="AA9" i="2"/>
  <c r="AA13" i="2"/>
  <c r="AB16" i="2"/>
  <c r="AA17" i="2"/>
  <c r="AA18" i="2"/>
  <c r="AB20" i="2"/>
  <c r="AA21" i="2"/>
  <c r="AA24" i="2"/>
  <c r="AA35" i="2"/>
  <c r="AB36" i="2"/>
  <c r="AA39" i="2"/>
  <c r="AA43" i="2"/>
  <c r="AB48" i="2"/>
  <c r="AA49" i="2"/>
  <c r="AB50" i="2"/>
  <c r="AB52" i="2"/>
  <c r="AA54" i="2"/>
  <c r="AB56" i="2"/>
  <c r="AB58" i="2"/>
  <c r="AA61" i="2"/>
  <c r="AB63" i="2"/>
  <c r="AA67" i="2"/>
  <c r="AA69" i="2"/>
  <c r="AA75" i="2"/>
  <c r="AB77" i="2"/>
  <c r="AB83" i="2"/>
  <c r="AA84" i="2"/>
  <c r="AB85" i="2"/>
  <c r="AA87" i="2"/>
  <c r="AA735" i="2"/>
  <c r="AB737" i="2"/>
  <c r="AA748" i="2"/>
  <c r="AA750" i="2"/>
  <c r="AA753" i="2"/>
  <c r="AA755" i="2"/>
  <c r="AA757" i="2"/>
  <c r="AA762" i="2"/>
  <c r="AB767" i="2"/>
  <c r="AA768" i="2"/>
  <c r="AB769" i="2"/>
  <c r="AA771" i="2"/>
  <c r="AA773" i="2"/>
  <c r="AA775" i="2"/>
  <c r="AB779" i="2"/>
  <c r="AA782" i="2"/>
  <c r="AA787" i="2"/>
  <c r="AB793" i="2"/>
  <c r="AA794" i="2"/>
  <c r="AA795" i="2"/>
  <c r="AA799" i="2"/>
  <c r="AB803" i="2"/>
  <c r="AA804" i="2"/>
  <c r="AA807" i="2"/>
  <c r="AB811" i="2"/>
  <c r="AA812" i="2"/>
  <c r="AB815" i="2"/>
  <c r="AB820" i="2"/>
  <c r="AA822" i="2"/>
  <c r="AA6" i="2"/>
  <c r="AB9" i="2"/>
  <c r="AA12" i="2"/>
  <c r="AB13" i="2"/>
  <c r="AB17" i="2"/>
  <c r="AA19" i="2"/>
  <c r="AA23" i="2"/>
  <c r="AB24" i="2"/>
  <c r="AA25" i="2"/>
  <c r="AA26" i="2"/>
  <c r="AA29" i="2"/>
  <c r="AA34" i="2"/>
  <c r="AB39" i="2"/>
  <c r="AA40" i="2"/>
  <c r="AA42" i="2"/>
  <c r="AA47" i="2"/>
  <c r="AA51" i="2"/>
  <c r="AB54" i="2"/>
  <c r="AB57" i="2"/>
  <c r="AA60" i="2"/>
  <c r="AB61" i="2"/>
  <c r="AA62" i="2"/>
  <c r="AA65" i="2"/>
  <c r="AB67" i="2"/>
  <c r="AB69" i="2"/>
  <c r="AA71" i="2"/>
  <c r="AB735" i="2"/>
  <c r="AA736" i="2"/>
  <c r="AA741" i="2"/>
  <c r="AA743" i="2"/>
  <c r="AB747" i="2"/>
  <c r="AA751" i="2"/>
  <c r="AB753" i="2"/>
  <c r="AB755" i="2"/>
  <c r="AA756" i="2"/>
  <c r="AB757" i="2"/>
  <c r="AA759" i="2"/>
  <c r="AA761" i="2"/>
  <c r="AA766" i="2"/>
  <c r="AB771" i="2"/>
  <c r="AA772" i="2"/>
  <c r="AB773" i="2"/>
  <c r="AB775" i="2"/>
  <c r="AA776" i="2"/>
  <c r="AB787" i="2"/>
  <c r="AA789" i="2"/>
  <c r="AA791" i="2"/>
  <c r="AB795" i="2"/>
  <c r="AA796" i="2"/>
  <c r="AB799" i="2"/>
  <c r="AB807" i="2"/>
  <c r="AA809" i="2"/>
  <c r="AA813" i="2"/>
  <c r="AA817" i="2"/>
  <c r="AA818" i="2"/>
  <c r="AA8" i="2"/>
  <c r="AA10" i="2"/>
  <c r="AB12" i="2"/>
  <c r="AA14" i="2"/>
  <c r="AB19" i="2"/>
  <c r="AA22" i="2"/>
  <c r="AB26" i="2"/>
  <c r="AA28" i="2"/>
  <c r="AA30" i="2"/>
  <c r="AA32" i="2"/>
  <c r="AB34" i="2"/>
  <c r="AA38" i="2"/>
  <c r="AB40" i="2"/>
  <c r="AA41" i="2"/>
  <c r="AB42" i="2"/>
  <c r="AA44" i="2"/>
  <c r="AA46" i="2"/>
  <c r="AA59" i="2"/>
  <c r="AA64" i="2"/>
  <c r="AB65" i="2"/>
  <c r="AA66" i="2"/>
  <c r="AA68" i="2"/>
  <c r="AB71" i="2"/>
  <c r="AA73" i="2"/>
  <c r="AA79" i="2"/>
  <c r="AA81" i="2"/>
  <c r="AA86" i="2"/>
  <c r="AB76" i="2"/>
  <c r="AA77" i="2"/>
  <c r="AA78" i="2"/>
  <c r="AB79" i="2"/>
  <c r="AB91" i="2"/>
  <c r="AA92" i="2"/>
  <c r="AB93" i="2"/>
  <c r="AB97" i="2"/>
  <c r="AA101" i="2"/>
  <c r="AB104" i="2"/>
  <c r="AB105" i="2"/>
  <c r="AB109" i="2"/>
  <c r="AA110" i="2"/>
  <c r="AB111" i="2"/>
  <c r="AA113" i="2"/>
  <c r="AA115" i="2"/>
  <c r="AB119" i="2"/>
  <c r="AA122" i="2"/>
  <c r="AB124" i="2"/>
  <c r="AB128" i="2"/>
  <c r="AB132" i="2"/>
  <c r="AB136" i="2"/>
  <c r="AB140" i="2"/>
  <c r="AB144" i="2"/>
  <c r="AB149" i="2"/>
  <c r="AA150" i="2"/>
  <c r="AB153" i="2"/>
  <c r="AB155" i="2"/>
  <c r="AB159" i="2"/>
  <c r="AA160" i="2"/>
  <c r="AA165" i="2"/>
  <c r="AB166" i="2"/>
  <c r="AA173" i="2"/>
  <c r="AB174" i="2"/>
  <c r="AA181" i="2"/>
  <c r="AB182" i="2"/>
  <c r="AA188" i="2"/>
  <c r="AB194" i="2"/>
  <c r="AA195" i="2"/>
  <c r="AB198" i="2"/>
  <c r="AB200" i="2"/>
  <c r="AB201" i="2"/>
  <c r="AA204" i="2"/>
  <c r="AB206" i="2"/>
  <c r="AA208" i="2"/>
  <c r="AB210" i="2"/>
  <c r="AA212" i="2"/>
  <c r="AB214" i="2"/>
  <c r="AB75" i="2"/>
  <c r="AB81" i="2"/>
  <c r="AA82" i="2"/>
  <c r="AA90" i="2"/>
  <c r="AA94" i="2"/>
  <c r="AB101" i="2"/>
  <c r="AA102" i="2"/>
  <c r="AA107" i="2"/>
  <c r="AB113" i="2"/>
  <c r="AA114" i="2"/>
  <c r="AB115" i="2"/>
  <c r="AA117" i="2"/>
  <c r="AB122" i="2"/>
  <c r="AA125" i="2"/>
  <c r="AA126" i="2"/>
  <c r="AA129" i="2"/>
  <c r="AA130" i="2"/>
  <c r="AA133" i="2"/>
  <c r="AA134" i="2"/>
  <c r="AA137" i="2"/>
  <c r="AA138" i="2"/>
  <c r="AA141" i="2"/>
  <c r="AA142" i="2"/>
  <c r="AA145" i="2"/>
  <c r="AA146" i="2"/>
  <c r="AA151" i="2"/>
  <c r="AA156" i="2"/>
  <c r="AA158" i="2"/>
  <c r="AB160" i="2"/>
  <c r="AA161" i="2"/>
  <c r="AA162" i="2"/>
  <c r="AA163" i="2"/>
  <c r="AA168" i="2"/>
  <c r="AA170" i="2"/>
  <c r="AA171" i="2"/>
  <c r="AA176" i="2"/>
  <c r="AA178" i="2"/>
  <c r="AA179" i="2"/>
  <c r="AA184" i="2"/>
  <c r="AA186" i="2"/>
  <c r="AA196" i="2"/>
  <c r="AA202" i="2"/>
  <c r="AA203" i="2"/>
  <c r="AA205" i="2"/>
  <c r="AA209" i="2"/>
  <c r="AA213" i="2"/>
  <c r="AA215" i="2"/>
  <c r="AA216" i="2"/>
  <c r="AA219" i="2"/>
  <c r="AA220" i="2"/>
  <c r="AB225" i="2"/>
  <c r="AB229" i="2"/>
  <c r="AB217" i="2"/>
  <c r="AB221" i="2"/>
  <c r="AA74" i="2"/>
  <c r="AA83" i="2"/>
  <c r="AA85" i="2"/>
  <c r="AA89" i="2"/>
  <c r="AA95" i="2"/>
  <c r="AA96" i="2"/>
  <c r="AA98" i="2"/>
  <c r="AA99" i="2"/>
  <c r="AA103" i="2"/>
  <c r="AA106" i="2"/>
  <c r="AB107" i="2"/>
  <c r="AB108" i="2"/>
  <c r="AA112" i="2"/>
  <c r="AB117" i="2"/>
  <c r="AA121" i="2"/>
  <c r="AA123" i="2"/>
  <c r="AB125" i="2"/>
  <c r="AA127" i="2"/>
  <c r="AB129" i="2"/>
  <c r="AA131" i="2"/>
  <c r="AB133" i="2"/>
  <c r="AA135" i="2"/>
  <c r="AB137" i="2"/>
  <c r="AA139" i="2"/>
  <c r="AB141" i="2"/>
  <c r="AA143" i="2"/>
  <c r="AB145" i="2"/>
  <c r="AA147" i="2"/>
  <c r="AA152" i="2"/>
  <c r="AA154" i="2"/>
  <c r="AB156" i="2"/>
  <c r="AA157" i="2"/>
  <c r="AB161" i="2"/>
  <c r="AB162" i="2"/>
  <c r="AA169" i="2"/>
  <c r="AB170" i="2"/>
  <c r="AA177" i="2"/>
  <c r="AB178" i="2"/>
  <c r="AB186" i="2"/>
  <c r="AA187" i="2"/>
  <c r="AA190" i="2"/>
  <c r="AA191" i="2"/>
  <c r="AA197" i="2"/>
  <c r="AB202" i="2"/>
  <c r="AB205" i="2"/>
  <c r="AB209" i="2"/>
  <c r="AB213" i="2"/>
  <c r="AA226" i="2"/>
  <c r="AA230" i="2"/>
  <c r="AA80" i="2"/>
  <c r="AB87" i="2"/>
  <c r="AA88" i="2"/>
  <c r="AB89" i="2"/>
  <c r="AA91" i="2"/>
  <c r="AA93" i="2"/>
  <c r="AB95" i="2"/>
  <c r="AA97" i="2"/>
  <c r="AB99" i="2"/>
  <c r="AB103" i="2"/>
  <c r="AA105" i="2"/>
  <c r="AA109" i="2"/>
  <c r="AA111" i="2"/>
  <c r="AA116" i="2"/>
  <c r="AA119" i="2"/>
  <c r="AB121" i="2"/>
  <c r="AB123" i="2"/>
  <c r="AA124" i="2"/>
  <c r="AA128" i="2"/>
  <c r="AA132" i="2"/>
  <c r="AA136" i="2"/>
  <c r="AA140" i="2"/>
  <c r="AA144" i="2"/>
  <c r="AA149" i="2"/>
  <c r="AB152" i="2"/>
  <c r="AA153" i="2"/>
  <c r="AB157" i="2"/>
  <c r="AA159" i="2"/>
  <c r="AA164" i="2"/>
  <c r="AA166" i="2"/>
  <c r="AA167" i="2"/>
  <c r="AA172" i="2"/>
  <c r="AA174" i="2"/>
  <c r="AA175" i="2"/>
  <c r="AA180" i="2"/>
  <c r="AA182" i="2"/>
  <c r="AA183" i="2"/>
  <c r="AB190" i="2"/>
  <c r="AA192" i="2"/>
  <c r="AA194" i="2"/>
  <c r="AB197" i="2"/>
  <c r="AA198" i="2"/>
  <c r="AA199" i="2"/>
  <c r="AA206" i="2"/>
  <c r="AA207" i="2"/>
  <c r="AA210" i="2"/>
  <c r="AA211" i="2"/>
  <c r="AA214" i="2"/>
  <c r="AA218" i="2"/>
  <c r="AA222" i="2"/>
  <c r="AB226" i="2"/>
  <c r="AA227" i="2"/>
  <c r="AB230" i="2"/>
  <c r="AA231" i="2"/>
  <c r="AB218" i="2"/>
  <c r="AB222" i="2"/>
  <c r="AA223" i="2"/>
  <c r="AA225" i="2"/>
  <c r="AB231" i="2"/>
  <c r="AB175" i="2"/>
  <c r="AB112" i="2"/>
  <c r="AB187" i="2"/>
  <c r="AB173" i="2"/>
  <c r="AB90" i="2"/>
  <c r="AB179" i="2"/>
  <c r="AB146" i="2"/>
  <c r="AB138" i="2"/>
  <c r="AB130" i="2"/>
  <c r="AB195" i="2"/>
  <c r="AB169" i="2"/>
  <c r="AA118" i="2"/>
  <c r="AB782" i="2"/>
  <c r="AB762" i="2"/>
  <c r="AB33" i="2"/>
  <c r="AB774" i="2"/>
  <c r="AB738" i="2"/>
  <c r="AB750" i="2"/>
  <c r="AB687" i="2"/>
  <c r="AA689" i="2"/>
  <c r="AB639" i="2"/>
  <c r="AB667" i="2"/>
  <c r="AB558" i="2"/>
  <c r="AB511" i="2"/>
  <c r="AB566" i="2"/>
  <c r="AB479" i="2"/>
  <c r="AB475" i="2"/>
  <c r="AB437" i="2"/>
  <c r="AB396" i="2"/>
  <c r="AB483" i="2"/>
  <c r="AB434" i="2"/>
  <c r="AB312" i="2"/>
  <c r="AB277" i="2"/>
  <c r="AB300" i="2"/>
  <c r="AB798" i="2"/>
  <c r="AA814" i="2"/>
  <c r="AA798" i="2"/>
  <c r="AA709" i="2"/>
  <c r="AB715" i="2"/>
  <c r="AB693" i="2"/>
  <c r="AB227" i="2"/>
  <c r="AB211" i="2"/>
  <c r="AB167" i="2"/>
  <c r="AB184" i="2"/>
  <c r="AB168" i="2"/>
  <c r="AB219" i="2"/>
  <c r="AB171" i="2"/>
  <c r="AB223" i="2"/>
  <c r="AB180" i="2"/>
  <c r="AB164" i="2"/>
  <c r="AB116" i="2"/>
  <c r="AB51" i="2"/>
  <c r="AB7" i="2"/>
  <c r="AB11" i="2"/>
  <c r="AB790" i="2"/>
  <c r="AB758" i="2"/>
  <c r="AB27" i="2"/>
  <c r="AB786" i="2"/>
  <c r="AB6" i="2"/>
  <c r="AA788" i="2"/>
  <c r="AB643" i="2"/>
  <c r="AB655" i="2"/>
  <c r="AB570" i="2"/>
  <c r="AB683" i="2"/>
  <c r="AB647" i="2"/>
  <c r="AB574" i="2"/>
  <c r="AB507" i="2"/>
  <c r="AB582" i="2"/>
  <c r="AB515" i="2"/>
  <c r="AB491" i="2"/>
  <c r="AB473" i="2"/>
  <c r="AB388" i="2"/>
  <c r="AB328" i="2"/>
  <c r="AB499" i="2"/>
  <c r="AB445" i="2"/>
  <c r="AB400" i="2"/>
  <c r="AB324" i="2"/>
  <c r="AA326" i="2"/>
  <c r="AB273" i="2"/>
  <c r="AB316" i="2"/>
  <c r="AA264" i="2"/>
  <c r="AA806" i="2"/>
  <c r="AB780" i="2"/>
  <c r="AB822" i="2"/>
  <c r="AB800" i="2"/>
  <c r="AA816" i="2"/>
  <c r="AB810" i="2"/>
  <c r="AA800" i="2"/>
  <c r="AB794" i="2"/>
  <c r="AB806" i="2"/>
  <c r="AB792" i="2"/>
  <c r="AA784" i="2"/>
  <c r="AB772" i="2"/>
  <c r="AB768" i="2"/>
  <c r="AB764" i="2"/>
  <c r="AB760" i="2"/>
  <c r="AB756" i="2"/>
  <c r="AB752" i="2"/>
  <c r="AB748" i="2"/>
  <c r="AB744" i="2"/>
  <c r="AB740" i="2"/>
  <c r="AB736" i="2"/>
  <c r="AB732" i="2"/>
  <c r="AB728" i="2"/>
  <c r="AA189" i="2"/>
  <c r="AB181" i="2"/>
  <c r="AB165" i="2"/>
  <c r="AB94" i="2"/>
  <c r="AB215" i="2"/>
  <c r="AB163" i="2"/>
  <c r="AB142" i="2"/>
  <c r="AB134" i="2"/>
  <c r="AB126" i="2"/>
  <c r="AB177" i="2"/>
  <c r="AB150" i="2"/>
  <c r="AB82" i="2"/>
  <c r="AB23" i="2"/>
  <c r="AB746" i="2"/>
  <c r="AB730" i="2"/>
  <c r="AB43" i="2"/>
  <c r="AB754" i="2"/>
  <c r="AB770" i="2"/>
  <c r="AB14" i="2"/>
  <c r="AB718" i="2"/>
  <c r="AB679" i="2"/>
  <c r="AB659" i="2"/>
  <c r="AB586" i="2"/>
  <c r="AB671" i="2"/>
  <c r="AB722" i="2"/>
  <c r="AB663" i="2"/>
  <c r="AB578" i="2"/>
  <c r="AB598" i="2"/>
  <c r="AB562" i="2"/>
  <c r="AB408" i="2"/>
  <c r="AB392" i="2"/>
  <c r="AB320" i="2"/>
  <c r="AB272" i="2"/>
  <c r="AB266" i="2"/>
  <c r="AB237" i="2"/>
  <c r="AB258" i="2"/>
  <c r="AB233" i="2"/>
  <c r="AB818" i="2"/>
  <c r="AA808" i="2"/>
  <c r="AB802" i="2"/>
  <c r="AB814" i="2"/>
  <c r="AB784" i="2"/>
  <c r="AA820" i="2"/>
  <c r="AB812" i="2"/>
  <c r="AB796" i="2"/>
  <c r="AB808" i="2"/>
  <c r="AB776" i="2"/>
  <c r="AB207" i="2"/>
  <c r="AB183" i="2"/>
  <c r="AB191" i="2"/>
  <c r="AB176" i="2"/>
  <c r="AB188" i="2"/>
  <c r="AB86" i="2"/>
  <c r="AB172" i="2"/>
  <c r="AB47" i="2"/>
  <c r="AB742" i="2"/>
  <c r="AB726" i="2"/>
  <c r="AB66" i="2"/>
  <c r="AB778" i="2"/>
  <c r="AB62" i="2"/>
  <c r="AB10" i="2"/>
  <c r="AB766" i="2"/>
  <c r="AB734" i="2"/>
  <c r="AB675" i="2"/>
  <c r="AB594" i="2"/>
  <c r="AB651" i="2"/>
  <c r="AB590" i="2"/>
  <c r="AB487" i="2"/>
  <c r="AB495" i="2"/>
  <c r="AB503" i="2"/>
  <c r="AB404" i="2"/>
  <c r="AB441" i="2"/>
  <c r="AB262" i="2"/>
  <c r="AB296" i="2"/>
  <c r="AB804" i="2"/>
  <c r="AB816" i="2"/>
  <c r="AB788" i="2"/>
  <c r="AB697" i="2"/>
  <c r="AB691" i="2"/>
  <c r="AA701" i="2"/>
  <c r="AA713" i="2"/>
  <c r="AA691" i="2"/>
  <c r="AB699" i="2"/>
  <c r="AA685" i="2"/>
  <c r="AB673" i="2"/>
  <c r="AB669" i="2"/>
  <c r="AB665" i="2"/>
  <c r="AB661" i="2"/>
  <c r="AB657" i="2"/>
  <c r="AB653" i="2"/>
  <c r="AB649" i="2"/>
  <c r="AB645" i="2"/>
  <c r="AB641" i="2"/>
  <c r="AB637" i="2"/>
  <c r="AA616" i="2"/>
  <c r="AA602" i="2"/>
  <c r="AB632" i="2"/>
  <c r="AB608" i="2"/>
  <c r="AA630" i="2"/>
  <c r="AB622" i="2"/>
  <c r="AB604" i="2"/>
  <c r="AA596" i="2"/>
  <c r="AB602" i="2"/>
  <c r="AB576" i="2"/>
  <c r="AB560" i="2"/>
  <c r="AA547" i="2"/>
  <c r="AB545" i="2"/>
  <c r="AB541" i="2"/>
  <c r="AA541" i="2"/>
  <c r="AA527" i="2"/>
  <c r="AB523" i="2"/>
  <c r="AB505" i="2"/>
  <c r="AB489" i="2"/>
  <c r="AB457" i="2"/>
  <c r="AB453" i="2"/>
  <c r="AA457" i="2"/>
  <c r="AB467" i="2"/>
  <c r="AB426" i="2"/>
  <c r="AB410" i="2"/>
  <c r="AB422" i="2"/>
  <c r="AB418" i="2"/>
  <c r="AB402" i="2"/>
  <c r="AB386" i="2"/>
  <c r="AB380" i="2"/>
  <c r="AA376" i="2"/>
  <c r="AA370" i="2"/>
  <c r="AB358" i="2"/>
  <c r="AB350" i="2"/>
  <c r="AA362" i="2"/>
  <c r="AA359" i="2"/>
  <c r="AA321" i="2"/>
  <c r="AB346" i="2"/>
  <c r="AB338" i="2"/>
  <c r="AA693" i="2"/>
  <c r="AB701" i="2"/>
  <c r="AA618" i="2"/>
  <c r="AB614" i="2"/>
  <c r="AB596" i="2"/>
  <c r="AB624" i="2"/>
  <c r="AB620" i="2"/>
  <c r="AB618" i="2"/>
  <c r="AA600" i="2"/>
  <c r="AB580" i="2"/>
  <c r="AB564" i="2"/>
  <c r="AA533" i="2"/>
  <c r="AB527" i="2"/>
  <c r="AA551" i="2"/>
  <c r="AA543" i="2"/>
  <c r="AB539" i="2"/>
  <c r="AB521" i="2"/>
  <c r="AB535" i="2"/>
  <c r="AA519" i="2"/>
  <c r="AB509" i="2"/>
  <c r="AB493" i="2"/>
  <c r="AB477" i="2"/>
  <c r="AA465" i="2"/>
  <c r="AB449" i="2"/>
  <c r="AB459" i="2"/>
  <c r="AB469" i="2"/>
  <c r="AA459" i="2"/>
  <c r="AB451" i="2"/>
  <c r="AA432" i="2"/>
  <c r="AB390" i="2"/>
  <c r="AB374" i="2"/>
  <c r="AB382" i="2"/>
  <c r="AA380" i="2"/>
  <c r="AA371" i="2"/>
  <c r="AB370" i="2"/>
  <c r="AA330" i="2"/>
  <c r="AA305" i="2"/>
  <c r="AB317" i="2"/>
  <c r="AB309" i="2"/>
  <c r="AA291" i="2"/>
  <c r="AB301" i="2"/>
  <c r="AA279" i="2"/>
  <c r="AB260" i="2"/>
  <c r="AA255" i="2"/>
  <c r="AB253" i="2"/>
  <c r="AB241" i="2"/>
  <c r="AB228" i="2"/>
  <c r="AB212" i="2"/>
  <c r="AB185" i="2"/>
  <c r="AA200" i="2"/>
  <c r="AA232" i="2"/>
  <c r="AB681" i="2"/>
  <c r="AB707" i="2"/>
  <c r="AB703" i="2"/>
  <c r="AB689" i="2"/>
  <c r="AB677" i="2"/>
  <c r="AA626" i="2"/>
  <c r="AB612" i="2"/>
  <c r="AB600" i="2"/>
  <c r="AA608" i="2"/>
  <c r="AB588" i="2"/>
  <c r="AB628" i="2"/>
  <c r="AB616" i="2"/>
  <c r="AB592" i="2"/>
  <c r="AB584" i="2"/>
  <c r="AB568" i="2"/>
  <c r="AA535" i="2"/>
  <c r="AB531" i="2"/>
  <c r="AB525" i="2"/>
  <c r="AB519" i="2"/>
  <c r="AB537" i="2"/>
  <c r="AB533" i="2"/>
  <c r="AB513" i="2"/>
  <c r="AB497" i="2"/>
  <c r="AB481" i="2"/>
  <c r="AA467" i="2"/>
  <c r="AB461" i="2"/>
  <c r="AB455" i="2"/>
  <c r="AB447" i="2"/>
  <c r="AB443" i="2"/>
  <c r="AB439" i="2"/>
  <c r="AB435" i="2"/>
  <c r="AA414" i="2"/>
  <c r="AB430" i="2"/>
  <c r="AA406" i="2"/>
  <c r="AA428" i="2"/>
  <c r="AA422" i="2"/>
  <c r="AA410" i="2"/>
  <c r="AB416" i="2"/>
  <c r="AB394" i="2"/>
  <c r="AB384" i="2"/>
  <c r="AA382" i="2"/>
  <c r="AA354" i="2"/>
  <c r="AB362" i="2"/>
  <c r="AB366" i="2"/>
  <c r="AB724" i="2"/>
  <c r="AB720" i="2"/>
  <c r="AB716" i="2"/>
  <c r="AA699" i="2"/>
  <c r="AB695" i="2"/>
  <c r="AB685" i="2"/>
  <c r="AB705" i="2"/>
  <c r="AB711" i="2"/>
  <c r="AA634" i="2"/>
  <c r="AB610" i="2"/>
  <c r="AA624" i="2"/>
  <c r="AA610" i="2"/>
  <c r="AB606" i="2"/>
  <c r="AB572" i="2"/>
  <c r="AB556" i="2"/>
  <c r="AB529" i="2"/>
  <c r="AB553" i="2"/>
  <c r="AB543" i="2"/>
  <c r="AA525" i="2"/>
  <c r="AB549" i="2"/>
  <c r="AB517" i="2"/>
  <c r="AB501" i="2"/>
  <c r="AB485" i="2"/>
  <c r="AB463" i="2"/>
  <c r="AA453" i="2"/>
  <c r="AB465" i="2"/>
  <c r="AA416" i="2"/>
  <c r="AB412" i="2"/>
  <c r="AB424" i="2"/>
  <c r="AA424" i="2"/>
  <c r="AB420" i="2"/>
  <c r="AB414" i="2"/>
  <c r="AB406" i="2"/>
  <c r="AB398" i="2"/>
  <c r="AB378" i="2"/>
  <c r="AB376" i="2"/>
  <c r="AB367" i="2"/>
  <c r="AB359" i="2"/>
  <c r="AA329" i="2"/>
  <c r="AB297" i="2"/>
  <c r="AA294" i="2"/>
  <c r="AB313" i="2"/>
  <c r="AB291" i="2"/>
  <c r="AA289" i="2"/>
  <c r="AB285" i="2"/>
  <c r="AB287" i="2"/>
  <c r="AA268" i="2"/>
  <c r="AB251" i="2"/>
  <c r="AA243" i="2"/>
  <c r="AA228" i="2"/>
  <c r="AB220" i="2"/>
  <c r="AB204" i="2"/>
  <c r="AB192" i="2"/>
  <c r="AB203" i="2"/>
  <c r="AB193" i="2"/>
  <c r="AA221" i="2"/>
  <c r="AB354" i="2"/>
  <c r="AB325" i="2"/>
  <c r="AB321" i="2"/>
  <c r="AB279" i="2"/>
  <c r="AB247" i="2"/>
  <c r="AA241" i="2"/>
  <c r="AB232" i="2"/>
  <c r="AB224" i="2"/>
  <c r="AB216" i="2"/>
  <c r="AB208" i="2"/>
  <c r="AB189" i="2"/>
  <c r="AA155" i="2"/>
  <c r="AB135" i="2"/>
  <c r="AB120" i="2"/>
  <c r="AA104" i="2"/>
  <c r="AB98" i="2"/>
  <c r="AA325" i="2"/>
  <c r="AA301" i="2"/>
  <c r="AB304" i="2"/>
  <c r="AB268" i="2"/>
  <c r="AB249" i="2"/>
  <c r="AB235" i="2"/>
  <c r="AB199" i="2"/>
  <c r="AA224" i="2"/>
  <c r="AA217" i="2"/>
  <c r="AB148" i="2"/>
  <c r="AB139" i="2"/>
  <c r="AA120" i="2"/>
  <c r="AB100" i="2"/>
  <c r="AB74" i="2"/>
  <c r="AB78" i="2"/>
  <c r="AB70" i="2"/>
  <c r="AB68" i="2"/>
  <c r="AB64" i="2"/>
  <c r="AB60" i="2"/>
  <c r="AB55" i="2"/>
  <c r="AB53" i="2"/>
  <c r="AB49" i="2"/>
  <c r="AB45" i="2"/>
  <c r="AB41" i="2"/>
  <c r="AB29" i="2"/>
  <c r="AB35" i="2"/>
  <c r="AB31" i="2"/>
  <c r="AB25" i="2"/>
  <c r="AA148" i="2"/>
  <c r="AB96" i="2"/>
  <c r="AB92" i="2"/>
  <c r="AB84" i="2"/>
  <c r="AA72" i="2"/>
  <c r="AA70" i="2"/>
  <c r="AA53" i="2"/>
  <c r="AA37" i="2"/>
  <c r="AB21" i="2"/>
  <c r="AB326" i="2"/>
  <c r="AB334" i="2"/>
  <c r="AB281" i="2"/>
  <c r="AB270" i="2"/>
  <c r="AB264" i="2"/>
  <c r="AB243" i="2"/>
  <c r="AB239" i="2"/>
  <c r="AA229" i="2"/>
  <c r="AA201" i="2"/>
  <c r="AB158" i="2"/>
  <c r="AB127" i="2"/>
  <c r="AB88" i="2"/>
  <c r="AB80" i="2"/>
  <c r="AB342" i="2"/>
  <c r="AB322" i="2"/>
  <c r="AA287" i="2"/>
  <c r="AB283" i="2"/>
  <c r="AB289" i="2"/>
  <c r="AB275" i="2"/>
  <c r="AA270" i="2"/>
  <c r="AB256" i="2"/>
  <c r="AB245" i="2"/>
  <c r="AB196" i="2"/>
  <c r="AA193" i="2"/>
  <c r="AA185" i="2"/>
  <c r="AB143" i="2"/>
  <c r="AB151" i="2"/>
  <c r="AB147" i="2"/>
  <c r="AB131" i="2"/>
  <c r="AB118" i="2"/>
  <c r="AB114" i="2"/>
  <c r="AB110" i="2"/>
  <c r="AB102" i="2"/>
  <c r="AB106" i="2"/>
  <c r="AA76" i="2"/>
  <c r="AB18" i="2"/>
  <c r="AB15" i="2"/>
  <c r="AB154" i="2"/>
  <c r="AA100" i="2"/>
  <c r="AA108" i="2"/>
  <c r="AA57" i="2"/>
  <c r="AB37" i="2"/>
  <c r="B20" i="2"/>
  <c r="B18" i="2"/>
  <c r="B51" i="2"/>
  <c r="B55" i="2" s="1"/>
  <c r="AB4" i="2"/>
  <c r="AB5" i="2"/>
  <c r="AA4" i="2"/>
  <c r="AA5" i="2"/>
  <c r="D19" i="2"/>
  <c r="E19" i="2"/>
  <c r="AD238" i="2" l="1"/>
  <c r="AC240" i="2"/>
  <c r="AC244" i="2"/>
  <c r="AD245" i="2"/>
  <c r="AD255" i="2"/>
  <c r="AD257" i="2"/>
  <c r="AD259" i="2"/>
  <c r="AD261" i="2"/>
  <c r="AC266" i="2"/>
  <c r="AD267" i="2"/>
  <c r="AD269" i="2"/>
  <c r="AD274" i="2"/>
  <c r="AD276" i="2"/>
  <c r="AD280" i="2"/>
  <c r="AD282" i="2"/>
  <c r="AC285" i="2"/>
  <c r="AD286" i="2"/>
  <c r="AD288" i="2"/>
  <c r="AD293" i="2"/>
  <c r="AD296" i="2"/>
  <c r="AD299" i="2"/>
  <c r="AC300" i="2"/>
  <c r="AC307" i="2"/>
  <c r="AC308" i="2"/>
  <c r="AD311" i="2"/>
  <c r="AD312" i="2"/>
  <c r="AD319" i="2"/>
  <c r="AC323" i="2"/>
  <c r="AC324" i="2"/>
  <c r="AC327" i="2"/>
  <c r="AC328" i="2"/>
  <c r="AC331" i="2"/>
  <c r="AC332" i="2"/>
  <c r="AC336" i="2"/>
  <c r="AC340" i="2"/>
  <c r="AC344" i="2"/>
  <c r="AC348" i="2"/>
  <c r="AC352" i="2"/>
  <c r="AC353" i="2"/>
  <c r="AD354" i="2"/>
  <c r="AC356" i="2"/>
  <c r="AD358" i="2"/>
  <c r="AD361" i="2"/>
  <c r="AD365" i="2"/>
  <c r="AD373" i="2"/>
  <c r="AD381" i="2"/>
  <c r="AC396" i="2"/>
  <c r="AC397" i="2"/>
  <c r="AD401" i="2"/>
  <c r="AD403" i="2"/>
  <c r="AC412" i="2"/>
  <c r="AD413" i="2"/>
  <c r="AC414" i="2"/>
  <c r="AD417" i="2"/>
  <c r="AC418" i="2"/>
  <c r="AC420" i="2"/>
  <c r="AD421" i="2"/>
  <c r="AC422" i="2"/>
  <c r="AD425" i="2"/>
  <c r="AC429" i="2"/>
  <c r="AD430" i="2"/>
  <c r="AD433" i="2"/>
  <c r="AC435" i="2"/>
  <c r="AC436" i="2"/>
  <c r="AC439" i="2"/>
  <c r="AC440" i="2"/>
  <c r="AD444" i="2"/>
  <c r="AD446" i="2"/>
  <c r="AC452" i="2"/>
  <c r="AC456" i="2"/>
  <c r="AC460" i="2"/>
  <c r="AC461" i="2"/>
  <c r="AC463" i="2"/>
  <c r="AD464" i="2"/>
  <c r="AD466" i="2"/>
  <c r="AD472" i="2"/>
  <c r="AD473" i="2"/>
  <c r="AC480" i="2"/>
  <c r="AD484" i="2"/>
  <c r="AC485" i="2"/>
  <c r="AD486" i="2"/>
  <c r="AC496" i="2"/>
  <c r="AD500" i="2"/>
  <c r="AC501" i="2"/>
  <c r="AD502" i="2"/>
  <c r="AC235" i="2"/>
  <c r="AC236" i="2"/>
  <c r="AD240" i="2"/>
  <c r="AC241" i="2"/>
  <c r="AD244" i="2"/>
  <c r="AC248" i="2"/>
  <c r="AC249" i="2"/>
  <c r="AD250" i="2"/>
  <c r="AC270" i="2"/>
  <c r="AC277" i="2"/>
  <c r="AC278" i="2"/>
  <c r="AC281" i="2"/>
  <c r="AC289" i="2"/>
  <c r="AD300" i="2"/>
  <c r="AC303" i="2"/>
  <c r="AD307" i="2"/>
  <c r="AD308" i="2"/>
  <c r="AC315" i="2"/>
  <c r="AC316" i="2"/>
  <c r="AD321" i="2"/>
  <c r="AD323" i="2"/>
  <c r="AD324" i="2"/>
  <c r="AD327" i="2"/>
  <c r="AD328" i="2"/>
  <c r="AC330" i="2"/>
  <c r="AD331" i="2"/>
  <c r="AC333" i="2"/>
  <c r="AC337" i="2"/>
  <c r="AC341" i="2"/>
  <c r="AC345" i="2"/>
  <c r="AC349" i="2"/>
  <c r="AD353" i="2"/>
  <c r="AC357" i="2"/>
  <c r="AD375" i="2"/>
  <c r="AD377" i="2"/>
  <c r="AC382" i="2"/>
  <c r="AC392" i="2"/>
  <c r="AC393" i="2"/>
  <c r="AD397" i="2"/>
  <c r="AD399" i="2"/>
  <c r="AD407" i="2"/>
  <c r="AC409" i="2"/>
  <c r="AD415" i="2"/>
  <c r="AD423" i="2"/>
  <c r="AD429" i="2"/>
  <c r="AD436" i="2"/>
  <c r="AD438" i="2"/>
  <c r="AD440" i="2"/>
  <c r="AD442" i="2"/>
  <c r="AC451" i="2"/>
  <c r="AD452" i="2"/>
  <c r="AC453" i="2"/>
  <c r="AC455" i="2"/>
  <c r="AD456" i="2"/>
  <c r="AC457" i="2"/>
  <c r="AD460" i="2"/>
  <c r="AC467" i="2"/>
  <c r="AD470" i="2"/>
  <c r="AC476" i="2"/>
  <c r="AD480" i="2"/>
  <c r="AC481" i="2"/>
  <c r="AD482" i="2"/>
  <c r="AC492" i="2"/>
  <c r="AD496" i="2"/>
  <c r="AC497" i="2"/>
  <c r="AD498" i="2"/>
  <c r="AD236" i="2"/>
  <c r="AD242" i="2"/>
  <c r="AD246" i="2"/>
  <c r="AD248" i="2"/>
  <c r="AC251" i="2"/>
  <c r="AC252" i="2"/>
  <c r="AC262" i="2"/>
  <c r="AC263" i="2"/>
  <c r="AD265" i="2"/>
  <c r="AC271" i="2"/>
  <c r="AD278" i="2"/>
  <c r="AD284" i="2"/>
  <c r="AC290" i="2"/>
  <c r="AD292" i="2"/>
  <c r="AC295" i="2"/>
  <c r="AD297" i="2"/>
  <c r="AD303" i="2"/>
  <c r="AD315" i="2"/>
  <c r="AD316" i="2"/>
  <c r="AC320" i="2"/>
  <c r="AD325" i="2"/>
  <c r="AD329" i="2"/>
  <c r="AD333" i="2"/>
  <c r="AD337" i="2"/>
  <c r="AD341" i="2"/>
  <c r="AD345" i="2"/>
  <c r="AD349" i="2"/>
  <c r="AD357" i="2"/>
  <c r="AC364" i="2"/>
  <c r="AD366" i="2"/>
  <c r="AC368" i="2"/>
  <c r="AC369" i="2"/>
  <c r="AD370" i="2"/>
  <c r="AC372" i="2"/>
  <c r="AC379" i="2"/>
  <c r="AC383" i="2"/>
  <c r="AD385" i="2"/>
  <c r="AC387" i="2"/>
  <c r="AC388" i="2"/>
  <c r="AC389" i="2"/>
  <c r="AD393" i="2"/>
  <c r="AD395" i="2"/>
  <c r="AC404" i="2"/>
  <c r="AC405" i="2"/>
  <c r="AC408" i="2"/>
  <c r="AD409" i="2"/>
  <c r="AD411" i="2"/>
  <c r="AC416" i="2"/>
  <c r="AC424" i="2"/>
  <c r="AD427" i="2"/>
  <c r="AD431" i="2"/>
  <c r="AC447" i="2"/>
  <c r="AC448" i="2"/>
  <c r="AD454" i="2"/>
  <c r="AD458" i="2"/>
  <c r="AC468" i="2"/>
  <c r="AC469" i="2"/>
  <c r="AD476" i="2"/>
  <c r="AC477" i="2"/>
  <c r="AD478" i="2"/>
  <c r="AC488" i="2"/>
  <c r="AD492" i="2"/>
  <c r="AC493" i="2"/>
  <c r="AD494" i="2"/>
  <c r="AC268" i="2"/>
  <c r="AD295" i="2"/>
  <c r="AC296" i="2"/>
  <c r="AC312" i="2"/>
  <c r="AC360" i="2"/>
  <c r="AC361" i="2"/>
  <c r="AC373" i="2"/>
  <c r="AD379" i="2"/>
  <c r="AC380" i="2"/>
  <c r="AC386" i="2"/>
  <c r="AC421" i="2"/>
  <c r="AC425" i="2"/>
  <c r="AD462" i="2"/>
  <c r="AC473" i="2"/>
  <c r="AD504" i="2"/>
  <c r="AC505" i="2"/>
  <c r="AD506" i="2"/>
  <c r="AC516" i="2"/>
  <c r="AD518" i="2"/>
  <c r="AC520" i="2"/>
  <c r="AC521" i="2"/>
  <c r="AC524" i="2"/>
  <c r="AC528" i="2"/>
  <c r="AD530" i="2"/>
  <c r="AC532" i="2"/>
  <c r="AC533" i="2"/>
  <c r="AD536" i="2"/>
  <c r="AC539" i="2"/>
  <c r="AD540" i="2"/>
  <c r="AC541" i="2"/>
  <c r="AD544" i="2"/>
  <c r="AD546" i="2"/>
  <c r="AC552" i="2"/>
  <c r="AC558" i="2"/>
  <c r="AC559" i="2"/>
  <c r="AD563" i="2"/>
  <c r="AD565" i="2"/>
  <c r="AC574" i="2"/>
  <c r="AC575" i="2"/>
  <c r="AD579" i="2"/>
  <c r="AD581" i="2"/>
  <c r="AC590" i="2"/>
  <c r="AD591" i="2"/>
  <c r="AC594" i="2"/>
  <c r="AC595" i="2"/>
  <c r="AD599" i="2"/>
  <c r="AC603" i="2"/>
  <c r="AC604" i="2"/>
  <c r="AC607" i="2"/>
  <c r="AC608" i="2"/>
  <c r="AD611" i="2"/>
  <c r="AC612" i="2"/>
  <c r="AC614" i="2"/>
  <c r="AD615" i="2"/>
  <c r="AC616" i="2"/>
  <c r="AD619" i="2"/>
  <c r="AC622" i="2"/>
  <c r="AD623" i="2"/>
  <c r="AD625" i="2"/>
  <c r="AD629" i="2"/>
  <c r="AC631" i="2"/>
  <c r="AD635" i="2"/>
  <c r="AC642" i="2"/>
  <c r="AD646" i="2"/>
  <c r="AC647" i="2"/>
  <c r="AD648" i="2"/>
  <c r="AC658" i="2"/>
  <c r="AD662" i="2"/>
  <c r="AC663" i="2"/>
  <c r="AD664" i="2"/>
  <c r="AC674" i="2"/>
  <c r="AC682" i="2"/>
  <c r="AD690" i="2"/>
  <c r="AC691" i="2"/>
  <c r="AD694" i="2"/>
  <c r="AC695" i="2"/>
  <c r="AC697" i="2"/>
  <c r="AD698" i="2"/>
  <c r="AC699" i="2"/>
  <c r="AD702" i="2"/>
  <c r="AC705" i="2"/>
  <c r="AD252" i="2"/>
  <c r="AD254" i="2"/>
  <c r="AC267" i="2"/>
  <c r="AD271" i="2"/>
  <c r="AC273" i="2"/>
  <c r="AC274" i="2"/>
  <c r="AC283" i="2"/>
  <c r="AD305" i="2"/>
  <c r="AC311" i="2"/>
  <c r="AD320" i="2"/>
  <c r="AC378" i="2"/>
  <c r="AD383" i="2"/>
  <c r="AC384" i="2"/>
  <c r="AD389" i="2"/>
  <c r="AD391" i="2"/>
  <c r="AC400" i="2"/>
  <c r="AC401" i="2"/>
  <c r="AD405" i="2"/>
  <c r="AD419" i="2"/>
  <c r="AC443" i="2"/>
  <c r="AC444" i="2"/>
  <c r="AD448" i="2"/>
  <c r="AD450" i="2"/>
  <c r="AC471" i="2"/>
  <c r="AC472" i="2"/>
  <c r="AC512" i="2"/>
  <c r="AD516" i="2"/>
  <c r="AC517" i="2"/>
  <c r="AD520" i="2"/>
  <c r="AC523" i="2"/>
  <c r="AD524" i="2"/>
  <c r="AC525" i="2"/>
  <c r="AD528" i="2"/>
  <c r="AC529" i="2"/>
  <c r="AC531" i="2"/>
  <c r="AD532" i="2"/>
  <c r="AD534" i="2"/>
  <c r="AD542" i="2"/>
  <c r="AC548" i="2"/>
  <c r="AD549" i="2"/>
  <c r="AD552" i="2"/>
  <c r="AD554" i="2"/>
  <c r="AC555" i="2"/>
  <c r="AD559" i="2"/>
  <c r="AD561" i="2"/>
  <c r="AC570" i="2"/>
  <c r="AC571" i="2"/>
  <c r="AD575" i="2"/>
  <c r="AD577" i="2"/>
  <c r="AC586" i="2"/>
  <c r="AC587" i="2"/>
  <c r="AD595" i="2"/>
  <c r="AD597" i="2"/>
  <c r="AD603" i="2"/>
  <c r="AC606" i="2"/>
  <c r="AD607" i="2"/>
  <c r="AD609" i="2"/>
  <c r="AD617" i="2"/>
  <c r="AD631" i="2"/>
  <c r="AD633" i="2"/>
  <c r="AC638" i="2"/>
  <c r="AD642" i="2"/>
  <c r="AC643" i="2"/>
  <c r="AD644" i="2"/>
  <c r="AC654" i="2"/>
  <c r="AD658" i="2"/>
  <c r="AC659" i="2"/>
  <c r="AD660" i="2"/>
  <c r="AC670" i="2"/>
  <c r="AD674" i="2"/>
  <c r="AC675" i="2"/>
  <c r="AD676" i="2"/>
  <c r="AD682" i="2"/>
  <c r="AC683" i="2"/>
  <c r="AD684" i="2"/>
  <c r="AC686" i="2"/>
  <c r="AD692" i="2"/>
  <c r="AD700" i="2"/>
  <c r="AC714" i="2"/>
  <c r="AC725" i="2"/>
  <c r="AC282" i="2"/>
  <c r="AC287" i="2"/>
  <c r="AC299" i="2"/>
  <c r="AC365" i="2"/>
  <c r="AD369" i="2"/>
  <c r="AC433" i="2"/>
  <c r="AC465" i="2"/>
  <c r="AC508" i="2"/>
  <c r="AD512" i="2"/>
  <c r="AC513" i="2"/>
  <c r="AD514" i="2"/>
  <c r="AD526" i="2"/>
  <c r="AC535" i="2"/>
  <c r="AD538" i="2"/>
  <c r="AC543" i="2"/>
  <c r="AD548" i="2"/>
  <c r="AD555" i="2"/>
  <c r="AD557" i="2"/>
  <c r="AC566" i="2"/>
  <c r="AC567" i="2"/>
  <c r="AD571" i="2"/>
  <c r="AD573" i="2"/>
  <c r="AC582" i="2"/>
  <c r="AC583" i="2"/>
  <c r="AD587" i="2"/>
  <c r="AD589" i="2"/>
  <c r="AD601" i="2"/>
  <c r="AC610" i="2"/>
  <c r="AC618" i="2"/>
  <c r="AD621" i="2"/>
  <c r="AC627" i="2"/>
  <c r="AD628" i="2"/>
  <c r="AD638" i="2"/>
  <c r="AC639" i="2"/>
  <c r="AD640" i="2"/>
  <c r="AC650" i="2"/>
  <c r="AD654" i="2"/>
  <c r="AC655" i="2"/>
  <c r="AD656" i="2"/>
  <c r="AC666" i="2"/>
  <c r="AD670" i="2"/>
  <c r="AC671" i="2"/>
  <c r="AD672" i="2"/>
  <c r="AC678" i="2"/>
  <c r="AD680" i="2"/>
  <c r="AD686" i="2"/>
  <c r="AC687" i="2"/>
  <c r="AD688" i="2"/>
  <c r="AC693" i="2"/>
  <c r="AC701" i="2"/>
  <c r="AD704" i="2"/>
  <c r="AC710" i="2"/>
  <c r="AD711" i="2"/>
  <c r="AD714" i="2"/>
  <c r="AC721" i="2"/>
  <c r="AD725" i="2"/>
  <c r="AD362" i="2"/>
  <c r="AD468" i="2"/>
  <c r="AC540" i="2"/>
  <c r="AC544" i="2"/>
  <c r="AC591" i="2"/>
  <c r="AC611" i="2"/>
  <c r="AC620" i="2"/>
  <c r="AD678" i="2"/>
  <c r="AC679" i="2"/>
  <c r="AC698" i="2"/>
  <c r="AC702" i="2"/>
  <c r="AD710" i="2"/>
  <c r="AD712" i="2"/>
  <c r="AD721" i="2"/>
  <c r="AC722" i="2"/>
  <c r="AD723" i="2"/>
  <c r="AD729" i="2"/>
  <c r="AC730" i="2"/>
  <c r="AD731" i="2"/>
  <c r="AC741" i="2"/>
  <c r="AD745" i="2"/>
  <c r="AC746" i="2"/>
  <c r="AD747" i="2"/>
  <c r="AC757" i="2"/>
  <c r="AD761" i="2"/>
  <c r="AC762" i="2"/>
  <c r="AD763" i="2"/>
  <c r="AC773" i="2"/>
  <c r="AC781" i="2"/>
  <c r="AD789" i="2"/>
  <c r="AC790" i="2"/>
  <c r="AD791" i="2"/>
  <c r="AD799" i="2"/>
  <c r="AC808" i="2"/>
  <c r="AD811" i="2"/>
  <c r="AC816" i="2"/>
  <c r="AC13" i="2"/>
  <c r="AD14" i="2"/>
  <c r="AC16" i="2"/>
  <c r="AC17" i="2"/>
  <c r="AD19" i="2"/>
  <c r="AC20" i="2"/>
  <c r="AD24" i="2"/>
  <c r="AC27" i="2"/>
  <c r="AD28" i="2"/>
  <c r="AD30" i="2"/>
  <c r="AC50" i="2"/>
  <c r="AD54" i="2"/>
  <c r="AD61" i="2"/>
  <c r="AD63" i="2"/>
  <c r="AC68" i="2"/>
  <c r="AD69" i="2"/>
  <c r="AD71" i="2"/>
  <c r="AD75" i="2"/>
  <c r="AC81" i="2"/>
  <c r="AD85" i="2"/>
  <c r="AC86" i="2"/>
  <c r="AD87" i="2"/>
  <c r="AD99" i="2"/>
  <c r="AC105" i="2"/>
  <c r="AD106" i="2"/>
  <c r="AC115" i="2"/>
  <c r="AC258" i="2"/>
  <c r="AC259" i="2"/>
  <c r="AD263" i="2"/>
  <c r="AD290" i="2"/>
  <c r="AD374" i="2"/>
  <c r="AC464" i="2"/>
  <c r="AD474" i="2"/>
  <c r="AC484" i="2"/>
  <c r="AD488" i="2"/>
  <c r="AC489" i="2"/>
  <c r="AD490" i="2"/>
  <c r="AC500" i="2"/>
  <c r="AC504" i="2"/>
  <c r="AD508" i="2"/>
  <c r="AC509" i="2"/>
  <c r="AD510" i="2"/>
  <c r="AC527" i="2"/>
  <c r="AC562" i="2"/>
  <c r="AC563" i="2"/>
  <c r="AD567" i="2"/>
  <c r="AD569" i="2"/>
  <c r="AC578" i="2"/>
  <c r="AC579" i="2"/>
  <c r="AD583" i="2"/>
  <c r="AD585" i="2"/>
  <c r="AC602" i="2"/>
  <c r="AC615" i="2"/>
  <c r="AC619" i="2"/>
  <c r="AC624" i="2"/>
  <c r="AD636" i="2"/>
  <c r="AC646" i="2"/>
  <c r="AD650" i="2"/>
  <c r="AC651" i="2"/>
  <c r="AD652" i="2"/>
  <c r="AC662" i="2"/>
  <c r="AD666" i="2"/>
  <c r="AC667" i="2"/>
  <c r="AD668" i="2"/>
  <c r="AD696" i="2"/>
  <c r="AC706" i="2"/>
  <c r="AC717" i="2"/>
  <c r="AC726" i="2"/>
  <c r="AD727" i="2"/>
  <c r="AC737" i="2"/>
  <c r="AD741" i="2"/>
  <c r="AC742" i="2"/>
  <c r="AD743" i="2"/>
  <c r="AC753" i="2"/>
  <c r="AD757" i="2"/>
  <c r="AC758" i="2"/>
  <c r="AD759" i="2"/>
  <c r="AC769" i="2"/>
  <c r="AD773" i="2"/>
  <c r="AC774" i="2"/>
  <c r="AD775" i="2"/>
  <c r="AD781" i="2"/>
  <c r="AC782" i="2"/>
  <c r="AD783" i="2"/>
  <c r="AC785" i="2"/>
  <c r="AC793" i="2"/>
  <c r="AD795" i="2"/>
  <c r="AC800" i="2"/>
  <c r="AC809" i="2"/>
  <c r="AC810" i="2"/>
  <c r="AC813" i="2"/>
  <c r="AC817" i="2"/>
  <c r="AD819" i="2"/>
  <c r="AD13" i="2"/>
  <c r="AD17" i="2"/>
  <c r="AD20" i="2"/>
  <c r="AD22" i="2"/>
  <c r="AC35" i="2"/>
  <c r="AC36" i="2"/>
  <c r="AC37" i="2"/>
  <c r="AC39" i="2"/>
  <c r="AC40" i="2"/>
  <c r="AC46" i="2"/>
  <c r="AD50" i="2"/>
  <c r="AC51" i="2"/>
  <c r="AD52" i="2"/>
  <c r="AD56" i="2"/>
  <c r="AD59" i="2"/>
  <c r="AC77" i="2"/>
  <c r="AD81" i="2"/>
  <c r="AC82" i="2"/>
  <c r="AD83" i="2"/>
  <c r="AC93" i="2"/>
  <c r="AD95" i="2"/>
  <c r="AC97" i="2"/>
  <c r="AC100" i="2"/>
  <c r="AD105" i="2"/>
  <c r="AC111" i="2"/>
  <c r="AD115" i="2"/>
  <c r="AC286" i="2"/>
  <c r="AD301" i="2"/>
  <c r="AC413" i="2"/>
  <c r="AC417" i="2"/>
  <c r="AC459" i="2"/>
  <c r="AD522" i="2"/>
  <c r="AC537" i="2"/>
  <c r="AD605" i="2"/>
  <c r="AD613" i="2"/>
  <c r="AC623" i="2"/>
  <c r="AC635" i="2"/>
  <c r="AD706" i="2"/>
  <c r="AD708" i="2"/>
  <c r="AD717" i="2"/>
  <c r="AC718" i="2"/>
  <c r="AD719" i="2"/>
  <c r="AC733" i="2"/>
  <c r="AD737" i="2"/>
  <c r="AC738" i="2"/>
  <c r="AD739" i="2"/>
  <c r="AC749" i="2"/>
  <c r="AD753" i="2"/>
  <c r="AC754" i="2"/>
  <c r="AD755" i="2"/>
  <c r="AC765" i="2"/>
  <c r="AD769" i="2"/>
  <c r="AC770" i="2"/>
  <c r="AD771" i="2"/>
  <c r="AC777" i="2"/>
  <c r="AD779" i="2"/>
  <c r="AD785" i="2"/>
  <c r="AC786" i="2"/>
  <c r="AD787" i="2"/>
  <c r="AD793" i="2"/>
  <c r="AC794" i="2"/>
  <c r="AC797" i="2"/>
  <c r="AC801" i="2"/>
  <c r="AD803" i="2"/>
  <c r="AC805" i="2"/>
  <c r="AC806" i="2"/>
  <c r="AD809" i="2"/>
  <c r="AC812" i="2"/>
  <c r="AD813" i="2"/>
  <c r="AC814" i="2"/>
  <c r="AD817" i="2"/>
  <c r="AC818" i="2"/>
  <c r="AC821" i="2"/>
  <c r="AC8" i="2"/>
  <c r="AC9" i="2"/>
  <c r="AD10" i="2"/>
  <c r="AC31" i="2"/>
  <c r="AC32" i="2"/>
  <c r="AD36" i="2"/>
  <c r="AD40" i="2"/>
  <c r="AC42" i="2"/>
  <c r="AD46" i="2"/>
  <c r="AC47" i="2"/>
  <c r="AD48" i="2"/>
  <c r="AC53" i="2"/>
  <c r="AC58" i="2"/>
  <c r="AC64" i="2"/>
  <c r="AC65" i="2"/>
  <c r="AC73" i="2"/>
  <c r="AD74" i="2"/>
  <c r="AD77" i="2"/>
  <c r="AD79" i="2"/>
  <c r="AC89" i="2"/>
  <c r="AD93" i="2"/>
  <c r="AC94" i="2"/>
  <c r="AC96" i="2"/>
  <c r="AD97" i="2"/>
  <c r="AC98" i="2"/>
  <c r="AC101" i="2"/>
  <c r="AD103" i="2"/>
  <c r="AD107" i="2"/>
  <c r="AD111" i="2"/>
  <c r="AC112" i="2"/>
  <c r="AD113" i="2"/>
  <c r="AC729" i="2"/>
  <c r="AD733" i="2"/>
  <c r="AC734" i="2"/>
  <c r="AD735" i="2"/>
  <c r="AC745" i="2"/>
  <c r="AD749" i="2"/>
  <c r="AC750" i="2"/>
  <c r="AD751" i="2"/>
  <c r="AC761" i="2"/>
  <c r="AD765" i="2"/>
  <c r="AC766" i="2"/>
  <c r="AD767" i="2"/>
  <c r="AD807" i="2"/>
  <c r="AC23" i="2"/>
  <c r="AC24" i="2"/>
  <c r="AD55" i="2"/>
  <c r="AC69" i="2"/>
  <c r="AC85" i="2"/>
  <c r="AD89" i="2"/>
  <c r="AC90" i="2"/>
  <c r="AD91" i="2"/>
  <c r="AD109" i="2"/>
  <c r="AC116" i="2"/>
  <c r="AD117" i="2"/>
  <c r="AD123" i="2"/>
  <c r="AC125" i="2"/>
  <c r="AC126" i="2"/>
  <c r="AC133" i="2"/>
  <c r="AC134" i="2"/>
  <c r="AC141" i="2"/>
  <c r="AC142" i="2"/>
  <c r="AD149" i="2"/>
  <c r="AC150" i="2"/>
  <c r="AC156" i="2"/>
  <c r="AC157" i="2"/>
  <c r="AC158" i="2"/>
  <c r="AD163" i="2"/>
  <c r="AD166" i="2"/>
  <c r="AC167" i="2"/>
  <c r="AC170" i="2"/>
  <c r="AD172" i="2"/>
  <c r="AD179" i="2"/>
  <c r="AD182" i="2"/>
  <c r="AC183" i="2"/>
  <c r="AD187" i="2"/>
  <c r="AD190" i="2"/>
  <c r="AC191" i="2"/>
  <c r="AD196" i="2"/>
  <c r="AC201" i="2"/>
  <c r="AC206" i="2"/>
  <c r="AC207" i="2"/>
  <c r="AC214" i="2"/>
  <c r="AC215" i="2"/>
  <c r="AC229" i="2"/>
  <c r="AD231" i="2"/>
  <c r="AC203" i="2"/>
  <c r="AC211" i="2"/>
  <c r="AD219" i="2"/>
  <c r="AD223" i="2"/>
  <c r="AC226" i="2"/>
  <c r="AD230" i="2"/>
  <c r="AD234" i="2"/>
  <c r="AC247" i="2"/>
  <c r="AD387" i="2"/>
  <c r="AD777" i="2"/>
  <c r="AD801" i="2"/>
  <c r="AD9" i="2"/>
  <c r="AD26" i="2"/>
  <c r="AD121" i="2"/>
  <c r="AD129" i="2"/>
  <c r="AD137" i="2"/>
  <c r="AD145" i="2"/>
  <c r="AC149" i="2"/>
  <c r="AC163" i="2"/>
  <c r="AC166" i="2"/>
  <c r="AD175" i="2"/>
  <c r="AC179" i="2"/>
  <c r="AC182" i="2"/>
  <c r="AD186" i="2"/>
  <c r="AD211" i="2"/>
  <c r="AD222" i="2"/>
  <c r="AC319" i="2"/>
  <c r="AC426" i="2"/>
  <c r="AD627" i="2"/>
  <c r="AC690" i="2"/>
  <c r="AC694" i="2"/>
  <c r="AD805" i="2"/>
  <c r="AD821" i="2"/>
  <c r="AD6" i="2"/>
  <c r="AC54" i="2"/>
  <c r="AC60" i="2"/>
  <c r="AC61" i="2"/>
  <c r="AD65" i="2"/>
  <c r="AD67" i="2"/>
  <c r="AD73" i="2"/>
  <c r="AD101" i="2"/>
  <c r="AC119" i="2"/>
  <c r="AD125" i="2"/>
  <c r="AD126" i="2"/>
  <c r="AD133" i="2"/>
  <c r="AD134" i="2"/>
  <c r="AD141" i="2"/>
  <c r="AD142" i="2"/>
  <c r="AD147" i="2"/>
  <c r="AD150" i="2"/>
  <c r="AD157" i="2"/>
  <c r="AD158" i="2"/>
  <c r="AC161" i="2"/>
  <c r="AD167" i="2"/>
  <c r="AD170" i="2"/>
  <c r="AC171" i="2"/>
  <c r="AC174" i="2"/>
  <c r="AD176" i="2"/>
  <c r="AD183" i="2"/>
  <c r="AD191" i="2"/>
  <c r="AC194" i="2"/>
  <c r="AC198" i="2"/>
  <c r="AD199" i="2"/>
  <c r="AD206" i="2"/>
  <c r="AD207" i="2"/>
  <c r="AD214" i="2"/>
  <c r="AD215" i="2"/>
  <c r="AC218" i="2"/>
  <c r="AC219" i="2"/>
  <c r="AC223" i="2"/>
  <c r="AC227" i="2"/>
  <c r="AC230" i="2"/>
  <c r="AD218" i="2"/>
  <c r="AC222" i="2"/>
  <c r="AD227" i="2"/>
  <c r="AC243" i="2"/>
  <c r="AD550" i="2"/>
  <c r="AC778" i="2"/>
  <c r="AC796" i="2"/>
  <c r="AC802" i="2"/>
  <c r="AD815" i="2"/>
  <c r="AC70" i="2"/>
  <c r="AC123" i="2"/>
  <c r="AD130" i="2"/>
  <c r="AD138" i="2"/>
  <c r="AD146" i="2"/>
  <c r="AD153" i="2"/>
  <c r="AD162" i="2"/>
  <c r="AD168" i="2"/>
  <c r="AD178" i="2"/>
  <c r="AD184" i="2"/>
  <c r="AC187" i="2"/>
  <c r="AD195" i="2"/>
  <c r="AD202" i="2"/>
  <c r="AD210" i="2"/>
  <c r="AD226" i="2"/>
  <c r="AC536" i="2"/>
  <c r="AD593" i="2"/>
  <c r="AC598" i="2"/>
  <c r="AC599" i="2"/>
  <c r="AC703" i="2"/>
  <c r="AC789" i="2"/>
  <c r="AD797" i="2"/>
  <c r="AC798" i="2"/>
  <c r="AC804" i="2"/>
  <c r="AC12" i="2"/>
  <c r="AC28" i="2"/>
  <c r="AD32" i="2"/>
  <c r="AD34" i="2"/>
  <c r="AD38" i="2"/>
  <c r="AD42" i="2"/>
  <c r="AC43" i="2"/>
  <c r="AD44" i="2"/>
  <c r="AD58" i="2"/>
  <c r="AD119" i="2"/>
  <c r="AC120" i="2"/>
  <c r="AC129" i="2"/>
  <c r="AC130" i="2"/>
  <c r="AC137" i="2"/>
  <c r="AC138" i="2"/>
  <c r="AC145" i="2"/>
  <c r="AC146" i="2"/>
  <c r="AD151" i="2"/>
  <c r="AC153" i="2"/>
  <c r="AD161" i="2"/>
  <c r="AC162" i="2"/>
  <c r="AD164" i="2"/>
  <c r="AD171" i="2"/>
  <c r="AD174" i="2"/>
  <c r="AC175" i="2"/>
  <c r="AC178" i="2"/>
  <c r="AD180" i="2"/>
  <c r="AC186" i="2"/>
  <c r="AD188" i="2"/>
  <c r="AD192" i="2"/>
  <c r="AD194" i="2"/>
  <c r="AC195" i="2"/>
  <c r="AD198" i="2"/>
  <c r="AC202" i="2"/>
  <c r="AC210" i="2"/>
  <c r="AC190" i="2"/>
  <c r="AC154" i="2"/>
  <c r="AC160" i="2"/>
  <c r="AC18" i="2"/>
  <c r="AC822" i="2"/>
  <c r="AC102" i="2"/>
  <c r="AC630" i="2"/>
  <c r="AC711" i="2"/>
  <c r="AC632" i="2"/>
  <c r="AC430" i="2"/>
  <c r="AC304" i="2"/>
  <c r="AC819" i="2"/>
  <c r="AD804" i="2"/>
  <c r="AD810" i="2"/>
  <c r="AD794" i="2"/>
  <c r="AC792" i="2"/>
  <c r="AC776" i="2"/>
  <c r="AD790" i="2"/>
  <c r="AD774" i="2"/>
  <c r="AD770" i="2"/>
  <c r="AD766" i="2"/>
  <c r="AD762" i="2"/>
  <c r="AD758" i="2"/>
  <c r="AD754" i="2"/>
  <c r="AD750" i="2"/>
  <c r="AD746" i="2"/>
  <c r="AD742" i="2"/>
  <c r="AD738" i="2"/>
  <c r="AD734" i="2"/>
  <c r="AD730" i="2"/>
  <c r="AD726" i="2"/>
  <c r="AD722" i="2"/>
  <c r="AD718" i="2"/>
  <c r="AD681" i="2"/>
  <c r="AD693" i="2"/>
  <c r="AC779" i="2"/>
  <c r="AC689" i="2"/>
  <c r="AC772" i="2"/>
  <c r="AC764" i="2"/>
  <c r="AC756" i="2"/>
  <c r="AC748" i="2"/>
  <c r="AC740" i="2"/>
  <c r="AC732" i="2"/>
  <c r="AC724" i="2"/>
  <c r="AC716" i="2"/>
  <c r="AD677" i="2"/>
  <c r="AD679" i="2"/>
  <c r="AD614" i="2"/>
  <c r="AD596" i="2"/>
  <c r="AD610" i="2"/>
  <c r="AC600" i="2"/>
  <c r="AC684" i="2"/>
  <c r="AC672" i="2"/>
  <c r="AD669" i="2"/>
  <c r="AC664" i="2"/>
  <c r="AD661" i="2"/>
  <c r="AC656" i="2"/>
  <c r="AD653" i="2"/>
  <c r="AC648" i="2"/>
  <c r="AD645" i="2"/>
  <c r="AC640" i="2"/>
  <c r="AD637" i="2"/>
  <c r="AC633" i="2"/>
  <c r="AD604" i="2"/>
  <c r="AD634" i="2"/>
  <c r="AD632" i="2"/>
  <c r="AD592" i="2"/>
  <c r="AC625" i="2"/>
  <c r="AC617" i="2"/>
  <c r="AC609" i="2"/>
  <c r="AC601" i="2"/>
  <c r="AD594" i="2"/>
  <c r="AC585" i="2"/>
  <c r="AD582" i="2"/>
  <c r="AC577" i="2"/>
  <c r="AD574" i="2"/>
  <c r="AC569" i="2"/>
  <c r="AD566" i="2"/>
  <c r="AC561" i="2"/>
  <c r="AD558" i="2"/>
  <c r="AC550" i="2"/>
  <c r="AD519" i="2"/>
  <c r="AD539" i="2"/>
  <c r="AC584" i="2"/>
  <c r="AC576" i="2"/>
  <c r="AC568" i="2"/>
  <c r="AC560" i="2"/>
  <c r="AD553" i="2"/>
  <c r="AD471" i="2"/>
  <c r="AD449" i="2"/>
  <c r="AD451" i="2"/>
  <c r="AD445" i="2"/>
  <c r="AD441" i="2"/>
  <c r="AD437" i="2"/>
  <c r="AD426" i="2"/>
  <c r="AD412" i="2"/>
  <c r="AC441" i="2"/>
  <c r="AD428" i="2"/>
  <c r="AD424" i="2"/>
  <c r="AC454" i="2"/>
  <c r="AC434" i="2"/>
  <c r="AD432" i="2"/>
  <c r="AD414" i="2"/>
  <c r="AD406" i="2"/>
  <c r="AC407" i="2"/>
  <c r="AD386" i="2"/>
  <c r="AD380" i="2"/>
  <c r="AD376" i="2"/>
  <c r="AC402" i="2"/>
  <c r="AC394" i="2"/>
  <c r="AC355" i="2"/>
  <c r="AC385" i="2"/>
  <c r="AC377" i="2"/>
  <c r="AC370" i="2"/>
  <c r="AD367" i="2"/>
  <c r="AC346" i="2"/>
  <c r="AD339" i="2"/>
  <c r="AD330" i="2"/>
  <c r="AD322" i="2"/>
  <c r="AD360" i="2"/>
  <c r="AC351" i="2"/>
  <c r="AD338" i="2"/>
  <c r="AC329" i="2"/>
  <c r="AD326" i="2"/>
  <c r="AC297" i="2"/>
  <c r="AC310" i="2"/>
  <c r="AD317" i="2"/>
  <c r="AC292" i="2"/>
  <c r="AD283" i="2"/>
  <c r="AC276" i="2"/>
  <c r="AD273" i="2"/>
  <c r="AD268" i="2"/>
  <c r="AD275" i="2"/>
  <c r="AD266" i="2"/>
  <c r="AC257" i="2"/>
  <c r="AD260" i="2"/>
  <c r="AD256" i="2"/>
  <c r="AC260" i="2"/>
  <c r="AD253" i="2"/>
  <c r="AC237" i="2"/>
  <c r="AC238" i="2"/>
  <c r="AD235" i="2"/>
  <c r="AC239" i="2"/>
  <c r="AC225" i="2"/>
  <c r="AC209" i="2"/>
  <c r="AD220" i="2"/>
  <c r="AD208" i="2"/>
  <c r="AC231" i="2"/>
  <c r="AD224" i="2"/>
  <c r="AC232" i="2"/>
  <c r="AD229" i="2"/>
  <c r="AC224" i="2"/>
  <c r="AD221" i="2"/>
  <c r="AC216" i="2"/>
  <c r="AD213" i="2"/>
  <c r="AC208" i="2"/>
  <c r="AD205" i="2"/>
  <c r="AC199" i="2"/>
  <c r="AC155" i="2"/>
  <c r="AD143" i="2"/>
  <c r="AC169" i="2"/>
  <c r="AC140" i="2"/>
  <c r="AC124" i="2"/>
  <c r="AD127" i="2"/>
  <c r="AD118" i="2"/>
  <c r="AD144" i="2"/>
  <c r="AD140" i="2"/>
  <c r="AC135" i="2"/>
  <c r="AD132" i="2"/>
  <c r="AC127" i="2"/>
  <c r="AD124" i="2"/>
  <c r="AC106" i="2"/>
  <c r="AC551" i="2"/>
  <c r="AC108" i="2"/>
  <c r="AC709" i="2"/>
  <c r="AC78" i="2"/>
  <c r="AC76" i="2"/>
  <c r="AC634" i="2"/>
  <c r="AC626" i="2"/>
  <c r="AC432" i="2"/>
  <c r="AD802" i="2"/>
  <c r="AC780" i="2"/>
  <c r="AD816" i="2"/>
  <c r="AD800" i="2"/>
  <c r="AC784" i="2"/>
  <c r="AD788" i="2"/>
  <c r="AD778" i="2"/>
  <c r="AC712" i="2"/>
  <c r="AD697" i="2"/>
  <c r="AD691" i="2"/>
  <c r="AC685" i="2"/>
  <c r="AC811" i="2"/>
  <c r="AC803" i="2"/>
  <c r="AC795" i="2"/>
  <c r="AC783" i="2"/>
  <c r="AC771" i="2"/>
  <c r="AD768" i="2"/>
  <c r="AC763" i="2"/>
  <c r="AD760" i="2"/>
  <c r="AC755" i="2"/>
  <c r="AD752" i="2"/>
  <c r="AC747" i="2"/>
  <c r="AD744" i="2"/>
  <c r="AC739" i="2"/>
  <c r="AD736" i="2"/>
  <c r="AC731" i="2"/>
  <c r="AD728" i="2"/>
  <c r="AC723" i="2"/>
  <c r="AD720" i="2"/>
  <c r="AD705" i="2"/>
  <c r="AD709" i="2"/>
  <c r="AD707" i="2"/>
  <c r="AD683" i="2"/>
  <c r="AC629" i="2"/>
  <c r="AC704" i="2"/>
  <c r="AC696" i="2"/>
  <c r="AC688" i="2"/>
  <c r="AD620" i="2"/>
  <c r="AD606" i="2"/>
  <c r="AC588" i="2"/>
  <c r="AC673" i="2"/>
  <c r="AC665" i="2"/>
  <c r="AC657" i="2"/>
  <c r="AC649" i="2"/>
  <c r="AC641" i="2"/>
  <c r="AD602" i="2"/>
  <c r="AC597" i="2"/>
  <c r="AD590" i="2"/>
  <c r="AD584" i="2"/>
  <c r="AD580" i="2"/>
  <c r="AD576" i="2"/>
  <c r="AD572" i="2"/>
  <c r="AD568" i="2"/>
  <c r="AD564" i="2"/>
  <c r="AD560" i="2"/>
  <c r="AD556" i="2"/>
  <c r="AD533" i="2"/>
  <c r="AC542" i="2"/>
  <c r="AC534" i="2"/>
  <c r="AC526" i="2"/>
  <c r="AC518" i="2"/>
  <c r="AD515" i="2"/>
  <c r="AC510" i="2"/>
  <c r="AD507" i="2"/>
  <c r="AC502" i="2"/>
  <c r="AD499" i="2"/>
  <c r="AC494" i="2"/>
  <c r="AD491" i="2"/>
  <c r="AC486" i="2"/>
  <c r="AD483" i="2"/>
  <c r="AC478" i="2"/>
  <c r="AD475" i="2"/>
  <c r="AD463" i="2"/>
  <c r="AC515" i="2"/>
  <c r="AC507" i="2"/>
  <c r="AC499" i="2"/>
  <c r="AC491" i="2"/>
  <c r="AC483" i="2"/>
  <c r="AC475" i="2"/>
  <c r="AD469" i="2"/>
  <c r="AD467" i="2"/>
  <c r="AD410" i="2"/>
  <c r="AD434" i="2"/>
  <c r="AC470" i="2"/>
  <c r="AC462" i="2"/>
  <c r="AD447" i="2"/>
  <c r="AC442" i="2"/>
  <c r="AD439" i="2"/>
  <c r="AD418" i="2"/>
  <c r="AD416" i="2"/>
  <c r="AC423" i="2"/>
  <c r="AC415" i="2"/>
  <c r="AC403" i="2"/>
  <c r="AD400" i="2"/>
  <c r="AC395" i="2"/>
  <c r="AD392" i="2"/>
  <c r="AD384" i="2"/>
  <c r="AD402" i="2"/>
  <c r="AD398" i="2"/>
  <c r="AD394" i="2"/>
  <c r="AD390" i="2"/>
  <c r="AC371" i="2"/>
  <c r="AC359" i="2"/>
  <c r="AC366" i="2"/>
  <c r="AD363" i="2"/>
  <c r="AC342" i="2"/>
  <c r="AD335" i="2"/>
  <c r="AD364" i="2"/>
  <c r="AC347" i="2"/>
  <c r="AD344" i="2"/>
  <c r="AC339" i="2"/>
  <c r="AD336" i="2"/>
  <c r="AD342" i="2"/>
  <c r="AD318" i="2"/>
  <c r="AC313" i="2"/>
  <c r="AD310" i="2"/>
  <c r="AD304" i="2"/>
  <c r="AC314" i="2"/>
  <c r="AC298" i="2"/>
  <c r="AD302" i="2"/>
  <c r="AC294" i="2"/>
  <c r="AC301" i="2"/>
  <c r="AD291" i="2"/>
  <c r="AD285" i="2"/>
  <c r="AD279" i="2"/>
  <c r="AD287" i="2"/>
  <c r="AC284" i="2"/>
  <c r="AD270" i="2"/>
  <c r="AD264" i="2"/>
  <c r="AD272" i="2"/>
  <c r="AC269" i="2"/>
  <c r="AD262" i="2"/>
  <c r="AD249" i="2"/>
  <c r="AC246" i="2"/>
  <c r="AC233" i="2"/>
  <c r="AC213" i="2"/>
  <c r="AD197" i="2"/>
  <c r="AC192" i="2"/>
  <c r="AC193" i="2"/>
  <c r="AD185" i="2"/>
  <c r="AD212" i="2"/>
  <c r="AD189" i="2"/>
  <c r="AC148" i="2"/>
  <c r="AC184" i="2"/>
  <c r="AD181" i="2"/>
  <c r="AC176" i="2"/>
  <c r="AD173" i="2"/>
  <c r="AC168" i="2"/>
  <c r="AD165" i="2"/>
  <c r="AD156" i="2"/>
  <c r="AC173" i="2"/>
  <c r="AC151" i="2"/>
  <c r="AD160" i="2"/>
  <c r="AD152" i="2"/>
  <c r="AC128" i="2"/>
  <c r="AD122" i="2"/>
  <c r="AD131" i="2"/>
  <c r="AC114" i="2"/>
  <c r="AD159" i="2"/>
  <c r="AC545" i="2"/>
  <c r="AC104" i="2"/>
  <c r="AC547" i="2"/>
  <c r="AC820" i="2"/>
  <c r="AC713" i="2"/>
  <c r="AC628" i="2"/>
  <c r="AC553" i="2"/>
  <c r="AC428" i="2"/>
  <c r="AD820" i="2"/>
  <c r="AD814" i="2"/>
  <c r="AD798" i="2"/>
  <c r="AD808" i="2"/>
  <c r="AD792" i="2"/>
  <c r="AD776" i="2"/>
  <c r="AD782" i="2"/>
  <c r="AD695" i="2"/>
  <c r="AC681" i="2"/>
  <c r="AD713" i="2"/>
  <c r="AC787" i="2"/>
  <c r="AC708" i="2"/>
  <c r="AD703" i="2"/>
  <c r="AD689" i="2"/>
  <c r="AC768" i="2"/>
  <c r="AC760" i="2"/>
  <c r="AC752" i="2"/>
  <c r="AC744" i="2"/>
  <c r="AC736" i="2"/>
  <c r="AC728" i="2"/>
  <c r="AC720" i="2"/>
  <c r="AD715" i="2"/>
  <c r="AD701" i="2"/>
  <c r="AC677" i="2"/>
  <c r="AD687" i="2"/>
  <c r="AC596" i="2"/>
  <c r="AD624" i="2"/>
  <c r="AD600" i="2"/>
  <c r="AC676" i="2"/>
  <c r="AD673" i="2"/>
  <c r="AC668" i="2"/>
  <c r="AD665" i="2"/>
  <c r="AC660" i="2"/>
  <c r="AD657" i="2"/>
  <c r="AC652" i="2"/>
  <c r="AD649" i="2"/>
  <c r="AC644" i="2"/>
  <c r="AD641" i="2"/>
  <c r="AC636" i="2"/>
  <c r="AD622" i="2"/>
  <c r="AD616" i="2"/>
  <c r="AC592" i="2"/>
  <c r="AC621" i="2"/>
  <c r="AC613" i="2"/>
  <c r="AC605" i="2"/>
  <c r="AC593" i="2"/>
  <c r="AD586" i="2"/>
  <c r="AC581" i="2"/>
  <c r="AD578" i="2"/>
  <c r="AC573" i="2"/>
  <c r="AD570" i="2"/>
  <c r="AC565" i="2"/>
  <c r="AD562" i="2"/>
  <c r="AC557" i="2"/>
  <c r="AD529" i="2"/>
  <c r="AD551" i="2"/>
  <c r="AD541" i="2"/>
  <c r="AD525" i="2"/>
  <c r="AC554" i="2"/>
  <c r="AC546" i="2"/>
  <c r="AD521" i="2"/>
  <c r="AC580" i="2"/>
  <c r="AC572" i="2"/>
  <c r="AC564" i="2"/>
  <c r="AC556" i="2"/>
  <c r="AD535" i="2"/>
  <c r="AD461" i="2"/>
  <c r="AC449" i="2"/>
  <c r="AD459" i="2"/>
  <c r="AD517" i="2"/>
  <c r="AD513" i="2"/>
  <c r="AD509" i="2"/>
  <c r="AD505" i="2"/>
  <c r="AD501" i="2"/>
  <c r="AD497" i="2"/>
  <c r="AD493" i="2"/>
  <c r="AD489" i="2"/>
  <c r="AD485" i="2"/>
  <c r="AD481" i="2"/>
  <c r="AD477" i="2"/>
  <c r="AD465" i="2"/>
  <c r="AC445" i="2"/>
  <c r="AC437" i="2"/>
  <c r="AC450" i="2"/>
  <c r="AC438" i="2"/>
  <c r="AD435" i="2"/>
  <c r="AC431" i="2"/>
  <c r="AD420" i="2"/>
  <c r="AC406" i="2"/>
  <c r="AD408" i="2"/>
  <c r="AC376" i="2"/>
  <c r="AD378" i="2"/>
  <c r="AC398" i="2"/>
  <c r="AC390" i="2"/>
  <c r="AC358" i="2"/>
  <c r="AD355" i="2"/>
  <c r="AD350" i="2"/>
  <c r="AC350" i="2"/>
  <c r="AC381" i="2"/>
  <c r="AC367" i="2"/>
  <c r="AC354" i="2"/>
  <c r="AD347" i="2"/>
  <c r="AC338" i="2"/>
  <c r="AC322" i="2"/>
  <c r="AD368" i="2"/>
  <c r="AD352" i="2"/>
  <c r="AC325" i="2"/>
  <c r="AD346" i="2"/>
  <c r="AC326" i="2"/>
  <c r="AC321" i="2"/>
  <c r="AD306" i="2"/>
  <c r="AC318" i="2"/>
  <c r="AD309" i="2"/>
  <c r="AD281" i="2"/>
  <c r="AD289" i="2"/>
  <c r="AD277" i="2"/>
  <c r="AC272" i="2"/>
  <c r="AC275" i="2"/>
  <c r="AC265" i="2"/>
  <c r="AC255" i="2"/>
  <c r="AC256" i="2"/>
  <c r="AD251" i="2"/>
  <c r="AD243" i="2"/>
  <c r="AD239" i="2"/>
  <c r="AC234" i="2"/>
  <c r="AC217" i="2"/>
  <c r="AD203" i="2"/>
  <c r="AD216" i="2"/>
  <c r="AD201" i="2"/>
  <c r="AD232" i="2"/>
  <c r="AD228" i="2"/>
  <c r="AC228" i="2"/>
  <c r="AD225" i="2"/>
  <c r="AC220" i="2"/>
  <c r="AD217" i="2"/>
  <c r="AC212" i="2"/>
  <c r="AD209" i="2"/>
  <c r="AC204" i="2"/>
  <c r="AD148" i="2"/>
  <c r="AC188" i="2"/>
  <c r="AD154" i="2"/>
  <c r="AC143" i="2"/>
  <c r="AC177" i="2"/>
  <c r="AC159" i="2"/>
  <c r="AD155" i="2"/>
  <c r="AC147" i="2"/>
  <c r="AC144" i="2"/>
  <c r="AC132" i="2"/>
  <c r="AD120" i="2"/>
  <c r="AD135" i="2"/>
  <c r="AD200" i="2"/>
  <c r="AC707" i="2"/>
  <c r="AC253" i="2"/>
  <c r="AD796" i="2"/>
  <c r="AD786" i="2"/>
  <c r="AC799" i="2"/>
  <c r="AC775" i="2"/>
  <c r="AD772" i="2"/>
  <c r="AC759" i="2"/>
  <c r="AD756" i="2"/>
  <c r="AC152" i="2"/>
  <c r="AC715" i="2"/>
  <c r="AD784" i="2"/>
  <c r="AD812" i="2"/>
  <c r="AD806" i="2"/>
  <c r="AC807" i="2"/>
  <c r="AD675" i="2"/>
  <c r="AD671" i="2"/>
  <c r="AD667" i="2"/>
  <c r="AD663" i="2"/>
  <c r="AD659" i="2"/>
  <c r="AD655" i="2"/>
  <c r="AD651" i="2"/>
  <c r="AD647" i="2"/>
  <c r="AD643" i="2"/>
  <c r="AD639" i="2"/>
  <c r="AD630" i="2"/>
  <c r="AC680" i="2"/>
  <c r="AC669" i="2"/>
  <c r="AC637" i="2"/>
  <c r="AD543" i="2"/>
  <c r="AD547" i="2"/>
  <c r="AD545" i="2"/>
  <c r="AC530" i="2"/>
  <c r="AC503" i="2"/>
  <c r="AD422" i="2"/>
  <c r="AC411" i="2"/>
  <c r="AC399" i="2"/>
  <c r="AD396" i="2"/>
  <c r="AC374" i="2"/>
  <c r="AD382" i="2"/>
  <c r="AC375" i="2"/>
  <c r="AD351" i="2"/>
  <c r="AD356" i="2"/>
  <c r="AC343" i="2"/>
  <c r="AD340" i="2"/>
  <c r="AC291" i="2"/>
  <c r="AD298" i="2"/>
  <c r="AC305" i="2"/>
  <c r="AC261" i="2"/>
  <c r="AD258" i="2"/>
  <c r="AC254" i="2"/>
  <c r="AC189" i="2"/>
  <c r="AC131" i="2"/>
  <c r="AD128" i="2"/>
  <c r="AD116" i="2"/>
  <c r="AD112" i="2"/>
  <c r="AC107" i="2"/>
  <c r="AC113" i="2"/>
  <c r="AD110" i="2"/>
  <c r="AC103" i="2"/>
  <c r="AD100" i="2"/>
  <c r="AC79" i="2"/>
  <c r="AC72" i="2"/>
  <c r="AD66" i="2"/>
  <c r="AD62" i="2"/>
  <c r="AC62" i="2"/>
  <c r="AD53" i="2"/>
  <c r="AD68" i="2"/>
  <c r="AC63" i="2"/>
  <c r="AD60" i="2"/>
  <c r="AC57" i="2"/>
  <c r="AC45" i="2"/>
  <c r="AD37" i="2"/>
  <c r="AC52" i="2"/>
  <c r="AD49" i="2"/>
  <c r="AC44" i="2"/>
  <c r="AD41" i="2"/>
  <c r="AD25" i="2"/>
  <c r="AC29" i="2"/>
  <c r="AD23" i="2"/>
  <c r="AC10" i="2"/>
  <c r="AC6" i="2"/>
  <c r="AC302" i="2"/>
  <c r="AC791" i="2"/>
  <c r="AD612" i="2"/>
  <c r="AC653" i="2"/>
  <c r="AD618" i="2"/>
  <c r="AD531" i="2"/>
  <c r="AD523" i="2"/>
  <c r="AC458" i="2"/>
  <c r="AD404" i="2"/>
  <c r="AD388" i="2"/>
  <c r="AC362" i="2"/>
  <c r="AC334" i="2"/>
  <c r="AC335" i="2"/>
  <c r="AD334" i="2"/>
  <c r="AD294" i="2"/>
  <c r="AC279" i="2"/>
  <c r="AD193" i="2"/>
  <c r="AC165" i="2"/>
  <c r="AC139" i="2"/>
  <c r="AD114" i="2"/>
  <c r="AC109" i="2"/>
  <c r="AD72" i="2"/>
  <c r="AD57" i="2"/>
  <c r="AC66" i="2"/>
  <c r="AD64" i="2"/>
  <c r="AC49" i="2"/>
  <c r="AD45" i="2"/>
  <c r="AD33" i="2"/>
  <c r="AC38" i="2"/>
  <c r="AD21" i="2"/>
  <c r="AD11" i="2"/>
  <c r="AC743" i="2"/>
  <c r="AC727" i="2"/>
  <c r="AD598" i="2"/>
  <c r="AD527" i="2"/>
  <c r="AC522" i="2"/>
  <c r="AD503" i="2"/>
  <c r="AD487" i="2"/>
  <c r="AC474" i="2"/>
  <c r="AD457" i="2"/>
  <c r="AC466" i="2"/>
  <c r="AD443" i="2"/>
  <c r="AD372" i="2"/>
  <c r="AC288" i="2"/>
  <c r="AD247" i="2"/>
  <c r="AC242" i="2"/>
  <c r="AC172" i="2"/>
  <c r="AC121" i="2"/>
  <c r="AD108" i="2"/>
  <c r="AD104" i="2"/>
  <c r="AC92" i="2"/>
  <c r="AD78" i="2"/>
  <c r="AD90" i="2"/>
  <c r="AD82" i="2"/>
  <c r="AD70" i="2"/>
  <c r="AD88" i="2"/>
  <c r="AD80" i="2"/>
  <c r="AC34" i="2"/>
  <c r="AD27" i="2"/>
  <c r="AD18" i="2"/>
  <c r="AC14" i="2"/>
  <c r="AD16" i="2"/>
  <c r="AD8" i="2"/>
  <c r="AC55" i="2"/>
  <c r="AC245" i="2"/>
  <c r="AD818" i="2"/>
  <c r="AD822" i="2"/>
  <c r="AD685" i="2"/>
  <c r="AC815" i="2"/>
  <c r="AC767" i="2"/>
  <c r="AD764" i="2"/>
  <c r="AC751" i="2"/>
  <c r="AD748" i="2"/>
  <c r="AC735" i="2"/>
  <c r="AD732" i="2"/>
  <c r="AC719" i="2"/>
  <c r="AD716" i="2"/>
  <c r="AD699" i="2"/>
  <c r="AD588" i="2"/>
  <c r="AC645" i="2"/>
  <c r="AC538" i="2"/>
  <c r="AC514" i="2"/>
  <c r="AD511" i="2"/>
  <c r="AC498" i="2"/>
  <c r="AD495" i="2"/>
  <c r="AC482" i="2"/>
  <c r="AD479" i="2"/>
  <c r="AC511" i="2"/>
  <c r="AC479" i="2"/>
  <c r="AC419" i="2"/>
  <c r="AD359" i="2"/>
  <c r="AC363" i="2"/>
  <c r="AC317" i="2"/>
  <c r="AD314" i="2"/>
  <c r="AC306" i="2"/>
  <c r="AD313" i="2"/>
  <c r="AD241" i="2"/>
  <c r="AD237" i="2"/>
  <c r="AD233" i="2"/>
  <c r="AC221" i="2"/>
  <c r="AC197" i="2"/>
  <c r="AD204" i="2"/>
  <c r="AC180" i="2"/>
  <c r="AD177" i="2"/>
  <c r="AC164" i="2"/>
  <c r="AC181" i="2"/>
  <c r="AD139" i="2"/>
  <c r="AC118" i="2"/>
  <c r="AD98" i="2"/>
  <c r="AC88" i="2"/>
  <c r="AC80" i="2"/>
  <c r="AC75" i="2"/>
  <c r="AC95" i="2"/>
  <c r="AD92" i="2"/>
  <c r="AC87" i="2"/>
  <c r="AD84" i="2"/>
  <c r="AC71" i="2"/>
  <c r="AC56" i="2"/>
  <c r="AD51" i="2"/>
  <c r="AD47" i="2"/>
  <c r="AD43" i="2"/>
  <c r="AD39" i="2"/>
  <c r="AD29" i="2"/>
  <c r="AD35" i="2"/>
  <c r="AC30" i="2"/>
  <c r="AC26" i="2"/>
  <c r="AC21" i="2"/>
  <c r="AC15" i="2"/>
  <c r="AC11" i="2"/>
  <c r="AC7" i="2"/>
  <c r="AC549" i="2"/>
  <c r="AD608" i="2"/>
  <c r="AC692" i="2"/>
  <c r="AD626" i="2"/>
  <c r="AC519" i="2"/>
  <c r="AD537" i="2"/>
  <c r="AC487" i="2"/>
  <c r="AC427" i="2"/>
  <c r="AC391" i="2"/>
  <c r="AD343" i="2"/>
  <c r="AD348" i="2"/>
  <c r="AD332" i="2"/>
  <c r="AC293" i="2"/>
  <c r="AC280" i="2"/>
  <c r="AC205" i="2"/>
  <c r="AC185" i="2"/>
  <c r="AC136" i="2"/>
  <c r="AD136" i="2"/>
  <c r="AC122" i="2"/>
  <c r="AC117" i="2"/>
  <c r="AC110" i="2"/>
  <c r="AC74" i="2"/>
  <c r="AC67" i="2"/>
  <c r="AC59" i="2"/>
  <c r="AC41" i="2"/>
  <c r="AC48" i="2"/>
  <c r="AC25" i="2"/>
  <c r="AC22" i="2"/>
  <c r="AD740" i="2"/>
  <c r="AD724" i="2"/>
  <c r="AC700" i="2"/>
  <c r="AC661" i="2"/>
  <c r="AC589" i="2"/>
  <c r="AC506" i="2"/>
  <c r="AC490" i="2"/>
  <c r="AC495" i="2"/>
  <c r="AD453" i="2"/>
  <c r="AD455" i="2"/>
  <c r="AC410" i="2"/>
  <c r="AC446" i="2"/>
  <c r="AD371" i="2"/>
  <c r="AC309" i="2"/>
  <c r="AC264" i="2"/>
  <c r="AC250" i="2"/>
  <c r="AC200" i="2"/>
  <c r="AC196" i="2"/>
  <c r="AD169" i="2"/>
  <c r="AD96" i="2"/>
  <c r="AD102" i="2"/>
  <c r="AC84" i="2"/>
  <c r="AD94" i="2"/>
  <c r="AD86" i="2"/>
  <c r="AD76" i="2"/>
  <c r="AC99" i="2"/>
  <c r="AC91" i="2"/>
  <c r="AC83" i="2"/>
  <c r="AC33" i="2"/>
  <c r="AD31" i="2"/>
  <c r="AC19" i="2"/>
  <c r="AD15" i="2"/>
  <c r="AD7" i="2"/>
  <c r="AD12" i="2"/>
  <c r="AD780" i="2"/>
  <c r="AC788" i="2"/>
  <c r="Z240" i="2"/>
  <c r="Z242" i="2"/>
  <c r="AF242" i="2" s="1"/>
  <c r="AS242" i="2" s="1"/>
  <c r="Y244" i="2"/>
  <c r="AE244" i="2" s="1"/>
  <c r="AR244" i="2" s="1"/>
  <c r="Z248" i="2"/>
  <c r="AF248" i="2" s="1"/>
  <c r="AS248" i="2" s="1"/>
  <c r="Z252" i="2"/>
  <c r="AF252" i="2" s="1"/>
  <c r="AS252" i="2" s="1"/>
  <c r="Z254" i="2"/>
  <c r="AF254" i="2" s="1"/>
  <c r="AS254" i="2" s="1"/>
  <c r="Z257" i="2"/>
  <c r="AF257" i="2" s="1"/>
  <c r="AS257" i="2" s="1"/>
  <c r="Y259" i="2"/>
  <c r="Z261" i="2"/>
  <c r="Z263" i="2"/>
  <c r="AF263" i="2" s="1"/>
  <c r="AS263" i="2" s="1"/>
  <c r="Y267" i="2"/>
  <c r="AE267" i="2" s="1"/>
  <c r="AR267" i="2" s="1"/>
  <c r="Y271" i="2"/>
  <c r="AE271" i="2" s="1"/>
  <c r="AR271" i="2" s="1"/>
  <c r="Y273" i="2"/>
  <c r="AE273" i="2" s="1"/>
  <c r="AR273" i="2" s="1"/>
  <c r="Y277" i="2"/>
  <c r="AE277" i="2" s="1"/>
  <c r="AR277" i="2" s="1"/>
  <c r="Z280" i="2"/>
  <c r="AF280" i="2" s="1"/>
  <c r="AS280" i="2" s="1"/>
  <c r="Y283" i="2"/>
  <c r="AE283" i="2" s="1"/>
  <c r="AR283" i="2" s="1"/>
  <c r="Y285" i="2"/>
  <c r="Z288" i="2"/>
  <c r="AF288" i="2" s="1"/>
  <c r="AS288" i="2" s="1"/>
  <c r="Y295" i="2"/>
  <c r="AE295" i="2" s="1"/>
  <c r="AR295" i="2" s="1"/>
  <c r="Y296" i="2"/>
  <c r="AE296" i="2" s="1"/>
  <c r="AR296" i="2" s="1"/>
  <c r="Y299" i="2"/>
  <c r="AE299" i="2" s="1"/>
  <c r="AR299" i="2" s="1"/>
  <c r="Y303" i="2"/>
  <c r="AE303" i="2" s="1"/>
  <c r="AR303" i="2" s="1"/>
  <c r="Z304" i="2"/>
  <c r="AF304" i="2" s="1"/>
  <c r="AS304" i="2" s="1"/>
  <c r="Y308" i="2"/>
  <c r="Y311" i="2"/>
  <c r="AE311" i="2" s="1"/>
  <c r="AR311" i="2" s="1"/>
  <c r="Y312" i="2"/>
  <c r="AE312" i="2" s="1"/>
  <c r="AR312" i="2" s="1"/>
  <c r="Y236" i="2"/>
  <c r="AE236" i="2" s="1"/>
  <c r="AR236" i="2" s="1"/>
  <c r="Z244" i="2"/>
  <c r="AF244" i="2" s="1"/>
  <c r="AS244" i="2" s="1"/>
  <c r="Y247" i="2"/>
  <c r="Y262" i="2"/>
  <c r="AE262" i="2" s="1"/>
  <c r="AR262" i="2" s="1"/>
  <c r="Y266" i="2"/>
  <c r="AE266" i="2" s="1"/>
  <c r="AR266" i="2" s="1"/>
  <c r="Z267" i="2"/>
  <c r="AF267" i="2" s="1"/>
  <c r="AS267" i="2" s="1"/>
  <c r="Y290" i="2"/>
  <c r="Z295" i="2"/>
  <c r="AF295" i="2" s="1"/>
  <c r="AS295" i="2" s="1"/>
  <c r="Z299" i="2"/>
  <c r="AF299" i="2" s="1"/>
  <c r="AS299" i="2" s="1"/>
  <c r="Z303" i="2"/>
  <c r="Y307" i="2"/>
  <c r="AE307" i="2" s="1"/>
  <c r="AR307" i="2" s="1"/>
  <c r="Z308" i="2"/>
  <c r="AF308" i="2" s="1"/>
  <c r="AS308" i="2" s="1"/>
  <c r="Z236" i="2"/>
  <c r="Y241" i="2"/>
  <c r="AE241" i="2" s="1"/>
  <c r="AR241" i="2" s="1"/>
  <c r="Z250" i="2"/>
  <c r="AF250" i="2" s="1"/>
  <c r="AS250" i="2" s="1"/>
  <c r="Y251" i="2"/>
  <c r="AE251" i="2" s="1"/>
  <c r="AR251" i="2" s="1"/>
  <c r="Y258" i="2"/>
  <c r="AE258" i="2" s="1"/>
  <c r="AR258" i="2" s="1"/>
  <c r="Z269" i="2"/>
  <c r="AF269" i="2" s="1"/>
  <c r="AS269" i="2" s="1"/>
  <c r="Y274" i="2"/>
  <c r="AE274" i="2" s="1"/>
  <c r="AR274" i="2" s="1"/>
  <c r="Y278" i="2"/>
  <c r="AE278" i="2" s="1"/>
  <c r="AR278" i="2" s="1"/>
  <c r="Y281" i="2"/>
  <c r="AE281" i="2" s="1"/>
  <c r="AR281" i="2" s="1"/>
  <c r="Y282" i="2"/>
  <c r="AE282" i="2" s="1"/>
  <c r="AR282" i="2" s="1"/>
  <c r="Y286" i="2"/>
  <c r="Z290" i="2"/>
  <c r="AF290" i="2" s="1"/>
  <c r="AS290" i="2" s="1"/>
  <c r="Z292" i="2"/>
  <c r="AF292" i="2" s="1"/>
  <c r="AS292" i="2" s="1"/>
  <c r="Y293" i="2"/>
  <c r="Z297" i="2"/>
  <c r="AF297" i="2" s="1"/>
  <c r="AS297" i="2" s="1"/>
  <c r="Y300" i="2"/>
  <c r="AE300" i="2" s="1"/>
  <c r="AR300" i="2" s="1"/>
  <c r="Z312" i="2"/>
  <c r="AF312" i="2" s="1"/>
  <c r="AS312" i="2" s="1"/>
  <c r="Y315" i="2"/>
  <c r="AE315" i="2" s="1"/>
  <c r="AR315" i="2" s="1"/>
  <c r="Y320" i="2"/>
  <c r="AE320" i="2" s="1"/>
  <c r="AR320" i="2" s="1"/>
  <c r="Z324" i="2"/>
  <c r="AF324" i="2" s="1"/>
  <c r="AS324" i="2" s="1"/>
  <c r="Z327" i="2"/>
  <c r="Z234" i="2"/>
  <c r="Y235" i="2"/>
  <c r="AE235" i="2" s="1"/>
  <c r="AR235" i="2" s="1"/>
  <c r="Y240" i="2"/>
  <c r="AE240" i="2" s="1"/>
  <c r="AR240" i="2" s="1"/>
  <c r="Z246" i="2"/>
  <c r="AF246" i="2" s="1"/>
  <c r="AS246" i="2" s="1"/>
  <c r="Y263" i="2"/>
  <c r="AE263" i="2" s="1"/>
  <c r="AR263" i="2" s="1"/>
  <c r="Z265" i="2"/>
  <c r="Z271" i="2"/>
  <c r="AF271" i="2" s="1"/>
  <c r="AS271" i="2" s="1"/>
  <c r="Z274" i="2"/>
  <c r="Z278" i="2"/>
  <c r="AF278" i="2" s="1"/>
  <c r="AS278" i="2" s="1"/>
  <c r="Z282" i="2"/>
  <c r="AF282" i="2" s="1"/>
  <c r="AS282" i="2" s="1"/>
  <c r="Z286" i="2"/>
  <c r="AF286" i="2" s="1"/>
  <c r="AS286" i="2" s="1"/>
  <c r="Z300" i="2"/>
  <c r="AF300" i="2" s="1"/>
  <c r="AS300" i="2" s="1"/>
  <c r="Z238" i="2"/>
  <c r="AF238" i="2" s="1"/>
  <c r="AS238" i="2" s="1"/>
  <c r="Y243" i="2"/>
  <c r="Y245" i="2"/>
  <c r="Y248" i="2"/>
  <c r="AE248" i="2" s="1"/>
  <c r="AR248" i="2" s="1"/>
  <c r="Y249" i="2"/>
  <c r="Y252" i="2"/>
  <c r="AE252" i="2" s="1"/>
  <c r="AR252" i="2" s="1"/>
  <c r="Y255" i="2"/>
  <c r="AE255" i="2" s="1"/>
  <c r="AR255" i="2" s="1"/>
  <c r="Z259" i="2"/>
  <c r="AF259" i="2" s="1"/>
  <c r="AS259" i="2" s="1"/>
  <c r="Z276" i="2"/>
  <c r="AF276" i="2" s="1"/>
  <c r="AS276" i="2" s="1"/>
  <c r="Z284" i="2"/>
  <c r="AF284" i="2" s="1"/>
  <c r="AS284" i="2" s="1"/>
  <c r="Z296" i="2"/>
  <c r="AF296" i="2" s="1"/>
  <c r="AS296" i="2" s="1"/>
  <c r="Y316" i="2"/>
  <c r="Y319" i="2"/>
  <c r="Z323" i="2"/>
  <c r="AF323" i="2" s="1"/>
  <c r="AS323" i="2" s="1"/>
  <c r="Z328" i="2"/>
  <c r="AF328" i="2" s="1"/>
  <c r="AS328" i="2" s="1"/>
  <c r="Z320" i="2"/>
  <c r="AF320" i="2" s="1"/>
  <c r="AS320" i="2" s="1"/>
  <c r="Y323" i="2"/>
  <c r="Z311" i="2"/>
  <c r="AF311" i="2" s="1"/>
  <c r="AS311" i="2" s="1"/>
  <c r="Z315" i="2"/>
  <c r="AF315" i="2" s="1"/>
  <c r="AS315" i="2" s="1"/>
  <c r="Z316" i="2"/>
  <c r="AF316" i="2" s="1"/>
  <c r="AS316" i="2" s="1"/>
  <c r="Z319" i="2"/>
  <c r="AF319" i="2" s="1"/>
  <c r="AS319" i="2" s="1"/>
  <c r="Z331" i="2"/>
  <c r="AF331" i="2" s="1"/>
  <c r="AS331" i="2" s="1"/>
  <c r="Z333" i="2"/>
  <c r="AF333" i="2" s="1"/>
  <c r="AS333" i="2" s="1"/>
  <c r="Y337" i="2"/>
  <c r="AE337" i="2" s="1"/>
  <c r="AR337" i="2" s="1"/>
  <c r="Y340" i="2"/>
  <c r="AE340" i="2" s="1"/>
  <c r="AR340" i="2" s="1"/>
  <c r="Z349" i="2"/>
  <c r="AF349" i="2" s="1"/>
  <c r="AS349" i="2" s="1"/>
  <c r="Z353" i="2"/>
  <c r="AF353" i="2" s="1"/>
  <c r="AS353" i="2" s="1"/>
  <c r="Y356" i="2"/>
  <c r="AE356" i="2" s="1"/>
  <c r="AR356" i="2" s="1"/>
  <c r="Y360" i="2"/>
  <c r="Y361" i="2"/>
  <c r="AE361" i="2" s="1"/>
  <c r="AR361" i="2" s="1"/>
  <c r="Z365" i="2"/>
  <c r="AF365" i="2" s="1"/>
  <c r="AS365" i="2" s="1"/>
  <c r="Z369" i="2"/>
  <c r="AF369" i="2" s="1"/>
  <c r="AS369" i="2" s="1"/>
  <c r="Z373" i="2"/>
  <c r="AF373" i="2" s="1"/>
  <c r="AS373" i="2" s="1"/>
  <c r="Y374" i="2"/>
  <c r="Z377" i="2"/>
  <c r="Z381" i="2"/>
  <c r="Y386" i="2"/>
  <c r="AE386" i="2" s="1"/>
  <c r="AR386" i="2" s="1"/>
  <c r="Z389" i="2"/>
  <c r="AF389" i="2" s="1"/>
  <c r="AS389" i="2" s="1"/>
  <c r="Y393" i="2"/>
  <c r="AE393" i="2" s="1"/>
  <c r="AR393" i="2" s="1"/>
  <c r="Z395" i="2"/>
  <c r="AF395" i="2" s="1"/>
  <c r="AS395" i="2" s="1"/>
  <c r="Y400" i="2"/>
  <c r="Y324" i="2"/>
  <c r="AE324" i="2" s="1"/>
  <c r="AR324" i="2" s="1"/>
  <c r="Y328" i="2"/>
  <c r="AE328" i="2" s="1"/>
  <c r="AR328" i="2" s="1"/>
  <c r="Y330" i="2"/>
  <c r="Y332" i="2"/>
  <c r="AE332" i="2" s="1"/>
  <c r="AR332" i="2" s="1"/>
  <c r="Z341" i="2"/>
  <c r="Y345" i="2"/>
  <c r="AE345" i="2" s="1"/>
  <c r="AR345" i="2" s="1"/>
  <c r="Y348" i="2"/>
  <c r="AE348" i="2" s="1"/>
  <c r="AR348" i="2" s="1"/>
  <c r="Z354" i="2"/>
  <c r="Z357" i="2"/>
  <c r="AF357" i="2" s="1"/>
  <c r="AS357" i="2" s="1"/>
  <c r="Y364" i="2"/>
  <c r="AE364" i="2" s="1"/>
  <c r="AR364" i="2" s="1"/>
  <c r="Z370" i="2"/>
  <c r="Y372" i="2"/>
  <c r="AE372" i="2" s="1"/>
  <c r="AR372" i="2" s="1"/>
  <c r="Z379" i="2"/>
  <c r="AF379" i="2" s="1"/>
  <c r="AS379" i="2" s="1"/>
  <c r="Z383" i="2"/>
  <c r="AF383" i="2" s="1"/>
  <c r="AS383" i="2" s="1"/>
  <c r="Y384" i="2"/>
  <c r="Y387" i="2"/>
  <c r="AE387" i="2" s="1"/>
  <c r="AR387" i="2" s="1"/>
  <c r="Y392" i="2"/>
  <c r="AE392" i="2" s="1"/>
  <c r="AR392" i="2" s="1"/>
  <c r="Z397" i="2"/>
  <c r="AF397" i="2" s="1"/>
  <c r="AS397" i="2" s="1"/>
  <c r="Y401" i="2"/>
  <c r="AE401" i="2" s="1"/>
  <c r="AR401" i="2" s="1"/>
  <c r="Z403" i="2"/>
  <c r="AF403" i="2" s="1"/>
  <c r="AS403" i="2" s="1"/>
  <c r="Y333" i="2"/>
  <c r="Y341" i="2"/>
  <c r="AE341" i="2" s="1"/>
  <c r="AR341" i="2" s="1"/>
  <c r="Y349" i="2"/>
  <c r="Y353" i="2"/>
  <c r="AE353" i="2" s="1"/>
  <c r="AR353" i="2" s="1"/>
  <c r="Z366" i="2"/>
  <c r="Z387" i="2"/>
  <c r="Y388" i="2"/>
  <c r="AE388" i="2" s="1"/>
  <c r="AR388" i="2" s="1"/>
  <c r="Y389" i="2"/>
  <c r="AE389" i="2" s="1"/>
  <c r="AR389" i="2" s="1"/>
  <c r="Z391" i="2"/>
  <c r="AF391" i="2" s="1"/>
  <c r="AS391" i="2" s="1"/>
  <c r="Z405" i="2"/>
  <c r="AF405" i="2" s="1"/>
  <c r="AS405" i="2" s="1"/>
  <c r="Y408" i="2"/>
  <c r="Z411" i="2"/>
  <c r="AF411" i="2" s="1"/>
  <c r="AS411" i="2" s="1"/>
  <c r="Z415" i="2"/>
  <c r="Y421" i="2"/>
  <c r="AE421" i="2" s="1"/>
  <c r="AR421" i="2" s="1"/>
  <c r="Z423" i="2"/>
  <c r="AF423" i="2" s="1"/>
  <c r="AS423" i="2" s="1"/>
  <c r="Y425" i="2"/>
  <c r="AE425" i="2" s="1"/>
  <c r="AR425" i="2" s="1"/>
  <c r="Z427" i="2"/>
  <c r="AF427" i="2" s="1"/>
  <c r="AS427" i="2" s="1"/>
  <c r="Y429" i="2"/>
  <c r="AE429" i="2" s="1"/>
  <c r="AR429" i="2" s="1"/>
  <c r="Y430" i="2"/>
  <c r="AE430" i="2" s="1"/>
  <c r="AR430" i="2" s="1"/>
  <c r="Z431" i="2"/>
  <c r="AF431" i="2" s="1"/>
  <c r="AS431" i="2" s="1"/>
  <c r="Z433" i="2"/>
  <c r="AF433" i="2" s="1"/>
  <c r="AS433" i="2" s="1"/>
  <c r="Y444" i="2"/>
  <c r="AE444" i="2" s="1"/>
  <c r="AR444" i="2" s="1"/>
  <c r="Z446" i="2"/>
  <c r="Y331" i="2"/>
  <c r="Z361" i="2"/>
  <c r="AF361" i="2" s="1"/>
  <c r="AS361" i="2" s="1"/>
  <c r="Y365" i="2"/>
  <c r="AE365" i="2" s="1"/>
  <c r="AR365" i="2" s="1"/>
  <c r="Y369" i="2"/>
  <c r="AE369" i="2" s="1"/>
  <c r="AR369" i="2" s="1"/>
  <c r="Y383" i="2"/>
  <c r="AE383" i="2" s="1"/>
  <c r="AR383" i="2" s="1"/>
  <c r="Y404" i="2"/>
  <c r="AE404" i="2" s="1"/>
  <c r="AR404" i="2" s="1"/>
  <c r="Y409" i="2"/>
  <c r="AE409" i="2" s="1"/>
  <c r="AR409" i="2" s="1"/>
  <c r="Y413" i="2"/>
  <c r="AE413" i="2" s="1"/>
  <c r="AR413" i="2" s="1"/>
  <c r="Y417" i="2"/>
  <c r="AE417" i="2" s="1"/>
  <c r="AR417" i="2" s="1"/>
  <c r="Z421" i="2"/>
  <c r="AF421" i="2" s="1"/>
  <c r="AS421" i="2" s="1"/>
  <c r="Z425" i="2"/>
  <c r="AF425" i="2" s="1"/>
  <c r="AS425" i="2" s="1"/>
  <c r="Z429" i="2"/>
  <c r="AF429" i="2" s="1"/>
  <c r="AS429" i="2" s="1"/>
  <c r="Y436" i="2"/>
  <c r="Z438" i="2"/>
  <c r="Y440" i="2"/>
  <c r="AE440" i="2" s="1"/>
  <c r="AR440" i="2" s="1"/>
  <c r="Z442" i="2"/>
  <c r="AF442" i="2" s="1"/>
  <c r="AS442" i="2" s="1"/>
  <c r="Z444" i="2"/>
  <c r="AF444" i="2" s="1"/>
  <c r="AS444" i="2" s="1"/>
  <c r="Y448" i="2"/>
  <c r="Z450" i="2"/>
  <c r="AF450" i="2" s="1"/>
  <c r="AS450" i="2" s="1"/>
  <c r="Y452" i="2"/>
  <c r="AE452" i="2" s="1"/>
  <c r="AR452" i="2" s="1"/>
  <c r="Z454" i="2"/>
  <c r="AF454" i="2" s="1"/>
  <c r="AS454" i="2" s="1"/>
  <c r="Z456" i="2"/>
  <c r="AF456" i="2" s="1"/>
  <c r="AS456" i="2" s="1"/>
  <c r="Z460" i="2"/>
  <c r="AF460" i="2" s="1"/>
  <c r="AS460" i="2" s="1"/>
  <c r="Y463" i="2"/>
  <c r="Z466" i="2"/>
  <c r="AF466" i="2" s="1"/>
  <c r="AS466" i="2" s="1"/>
  <c r="Y468" i="2"/>
  <c r="AE468" i="2" s="1"/>
  <c r="AR468" i="2" s="1"/>
  <c r="Y473" i="2"/>
  <c r="AE473" i="2" s="1"/>
  <c r="AR473" i="2" s="1"/>
  <c r="Z482" i="2"/>
  <c r="AF482" i="2" s="1"/>
  <c r="AS482" i="2" s="1"/>
  <c r="Z484" i="2"/>
  <c r="AF484" i="2" s="1"/>
  <c r="AS484" i="2" s="1"/>
  <c r="Y488" i="2"/>
  <c r="Y489" i="2"/>
  <c r="Z498" i="2"/>
  <c r="AF498" i="2" s="1"/>
  <c r="AS498" i="2" s="1"/>
  <c r="Z500" i="2"/>
  <c r="AF500" i="2" s="1"/>
  <c r="AS500" i="2" s="1"/>
  <c r="Y327" i="2"/>
  <c r="AE327" i="2" s="1"/>
  <c r="AR327" i="2" s="1"/>
  <c r="Y336" i="2"/>
  <c r="AE336" i="2" s="1"/>
  <c r="AR336" i="2" s="1"/>
  <c r="Z337" i="2"/>
  <c r="AF337" i="2" s="1"/>
  <c r="AS337" i="2" s="1"/>
  <c r="Y344" i="2"/>
  <c r="Z345" i="2"/>
  <c r="AF345" i="2" s="1"/>
  <c r="AS345" i="2" s="1"/>
  <c r="Y352" i="2"/>
  <c r="AE352" i="2" s="1"/>
  <c r="AR352" i="2" s="1"/>
  <c r="Y373" i="2"/>
  <c r="AE373" i="2" s="1"/>
  <c r="AR373" i="2" s="1"/>
  <c r="Z401" i="2"/>
  <c r="AF401" i="2" s="1"/>
  <c r="AS401" i="2" s="1"/>
  <c r="Z409" i="2"/>
  <c r="AF409" i="2" s="1"/>
  <c r="AS409" i="2" s="1"/>
  <c r="Z413" i="2"/>
  <c r="AF413" i="2" s="1"/>
  <c r="AS413" i="2" s="1"/>
  <c r="Z417" i="2"/>
  <c r="AF417" i="2" s="1"/>
  <c r="AS417" i="2" s="1"/>
  <c r="Y418" i="2"/>
  <c r="AE418" i="2" s="1"/>
  <c r="AR418" i="2" s="1"/>
  <c r="Y428" i="2"/>
  <c r="AE428" i="2" s="1"/>
  <c r="AR428" i="2" s="1"/>
  <c r="Z436" i="2"/>
  <c r="AF436" i="2" s="1"/>
  <c r="AS436" i="2" s="1"/>
  <c r="Z440" i="2"/>
  <c r="AF440" i="2" s="1"/>
  <c r="AS440" i="2" s="1"/>
  <c r="Y443" i="2"/>
  <c r="Y357" i="2"/>
  <c r="AE357" i="2" s="1"/>
  <c r="AR357" i="2" s="1"/>
  <c r="Y368" i="2"/>
  <c r="AE368" i="2" s="1"/>
  <c r="AR368" i="2" s="1"/>
  <c r="Y379" i="2"/>
  <c r="AE379" i="2" s="1"/>
  <c r="AR379" i="2" s="1"/>
  <c r="Z385" i="2"/>
  <c r="Z393" i="2"/>
  <c r="Y396" i="2"/>
  <c r="AE396" i="2" s="1"/>
  <c r="AR396" i="2" s="1"/>
  <c r="Y397" i="2"/>
  <c r="Z399" i="2"/>
  <c r="AF399" i="2" s="1"/>
  <c r="AS399" i="2" s="1"/>
  <c r="Y405" i="2"/>
  <c r="AE405" i="2" s="1"/>
  <c r="AR405" i="2" s="1"/>
  <c r="Z407" i="2"/>
  <c r="AF407" i="2" s="1"/>
  <c r="AS407" i="2" s="1"/>
  <c r="Z419" i="2"/>
  <c r="AF419" i="2" s="1"/>
  <c r="AS419" i="2" s="1"/>
  <c r="Y422" i="2"/>
  <c r="AE422" i="2" s="1"/>
  <c r="AR422" i="2" s="1"/>
  <c r="Y424" i="2"/>
  <c r="Y433" i="2"/>
  <c r="AE433" i="2" s="1"/>
  <c r="AR433" i="2" s="1"/>
  <c r="Y435" i="2"/>
  <c r="AE435" i="2" s="1"/>
  <c r="AR435" i="2" s="1"/>
  <c r="Y439" i="2"/>
  <c r="AE439" i="2" s="1"/>
  <c r="AR439" i="2" s="1"/>
  <c r="Y447" i="2"/>
  <c r="AE447" i="2" s="1"/>
  <c r="AR447" i="2" s="1"/>
  <c r="Y457" i="2"/>
  <c r="Y459" i="2"/>
  <c r="Y461" i="2"/>
  <c r="Z464" i="2"/>
  <c r="AF464" i="2" s="1"/>
  <c r="AS464" i="2" s="1"/>
  <c r="Z472" i="2"/>
  <c r="AF472" i="2" s="1"/>
  <c r="AS472" i="2" s="1"/>
  <c r="Z474" i="2"/>
  <c r="AF474" i="2" s="1"/>
  <c r="AS474" i="2" s="1"/>
  <c r="Z476" i="2"/>
  <c r="AF476" i="2" s="1"/>
  <c r="AS476" i="2" s="1"/>
  <c r="Y480" i="2"/>
  <c r="AE480" i="2" s="1"/>
  <c r="AR480" i="2" s="1"/>
  <c r="Y481" i="2"/>
  <c r="AE481" i="2" s="1"/>
  <c r="AR481" i="2" s="1"/>
  <c r="Z490" i="2"/>
  <c r="AF490" i="2" s="1"/>
  <c r="AS490" i="2" s="1"/>
  <c r="Z492" i="2"/>
  <c r="AF492" i="2" s="1"/>
  <c r="AS492" i="2" s="1"/>
  <c r="Y496" i="2"/>
  <c r="AE496" i="2" s="1"/>
  <c r="AR496" i="2" s="1"/>
  <c r="Y497" i="2"/>
  <c r="AE497" i="2" s="1"/>
  <c r="AR497" i="2" s="1"/>
  <c r="Y456" i="2"/>
  <c r="AE456" i="2" s="1"/>
  <c r="AR456" i="2" s="1"/>
  <c r="Z458" i="2"/>
  <c r="AF458" i="2" s="1"/>
  <c r="AS458" i="2" s="1"/>
  <c r="Y464" i="2"/>
  <c r="Z468" i="2"/>
  <c r="AF468" i="2" s="1"/>
  <c r="AS468" i="2" s="1"/>
  <c r="Y472" i="2"/>
  <c r="AE472" i="2" s="1"/>
  <c r="AR472" i="2" s="1"/>
  <c r="Y476" i="2"/>
  <c r="Y485" i="2"/>
  <c r="Z486" i="2"/>
  <c r="AF486" i="2" s="1"/>
  <c r="AS486" i="2" s="1"/>
  <c r="Z496" i="2"/>
  <c r="AF496" i="2" s="1"/>
  <c r="AS496" i="2" s="1"/>
  <c r="Y504" i="2"/>
  <c r="AE504" i="2" s="1"/>
  <c r="AR504" i="2" s="1"/>
  <c r="Y505" i="2"/>
  <c r="AE505" i="2" s="1"/>
  <c r="AR505" i="2" s="1"/>
  <c r="Z514" i="2"/>
  <c r="AF514" i="2" s="1"/>
  <c r="AS514" i="2" s="1"/>
  <c r="Z516" i="2"/>
  <c r="AF516" i="2" s="1"/>
  <c r="AS516" i="2" s="1"/>
  <c r="Z518" i="2"/>
  <c r="AF518" i="2" s="1"/>
  <c r="AS518" i="2" s="1"/>
  <c r="Y520" i="2"/>
  <c r="AE520" i="2" s="1"/>
  <c r="AR520" i="2" s="1"/>
  <c r="Y524" i="2"/>
  <c r="AE524" i="2" s="1"/>
  <c r="AR524" i="2" s="1"/>
  <c r="Y528" i="2"/>
  <c r="AE528" i="2" s="1"/>
  <c r="AR528" i="2" s="1"/>
  <c r="Y532" i="2"/>
  <c r="Z536" i="2"/>
  <c r="AF536" i="2" s="1"/>
  <c r="AS536" i="2" s="1"/>
  <c r="Z540" i="2"/>
  <c r="AF540" i="2" s="1"/>
  <c r="AS540" i="2" s="1"/>
  <c r="Z544" i="2"/>
  <c r="AF544" i="2" s="1"/>
  <c r="AS544" i="2" s="1"/>
  <c r="Y548" i="2"/>
  <c r="AE548" i="2" s="1"/>
  <c r="AR548" i="2" s="1"/>
  <c r="Y549" i="2"/>
  <c r="AE549" i="2" s="1"/>
  <c r="AR549" i="2" s="1"/>
  <c r="Z550" i="2"/>
  <c r="Z552" i="2"/>
  <c r="AF552" i="2" s="1"/>
  <c r="AS552" i="2" s="1"/>
  <c r="Z559" i="2"/>
  <c r="Y563" i="2"/>
  <c r="AE563" i="2" s="1"/>
  <c r="AR563" i="2" s="1"/>
  <c r="Z565" i="2"/>
  <c r="AF565" i="2" s="1"/>
  <c r="AS565" i="2" s="1"/>
  <c r="Y570" i="2"/>
  <c r="AE570" i="2" s="1"/>
  <c r="AR570" i="2" s="1"/>
  <c r="Z452" i="2"/>
  <c r="Y453" i="2"/>
  <c r="AE453" i="2" s="1"/>
  <c r="AR453" i="2" s="1"/>
  <c r="Y460" i="2"/>
  <c r="AE460" i="2" s="1"/>
  <c r="AR460" i="2" s="1"/>
  <c r="Z462" i="2"/>
  <c r="Z473" i="2"/>
  <c r="AF473" i="2" s="1"/>
  <c r="AS473" i="2" s="1"/>
  <c r="Y477" i="2"/>
  <c r="AE477" i="2" s="1"/>
  <c r="AR477" i="2" s="1"/>
  <c r="Z478" i="2"/>
  <c r="AF478" i="2" s="1"/>
  <c r="AS478" i="2" s="1"/>
  <c r="Z488" i="2"/>
  <c r="AF488" i="2" s="1"/>
  <c r="AS488" i="2" s="1"/>
  <c r="Y500" i="2"/>
  <c r="AE500" i="2" s="1"/>
  <c r="AR500" i="2" s="1"/>
  <c r="Z502" i="2"/>
  <c r="AF502" i="2" s="1"/>
  <c r="AS502" i="2" s="1"/>
  <c r="Z504" i="2"/>
  <c r="AF504" i="2" s="1"/>
  <c r="AS504" i="2" s="1"/>
  <c r="Y508" i="2"/>
  <c r="Y509" i="2"/>
  <c r="AE509" i="2" s="1"/>
  <c r="AR509" i="2" s="1"/>
  <c r="Z520" i="2"/>
  <c r="AF520" i="2" s="1"/>
  <c r="AS520" i="2" s="1"/>
  <c r="Z524" i="2"/>
  <c r="AF524" i="2" s="1"/>
  <c r="AS524" i="2" s="1"/>
  <c r="Z528" i="2"/>
  <c r="AF528" i="2" s="1"/>
  <c r="AS528" i="2" s="1"/>
  <c r="Y529" i="2"/>
  <c r="AE529" i="2" s="1"/>
  <c r="AR529" i="2" s="1"/>
  <c r="Z532" i="2"/>
  <c r="Z548" i="2"/>
  <c r="Y558" i="2"/>
  <c r="AE558" i="2" s="1"/>
  <c r="AR558" i="2" s="1"/>
  <c r="Z563" i="2"/>
  <c r="AF563" i="2" s="1"/>
  <c r="AS563" i="2" s="1"/>
  <c r="Y567" i="2"/>
  <c r="Z569" i="2"/>
  <c r="AF569" i="2" s="1"/>
  <c r="AS569" i="2" s="1"/>
  <c r="Y574" i="2"/>
  <c r="AE574" i="2" s="1"/>
  <c r="AR574" i="2" s="1"/>
  <c r="Z579" i="2"/>
  <c r="AF579" i="2" s="1"/>
  <c r="AS579" i="2" s="1"/>
  <c r="Y583" i="2"/>
  <c r="Z585" i="2"/>
  <c r="AF585" i="2" s="1"/>
  <c r="AS585" i="2" s="1"/>
  <c r="Y590" i="2"/>
  <c r="AE590" i="2" s="1"/>
  <c r="AR590" i="2" s="1"/>
  <c r="Z595" i="2"/>
  <c r="Y598" i="2"/>
  <c r="AE598" i="2" s="1"/>
  <c r="AR598" i="2" s="1"/>
  <c r="Y603" i="2"/>
  <c r="AE603" i="2" s="1"/>
  <c r="AR603" i="2" s="1"/>
  <c r="Y611" i="2"/>
  <c r="AE611" i="2" s="1"/>
  <c r="AR611" i="2" s="1"/>
  <c r="Y616" i="2"/>
  <c r="AE616" i="2" s="1"/>
  <c r="AR616" i="2" s="1"/>
  <c r="Y618" i="2"/>
  <c r="AE618" i="2" s="1"/>
  <c r="AR618" i="2" s="1"/>
  <c r="Y620" i="2"/>
  <c r="AE620" i="2" s="1"/>
  <c r="AR620" i="2" s="1"/>
  <c r="Y622" i="2"/>
  <c r="Z625" i="2"/>
  <c r="AF625" i="2" s="1"/>
  <c r="AS625" i="2" s="1"/>
  <c r="Y627" i="2"/>
  <c r="AE627" i="2" s="1"/>
  <c r="AR627" i="2" s="1"/>
  <c r="Y628" i="2"/>
  <c r="Z470" i="2"/>
  <c r="Y471" i="2"/>
  <c r="Z480" i="2"/>
  <c r="AF480" i="2" s="1"/>
  <c r="AS480" i="2" s="1"/>
  <c r="Y492" i="2"/>
  <c r="AE492" i="2" s="1"/>
  <c r="AR492" i="2" s="1"/>
  <c r="Z506" i="2"/>
  <c r="Z508" i="2"/>
  <c r="Y512" i="2"/>
  <c r="AE512" i="2" s="1"/>
  <c r="AR512" i="2" s="1"/>
  <c r="Y513" i="2"/>
  <c r="AE513" i="2" s="1"/>
  <c r="AR513" i="2" s="1"/>
  <c r="Z530" i="2"/>
  <c r="AF530" i="2" s="1"/>
  <c r="AS530" i="2" s="1"/>
  <c r="Y533" i="2"/>
  <c r="AE533" i="2" s="1"/>
  <c r="AR533" i="2" s="1"/>
  <c r="Y535" i="2"/>
  <c r="Z538" i="2"/>
  <c r="AF538" i="2" s="1"/>
  <c r="AS538" i="2" s="1"/>
  <c r="Z542" i="2"/>
  <c r="AF542" i="2" s="1"/>
  <c r="AS542" i="2" s="1"/>
  <c r="Y547" i="2"/>
  <c r="AE547" i="2" s="1"/>
  <c r="AR547" i="2" s="1"/>
  <c r="Y555" i="2"/>
  <c r="AE555" i="2" s="1"/>
  <c r="AR555" i="2" s="1"/>
  <c r="Z557" i="2"/>
  <c r="AF557" i="2" s="1"/>
  <c r="AS557" i="2" s="1"/>
  <c r="Y562" i="2"/>
  <c r="Z448" i="2"/>
  <c r="AF448" i="2" s="1"/>
  <c r="AS448" i="2" s="1"/>
  <c r="Y465" i="2"/>
  <c r="AE465" i="2" s="1"/>
  <c r="AR465" i="2" s="1"/>
  <c r="Y467" i="2"/>
  <c r="AE467" i="2" s="1"/>
  <c r="AR467" i="2" s="1"/>
  <c r="Y484" i="2"/>
  <c r="AE484" i="2" s="1"/>
  <c r="AR484" i="2" s="1"/>
  <c r="Y493" i="2"/>
  <c r="AE493" i="2" s="1"/>
  <c r="AR493" i="2" s="1"/>
  <c r="Z494" i="2"/>
  <c r="AF494" i="2" s="1"/>
  <c r="AS494" i="2" s="1"/>
  <c r="Y501" i="2"/>
  <c r="AE501" i="2" s="1"/>
  <c r="AR501" i="2" s="1"/>
  <c r="Z510" i="2"/>
  <c r="AF510" i="2" s="1"/>
  <c r="AS510" i="2" s="1"/>
  <c r="Z512" i="2"/>
  <c r="AF512" i="2" s="1"/>
  <c r="AS512" i="2" s="1"/>
  <c r="Y516" i="2"/>
  <c r="AE516" i="2" s="1"/>
  <c r="AR516" i="2" s="1"/>
  <c r="Y517" i="2"/>
  <c r="AE517" i="2" s="1"/>
  <c r="AR517" i="2" s="1"/>
  <c r="Z522" i="2"/>
  <c r="AF522" i="2" s="1"/>
  <c r="AS522" i="2" s="1"/>
  <c r="Z526" i="2"/>
  <c r="Y531" i="2"/>
  <c r="AE531" i="2" s="1"/>
  <c r="AR531" i="2" s="1"/>
  <c r="Z534" i="2"/>
  <c r="AF534" i="2" s="1"/>
  <c r="AS534" i="2" s="1"/>
  <c r="Y536" i="2"/>
  <c r="AE536" i="2" s="1"/>
  <c r="AR536" i="2" s="1"/>
  <c r="Y540" i="2"/>
  <c r="AE540" i="2" s="1"/>
  <c r="AR540" i="2" s="1"/>
  <c r="Y544" i="2"/>
  <c r="Y552" i="2"/>
  <c r="Z555" i="2"/>
  <c r="AF555" i="2" s="1"/>
  <c r="AS555" i="2" s="1"/>
  <c r="Y559" i="2"/>
  <c r="AE559" i="2" s="1"/>
  <c r="AR559" i="2" s="1"/>
  <c r="Z561" i="2"/>
  <c r="AF561" i="2" s="1"/>
  <c r="AS561" i="2" s="1"/>
  <c r="Y566" i="2"/>
  <c r="AE566" i="2" s="1"/>
  <c r="AR566" i="2" s="1"/>
  <c r="Z571" i="2"/>
  <c r="AF571" i="2" s="1"/>
  <c r="AS571" i="2" s="1"/>
  <c r="Y575" i="2"/>
  <c r="AE575" i="2" s="1"/>
  <c r="AR575" i="2" s="1"/>
  <c r="Z577" i="2"/>
  <c r="AF577" i="2" s="1"/>
  <c r="AS577" i="2" s="1"/>
  <c r="Y582" i="2"/>
  <c r="AE582" i="2" s="1"/>
  <c r="AR582" i="2" s="1"/>
  <c r="Z587" i="2"/>
  <c r="AF587" i="2" s="1"/>
  <c r="AS587" i="2" s="1"/>
  <c r="Z591" i="2"/>
  <c r="AF591" i="2" s="1"/>
  <c r="AS591" i="2" s="1"/>
  <c r="Z597" i="2"/>
  <c r="AF597" i="2" s="1"/>
  <c r="AS597" i="2" s="1"/>
  <c r="Y599" i="2"/>
  <c r="AE599" i="2" s="1"/>
  <c r="AR599" i="2" s="1"/>
  <c r="Z601" i="2"/>
  <c r="AF601" i="2" s="1"/>
  <c r="AS601" i="2" s="1"/>
  <c r="Z607" i="2"/>
  <c r="Z615" i="2"/>
  <c r="AF615" i="2" s="1"/>
  <c r="AS615" i="2" s="1"/>
  <c r="Z619" i="2"/>
  <c r="AF619" i="2" s="1"/>
  <c r="AS619" i="2" s="1"/>
  <c r="Z621" i="2"/>
  <c r="AF621" i="2" s="1"/>
  <c r="AS621" i="2" s="1"/>
  <c r="Y623" i="2"/>
  <c r="AE623" i="2" s="1"/>
  <c r="AR623" i="2" s="1"/>
  <c r="Y626" i="2"/>
  <c r="AE626" i="2" s="1"/>
  <c r="AR626" i="2" s="1"/>
  <c r="Y631" i="2"/>
  <c r="AE631" i="2" s="1"/>
  <c r="AR631" i="2" s="1"/>
  <c r="Z583" i="2"/>
  <c r="AF583" i="2" s="1"/>
  <c r="AS583" i="2" s="1"/>
  <c r="Y586" i="2"/>
  <c r="AE586" i="2" s="1"/>
  <c r="AR586" i="2" s="1"/>
  <c r="Y587" i="2"/>
  <c r="AE587" i="2" s="1"/>
  <c r="AR587" i="2" s="1"/>
  <c r="Z589" i="2"/>
  <c r="AF589" i="2" s="1"/>
  <c r="AS589" i="2" s="1"/>
  <c r="Y602" i="2"/>
  <c r="Y604" i="2"/>
  <c r="AE604" i="2" s="1"/>
  <c r="AR604" i="2" s="1"/>
  <c r="Z611" i="2"/>
  <c r="AF611" i="2" s="1"/>
  <c r="AS611" i="2" s="1"/>
  <c r="Y615" i="2"/>
  <c r="AE615" i="2" s="1"/>
  <c r="AR615" i="2" s="1"/>
  <c r="Z617" i="2"/>
  <c r="AF617" i="2" s="1"/>
  <c r="AS617" i="2" s="1"/>
  <c r="Z623" i="2"/>
  <c r="AF623" i="2" s="1"/>
  <c r="AS623" i="2" s="1"/>
  <c r="Z627" i="2"/>
  <c r="Z631" i="2"/>
  <c r="AF631" i="2" s="1"/>
  <c r="AS631" i="2" s="1"/>
  <c r="Y634" i="2"/>
  <c r="AE634" i="2" s="1"/>
  <c r="AR634" i="2" s="1"/>
  <c r="Y638" i="2"/>
  <c r="AE638" i="2" s="1"/>
  <c r="AR638" i="2" s="1"/>
  <c r="Y639" i="2"/>
  <c r="AE639" i="2" s="1"/>
  <c r="AR639" i="2" s="1"/>
  <c r="Z648" i="2"/>
  <c r="AF648" i="2" s="1"/>
  <c r="AS648" i="2" s="1"/>
  <c r="Z650" i="2"/>
  <c r="AF650" i="2" s="1"/>
  <c r="AS650" i="2" s="1"/>
  <c r="Y654" i="2"/>
  <c r="AE654" i="2" s="1"/>
  <c r="AR654" i="2" s="1"/>
  <c r="Y655" i="2"/>
  <c r="AE655" i="2" s="1"/>
  <c r="AR655" i="2" s="1"/>
  <c r="Z664" i="2"/>
  <c r="AF664" i="2" s="1"/>
  <c r="AS664" i="2" s="1"/>
  <c r="Z666" i="2"/>
  <c r="AF666" i="2" s="1"/>
  <c r="AS666" i="2" s="1"/>
  <c r="Y670" i="2"/>
  <c r="AE670" i="2" s="1"/>
  <c r="AR670" i="2" s="1"/>
  <c r="Y671" i="2"/>
  <c r="AE671" i="2" s="1"/>
  <c r="AR671" i="2" s="1"/>
  <c r="Y678" i="2"/>
  <c r="AE678" i="2" s="1"/>
  <c r="AR678" i="2" s="1"/>
  <c r="Y682" i="2"/>
  <c r="AE682" i="2" s="1"/>
  <c r="AR682" i="2" s="1"/>
  <c r="Y686" i="2"/>
  <c r="Z690" i="2"/>
  <c r="Z694" i="2"/>
  <c r="AF694" i="2" s="1"/>
  <c r="AS694" i="2" s="1"/>
  <c r="Z696" i="2"/>
  <c r="AF696" i="2" s="1"/>
  <c r="AS696" i="2" s="1"/>
  <c r="Y698" i="2"/>
  <c r="AE698" i="2" s="1"/>
  <c r="AR698" i="2" s="1"/>
  <c r="Z700" i="2"/>
  <c r="AF700" i="2" s="1"/>
  <c r="AS700" i="2" s="1"/>
  <c r="Y702" i="2"/>
  <c r="AE702" i="2" s="1"/>
  <c r="AR702" i="2" s="1"/>
  <c r="Y714" i="2"/>
  <c r="AE714" i="2" s="1"/>
  <c r="AR714" i="2" s="1"/>
  <c r="Z723" i="2"/>
  <c r="Z725" i="2"/>
  <c r="Y729" i="2"/>
  <c r="AE729" i="2" s="1"/>
  <c r="AR729" i="2" s="1"/>
  <c r="Y730" i="2"/>
  <c r="AE730" i="2" s="1"/>
  <c r="AR730" i="2" s="1"/>
  <c r="Z575" i="2"/>
  <c r="Y578" i="2"/>
  <c r="Y579" i="2"/>
  <c r="AE579" i="2" s="1"/>
  <c r="AR579" i="2" s="1"/>
  <c r="Z581" i="2"/>
  <c r="Y591" i="2"/>
  <c r="AE591" i="2" s="1"/>
  <c r="AR591" i="2" s="1"/>
  <c r="Z599" i="2"/>
  <c r="AF599" i="2" s="1"/>
  <c r="AS599" i="2" s="1"/>
  <c r="Z603" i="2"/>
  <c r="AF603" i="2" s="1"/>
  <c r="AS603" i="2" s="1"/>
  <c r="Z609" i="2"/>
  <c r="AF609" i="2" s="1"/>
  <c r="AS609" i="2" s="1"/>
  <c r="Y619" i="2"/>
  <c r="AE619" i="2" s="1"/>
  <c r="AR619" i="2" s="1"/>
  <c r="Z636" i="2"/>
  <c r="Z638" i="2"/>
  <c r="AF638" i="2" s="1"/>
  <c r="AS638" i="2" s="1"/>
  <c r="Y642" i="2"/>
  <c r="AE642" i="2" s="1"/>
  <c r="AR642" i="2" s="1"/>
  <c r="Y643" i="2"/>
  <c r="AE643" i="2" s="1"/>
  <c r="AR643" i="2" s="1"/>
  <c r="Z652" i="2"/>
  <c r="Z654" i="2"/>
  <c r="AF654" i="2" s="1"/>
  <c r="AS654" i="2" s="1"/>
  <c r="Y658" i="2"/>
  <c r="AE658" i="2" s="1"/>
  <c r="AR658" i="2" s="1"/>
  <c r="Y659" i="2"/>
  <c r="AE659" i="2" s="1"/>
  <c r="AR659" i="2" s="1"/>
  <c r="Z668" i="2"/>
  <c r="Z670" i="2"/>
  <c r="AF670" i="2" s="1"/>
  <c r="AS670" i="2" s="1"/>
  <c r="Y674" i="2"/>
  <c r="AE674" i="2" s="1"/>
  <c r="AR674" i="2" s="1"/>
  <c r="Y675" i="2"/>
  <c r="AE675" i="2" s="1"/>
  <c r="AR675" i="2" s="1"/>
  <c r="Z678" i="2"/>
  <c r="Y679" i="2"/>
  <c r="AE679" i="2" s="1"/>
  <c r="AR679" i="2" s="1"/>
  <c r="Z682" i="2"/>
  <c r="AF682" i="2" s="1"/>
  <c r="AS682" i="2" s="1"/>
  <c r="Z684" i="2"/>
  <c r="AF684" i="2" s="1"/>
  <c r="AS684" i="2" s="1"/>
  <c r="Z686" i="2"/>
  <c r="AF686" i="2" s="1"/>
  <c r="AS686" i="2" s="1"/>
  <c r="Y687" i="2"/>
  <c r="AE687" i="2" s="1"/>
  <c r="AR687" i="2" s="1"/>
  <c r="Z698" i="2"/>
  <c r="AF698" i="2" s="1"/>
  <c r="AS698" i="2" s="1"/>
  <c r="Z702" i="2"/>
  <c r="AF702" i="2" s="1"/>
  <c r="AS702" i="2" s="1"/>
  <c r="Z704" i="2"/>
  <c r="AF704" i="2" s="1"/>
  <c r="AS704" i="2" s="1"/>
  <c r="Y706" i="2"/>
  <c r="AE706" i="2" s="1"/>
  <c r="AR706" i="2" s="1"/>
  <c r="Z708" i="2"/>
  <c r="Y710" i="2"/>
  <c r="Y711" i="2"/>
  <c r="Z712" i="2"/>
  <c r="AF712" i="2" s="1"/>
  <c r="AS712" i="2" s="1"/>
  <c r="Z714" i="2"/>
  <c r="AF714" i="2" s="1"/>
  <c r="AS714" i="2" s="1"/>
  <c r="Y717" i="2"/>
  <c r="AE717" i="2" s="1"/>
  <c r="AR717" i="2" s="1"/>
  <c r="Y718" i="2"/>
  <c r="AE718" i="2" s="1"/>
  <c r="AR718" i="2" s="1"/>
  <c r="Z567" i="2"/>
  <c r="AF567" i="2" s="1"/>
  <c r="AS567" i="2" s="1"/>
  <c r="Y571" i="2"/>
  <c r="AE571" i="2" s="1"/>
  <c r="AR571" i="2" s="1"/>
  <c r="Z573" i="2"/>
  <c r="AF573" i="2" s="1"/>
  <c r="AS573" i="2" s="1"/>
  <c r="Y607" i="2"/>
  <c r="Z633" i="2"/>
  <c r="AF633" i="2" s="1"/>
  <c r="AS633" i="2" s="1"/>
  <c r="Y635" i="2"/>
  <c r="AE635" i="2" s="1"/>
  <c r="AR635" i="2" s="1"/>
  <c r="Z640" i="2"/>
  <c r="AF640" i="2" s="1"/>
  <c r="AS640" i="2" s="1"/>
  <c r="Z642" i="2"/>
  <c r="AF642" i="2" s="1"/>
  <c r="AS642" i="2" s="1"/>
  <c r="Y646" i="2"/>
  <c r="AE646" i="2" s="1"/>
  <c r="AR646" i="2" s="1"/>
  <c r="Y647" i="2"/>
  <c r="Z656" i="2"/>
  <c r="AF656" i="2" s="1"/>
  <c r="AS656" i="2" s="1"/>
  <c r="Z658" i="2"/>
  <c r="AF658" i="2" s="1"/>
  <c r="AS658" i="2" s="1"/>
  <c r="Y662" i="2"/>
  <c r="AE662" i="2" s="1"/>
  <c r="AR662" i="2" s="1"/>
  <c r="Y663" i="2"/>
  <c r="Z672" i="2"/>
  <c r="AF672" i="2" s="1"/>
  <c r="AS672" i="2" s="1"/>
  <c r="Z674" i="2"/>
  <c r="AF674" i="2" s="1"/>
  <c r="AS674" i="2" s="1"/>
  <c r="Z680" i="2"/>
  <c r="AF680" i="2" s="1"/>
  <c r="AS680" i="2" s="1"/>
  <c r="Z692" i="2"/>
  <c r="AF692" i="2" s="1"/>
  <c r="AS692" i="2" s="1"/>
  <c r="Z706" i="2"/>
  <c r="AF706" i="2" s="1"/>
  <c r="AS706" i="2" s="1"/>
  <c r="Z710" i="2"/>
  <c r="Z717" i="2"/>
  <c r="AF717" i="2" s="1"/>
  <c r="AS717" i="2" s="1"/>
  <c r="Y721" i="2"/>
  <c r="AE721" i="2" s="1"/>
  <c r="AR721" i="2" s="1"/>
  <c r="Y722" i="2"/>
  <c r="AE722" i="2" s="1"/>
  <c r="AR722" i="2" s="1"/>
  <c r="Z593" i="2"/>
  <c r="AF593" i="2" s="1"/>
  <c r="AS593" i="2" s="1"/>
  <c r="Y594" i="2"/>
  <c r="AE594" i="2" s="1"/>
  <c r="AR594" i="2" s="1"/>
  <c r="Y595" i="2"/>
  <c r="Z605" i="2"/>
  <c r="AF605" i="2" s="1"/>
  <c r="AS605" i="2" s="1"/>
  <c r="Y606" i="2"/>
  <c r="AE606" i="2" s="1"/>
  <c r="AR606" i="2" s="1"/>
  <c r="Z613" i="2"/>
  <c r="Z635" i="2"/>
  <c r="AF635" i="2" s="1"/>
  <c r="AS635" i="2" s="1"/>
  <c r="Z644" i="2"/>
  <c r="Z646" i="2"/>
  <c r="AF646" i="2" s="1"/>
  <c r="AS646" i="2" s="1"/>
  <c r="Y650" i="2"/>
  <c r="AE650" i="2" s="1"/>
  <c r="AR650" i="2" s="1"/>
  <c r="Y651" i="2"/>
  <c r="AE651" i="2" s="1"/>
  <c r="AR651" i="2" s="1"/>
  <c r="Z660" i="2"/>
  <c r="Z662" i="2"/>
  <c r="AF662" i="2" s="1"/>
  <c r="AS662" i="2" s="1"/>
  <c r="Y666" i="2"/>
  <c r="AE666" i="2" s="1"/>
  <c r="AR666" i="2" s="1"/>
  <c r="Y667" i="2"/>
  <c r="AE667" i="2" s="1"/>
  <c r="AR667" i="2" s="1"/>
  <c r="Z676" i="2"/>
  <c r="Y683" i="2"/>
  <c r="AE683" i="2" s="1"/>
  <c r="AR683" i="2" s="1"/>
  <c r="Z688" i="2"/>
  <c r="Y690" i="2"/>
  <c r="AE690" i="2" s="1"/>
  <c r="AR690" i="2" s="1"/>
  <c r="Y694" i="2"/>
  <c r="AE694" i="2" s="1"/>
  <c r="AR694" i="2" s="1"/>
  <c r="Y699" i="2"/>
  <c r="AE699" i="2" s="1"/>
  <c r="AR699" i="2" s="1"/>
  <c r="Y701" i="2"/>
  <c r="AE701" i="2" s="1"/>
  <c r="AR701" i="2" s="1"/>
  <c r="Y703" i="2"/>
  <c r="AE703" i="2" s="1"/>
  <c r="AR703" i="2" s="1"/>
  <c r="Y705" i="2"/>
  <c r="Y709" i="2"/>
  <c r="AE709" i="2" s="1"/>
  <c r="AR709" i="2" s="1"/>
  <c r="Z719" i="2"/>
  <c r="AF719" i="2" s="1"/>
  <c r="AS719" i="2" s="1"/>
  <c r="Z721" i="2"/>
  <c r="AF721" i="2" s="1"/>
  <c r="AS721" i="2" s="1"/>
  <c r="Y725" i="2"/>
  <c r="Y726" i="2"/>
  <c r="Z735" i="2"/>
  <c r="Z737" i="2"/>
  <c r="AF737" i="2" s="1"/>
  <c r="AS737" i="2" s="1"/>
  <c r="Y741" i="2"/>
  <c r="Y742" i="2"/>
  <c r="Z751" i="2"/>
  <c r="Z753" i="2"/>
  <c r="AF753" i="2" s="1"/>
  <c r="AS753" i="2" s="1"/>
  <c r="Z733" i="2"/>
  <c r="AF733" i="2" s="1"/>
  <c r="AS733" i="2" s="1"/>
  <c r="Y734" i="2"/>
  <c r="Y737" i="2"/>
  <c r="AE737" i="2" s="1"/>
  <c r="AR737" i="2" s="1"/>
  <c r="Y746" i="2"/>
  <c r="AE746" i="2" s="1"/>
  <c r="AR746" i="2" s="1"/>
  <c r="Z749" i="2"/>
  <c r="AF749" i="2" s="1"/>
  <c r="AS749" i="2" s="1"/>
  <c r="Y754" i="2"/>
  <c r="AE754" i="2" s="1"/>
  <c r="AR754" i="2" s="1"/>
  <c r="Y757" i="2"/>
  <c r="Y758" i="2"/>
  <c r="Z767" i="2"/>
  <c r="Z769" i="2"/>
  <c r="AF769" i="2" s="1"/>
  <c r="AS769" i="2" s="1"/>
  <c r="Y773" i="2"/>
  <c r="AE773" i="2" s="1"/>
  <c r="AR773" i="2" s="1"/>
  <c r="Z779" i="2"/>
  <c r="AF779" i="2" s="1"/>
  <c r="AS779" i="2" s="1"/>
  <c r="Y790" i="2"/>
  <c r="AE790" i="2" s="1"/>
  <c r="AR790" i="2" s="1"/>
  <c r="Z793" i="2"/>
  <c r="AF793" i="2" s="1"/>
  <c r="AS793" i="2" s="1"/>
  <c r="Z803" i="2"/>
  <c r="AF803" i="2" s="1"/>
  <c r="AS803" i="2" s="1"/>
  <c r="Y806" i="2"/>
  <c r="AE806" i="2" s="1"/>
  <c r="AR806" i="2" s="1"/>
  <c r="Y808" i="2"/>
  <c r="AE808" i="2" s="1"/>
  <c r="AR808" i="2" s="1"/>
  <c r="Z811" i="2"/>
  <c r="AF811" i="2" s="1"/>
  <c r="AS811" i="2" s="1"/>
  <c r="Z815" i="2"/>
  <c r="Z9" i="2"/>
  <c r="Z13" i="2"/>
  <c r="AF13" i="2" s="1"/>
  <c r="AS13" i="2" s="1"/>
  <c r="Z17" i="2"/>
  <c r="AF17" i="2" s="1"/>
  <c r="AS17" i="2" s="1"/>
  <c r="Z24" i="2"/>
  <c r="AF24" i="2" s="1"/>
  <c r="AS24" i="2" s="1"/>
  <c r="Y35" i="2"/>
  <c r="AE35" i="2" s="1"/>
  <c r="AR35" i="2" s="1"/>
  <c r="Y37" i="2"/>
  <c r="Y39" i="2"/>
  <c r="AE39" i="2" s="1"/>
  <c r="AR39" i="2" s="1"/>
  <c r="Y40" i="2"/>
  <c r="AE40" i="2" s="1"/>
  <c r="AR40" i="2" s="1"/>
  <c r="Y42" i="2"/>
  <c r="AE42" i="2" s="1"/>
  <c r="AR42" i="2" s="1"/>
  <c r="Y43" i="2"/>
  <c r="Z54" i="2"/>
  <c r="Z61" i="2"/>
  <c r="AF61" i="2" s="1"/>
  <c r="AS61" i="2" s="1"/>
  <c r="Y65" i="2"/>
  <c r="AE65" i="2" s="1"/>
  <c r="AR65" i="2" s="1"/>
  <c r="Z67" i="2"/>
  <c r="AF67" i="2" s="1"/>
  <c r="AS67" i="2" s="1"/>
  <c r="Z69" i="2"/>
  <c r="Z731" i="2"/>
  <c r="AF731" i="2" s="1"/>
  <c r="AS731" i="2" s="1"/>
  <c r="Y750" i="2"/>
  <c r="Y753" i="2"/>
  <c r="AE753" i="2" s="1"/>
  <c r="AR753" i="2" s="1"/>
  <c r="Z755" i="2"/>
  <c r="AF755" i="2" s="1"/>
  <c r="AS755" i="2" s="1"/>
  <c r="Z757" i="2"/>
  <c r="AF757" i="2" s="1"/>
  <c r="AS757" i="2" s="1"/>
  <c r="Y761" i="2"/>
  <c r="AE761" i="2" s="1"/>
  <c r="AR761" i="2" s="1"/>
  <c r="Y762" i="2"/>
  <c r="AE762" i="2" s="1"/>
  <c r="AR762" i="2" s="1"/>
  <c r="Z771" i="2"/>
  <c r="AF771" i="2" s="1"/>
  <c r="AS771" i="2" s="1"/>
  <c r="Z773" i="2"/>
  <c r="AF773" i="2" s="1"/>
  <c r="AS773" i="2" s="1"/>
  <c r="Z775" i="2"/>
  <c r="AF775" i="2" s="1"/>
  <c r="AS775" i="2" s="1"/>
  <c r="Y782" i="2"/>
  <c r="AE782" i="2" s="1"/>
  <c r="AR782" i="2" s="1"/>
  <c r="Z787" i="2"/>
  <c r="Y789" i="2"/>
  <c r="AE789" i="2" s="1"/>
  <c r="AR789" i="2" s="1"/>
  <c r="Z795" i="2"/>
  <c r="Z799" i="2"/>
  <c r="AF799" i="2" s="1"/>
  <c r="AS799" i="2" s="1"/>
  <c r="Y804" i="2"/>
  <c r="Z807" i="2"/>
  <c r="AF807" i="2" s="1"/>
  <c r="AS807" i="2" s="1"/>
  <c r="Y809" i="2"/>
  <c r="AE809" i="2" s="1"/>
  <c r="AR809" i="2" s="1"/>
  <c r="Y813" i="2"/>
  <c r="AE813" i="2" s="1"/>
  <c r="AR813" i="2" s="1"/>
  <c r="Y817" i="2"/>
  <c r="Y12" i="2"/>
  <c r="AE12" i="2" s="1"/>
  <c r="AR12" i="2" s="1"/>
  <c r="Y23" i="2"/>
  <c r="AE23" i="2" s="1"/>
  <c r="AR23" i="2" s="1"/>
  <c r="Z26" i="2"/>
  <c r="Y28" i="2"/>
  <c r="AE28" i="2" s="1"/>
  <c r="AR28" i="2" s="1"/>
  <c r="Y32" i="2"/>
  <c r="AE32" i="2" s="1"/>
  <c r="AR32" i="2" s="1"/>
  <c r="Z34" i="2"/>
  <c r="AF34" i="2" s="1"/>
  <c r="AS34" i="2" s="1"/>
  <c r="Z40" i="2"/>
  <c r="Z42" i="2"/>
  <c r="AF42" i="2" s="1"/>
  <c r="AS42" i="2" s="1"/>
  <c r="Y46" i="2"/>
  <c r="AE46" i="2" s="1"/>
  <c r="AR46" i="2" s="1"/>
  <c r="Y47" i="2"/>
  <c r="Y51" i="2"/>
  <c r="AE51" i="2" s="1"/>
  <c r="AR51" i="2" s="1"/>
  <c r="Y60" i="2"/>
  <c r="Z65" i="2"/>
  <c r="AF65" i="2" s="1"/>
  <c r="AS65" i="2" s="1"/>
  <c r="Z71" i="2"/>
  <c r="AF71" i="2" s="1"/>
  <c r="AS71" i="2" s="1"/>
  <c r="Y73" i="2"/>
  <c r="AE73" i="2" s="1"/>
  <c r="AR73" i="2" s="1"/>
  <c r="Y74" i="2"/>
  <c r="Y81" i="2"/>
  <c r="AE81" i="2" s="1"/>
  <c r="AR81" i="2" s="1"/>
  <c r="Y82" i="2"/>
  <c r="AE82" i="2" s="1"/>
  <c r="AR82" i="2" s="1"/>
  <c r="Z741" i="2"/>
  <c r="AF741" i="2" s="1"/>
  <c r="AS741" i="2" s="1"/>
  <c r="Z743" i="2"/>
  <c r="AF743" i="2" s="1"/>
  <c r="AS743" i="2" s="1"/>
  <c r="Y745" i="2"/>
  <c r="AE745" i="2" s="1"/>
  <c r="AR745" i="2" s="1"/>
  <c r="Z747" i="2"/>
  <c r="AF747" i="2" s="1"/>
  <c r="AS747" i="2" s="1"/>
  <c r="Z759" i="2"/>
  <c r="AF759" i="2" s="1"/>
  <c r="AS759" i="2" s="1"/>
  <c r="Z761" i="2"/>
  <c r="AF761" i="2" s="1"/>
  <c r="AS761" i="2" s="1"/>
  <c r="Y765" i="2"/>
  <c r="AE765" i="2" s="1"/>
  <c r="AR765" i="2" s="1"/>
  <c r="Y766" i="2"/>
  <c r="Y777" i="2"/>
  <c r="Y781" i="2"/>
  <c r="AE781" i="2" s="1"/>
  <c r="AR781" i="2" s="1"/>
  <c r="Y785" i="2"/>
  <c r="AE785" i="2" s="1"/>
  <c r="AR785" i="2" s="1"/>
  <c r="Z789" i="2"/>
  <c r="AF789" i="2" s="1"/>
  <c r="AS789" i="2" s="1"/>
  <c r="Z791" i="2"/>
  <c r="Y797" i="2"/>
  <c r="AE797" i="2" s="1"/>
  <c r="AR797" i="2" s="1"/>
  <c r="Y801" i="2"/>
  <c r="Y805" i="2"/>
  <c r="AE805" i="2" s="1"/>
  <c r="AR805" i="2" s="1"/>
  <c r="Z809" i="2"/>
  <c r="Z813" i="2"/>
  <c r="AF813" i="2" s="1"/>
  <c r="AS813" i="2" s="1"/>
  <c r="Z817" i="2"/>
  <c r="AF817" i="2" s="1"/>
  <c r="AS817" i="2" s="1"/>
  <c r="Y818" i="2"/>
  <c r="AE818" i="2" s="1"/>
  <c r="AR818" i="2" s="1"/>
  <c r="Y821" i="2"/>
  <c r="AE821" i="2" s="1"/>
  <c r="AR821" i="2" s="1"/>
  <c r="Y8" i="2"/>
  <c r="AE8" i="2" s="1"/>
  <c r="AR8" i="2" s="1"/>
  <c r="Z10" i="2"/>
  <c r="Z14" i="2"/>
  <c r="AF14" i="2" s="1"/>
  <c r="AS14" i="2" s="1"/>
  <c r="Y20" i="2"/>
  <c r="AE20" i="2" s="1"/>
  <c r="AR20" i="2" s="1"/>
  <c r="Z22" i="2"/>
  <c r="AF22" i="2" s="1"/>
  <c r="AS22" i="2" s="1"/>
  <c r="Z28" i="2"/>
  <c r="AF28" i="2" s="1"/>
  <c r="AS28" i="2" s="1"/>
  <c r="Z30" i="2"/>
  <c r="AF30" i="2" s="1"/>
  <c r="AS30" i="2" s="1"/>
  <c r="Z32" i="2"/>
  <c r="Y36" i="2"/>
  <c r="AE36" i="2" s="1"/>
  <c r="AR36" i="2" s="1"/>
  <c r="Z38" i="2"/>
  <c r="AF38" i="2" s="1"/>
  <c r="AS38" i="2" s="1"/>
  <c r="Z44" i="2"/>
  <c r="AF44" i="2" s="1"/>
  <c r="AS44" i="2" s="1"/>
  <c r="Z46" i="2"/>
  <c r="AF46" i="2" s="1"/>
  <c r="AS46" i="2" s="1"/>
  <c r="Y50" i="2"/>
  <c r="AE50" i="2" s="1"/>
  <c r="AR50" i="2" s="1"/>
  <c r="Y53" i="2"/>
  <c r="AE53" i="2" s="1"/>
  <c r="AR53" i="2" s="1"/>
  <c r="Y58" i="2"/>
  <c r="AE58" i="2" s="1"/>
  <c r="AR58" i="2" s="1"/>
  <c r="Z59" i="2"/>
  <c r="Y64" i="2"/>
  <c r="Y68" i="2"/>
  <c r="AE68" i="2" s="1"/>
  <c r="AR68" i="2" s="1"/>
  <c r="Z727" i="2"/>
  <c r="AF727" i="2" s="1"/>
  <c r="AS727" i="2" s="1"/>
  <c r="Z729" i="2"/>
  <c r="AF729" i="2" s="1"/>
  <c r="AS729" i="2" s="1"/>
  <c r="Y733" i="2"/>
  <c r="Y738" i="2"/>
  <c r="AE738" i="2" s="1"/>
  <c r="AR738" i="2" s="1"/>
  <c r="Z739" i="2"/>
  <c r="AF739" i="2" s="1"/>
  <c r="AS739" i="2" s="1"/>
  <c r="Z745" i="2"/>
  <c r="AF745" i="2" s="1"/>
  <c r="AS745" i="2" s="1"/>
  <c r="Y749" i="2"/>
  <c r="Z763" i="2"/>
  <c r="AF763" i="2" s="1"/>
  <c r="AS763" i="2" s="1"/>
  <c r="Z765" i="2"/>
  <c r="AF765" i="2" s="1"/>
  <c r="AS765" i="2" s="1"/>
  <c r="Y769" i="2"/>
  <c r="AE769" i="2" s="1"/>
  <c r="AR769" i="2" s="1"/>
  <c r="Y770" i="2"/>
  <c r="AE770" i="2" s="1"/>
  <c r="AR770" i="2" s="1"/>
  <c r="Y774" i="2"/>
  <c r="AE774" i="2" s="1"/>
  <c r="AR774" i="2" s="1"/>
  <c r="Z777" i="2"/>
  <c r="AF777" i="2" s="1"/>
  <c r="AS777" i="2" s="1"/>
  <c r="Y778" i="2"/>
  <c r="AE778" i="2" s="1"/>
  <c r="AR778" i="2" s="1"/>
  <c r="Z781" i="2"/>
  <c r="AF781" i="2" s="1"/>
  <c r="AS781" i="2" s="1"/>
  <c r="Z783" i="2"/>
  <c r="Z785" i="2"/>
  <c r="AF785" i="2" s="1"/>
  <c r="AS785" i="2" s="1"/>
  <c r="Y786" i="2"/>
  <c r="AE786" i="2" s="1"/>
  <c r="AR786" i="2" s="1"/>
  <c r="Y793" i="2"/>
  <c r="AE793" i="2" s="1"/>
  <c r="AR793" i="2" s="1"/>
  <c r="Z797" i="2"/>
  <c r="AF797" i="2" s="1"/>
  <c r="AS797" i="2" s="1"/>
  <c r="Z801" i="2"/>
  <c r="AF801" i="2" s="1"/>
  <c r="AS801" i="2" s="1"/>
  <c r="Y802" i="2"/>
  <c r="Z805" i="2"/>
  <c r="Z819" i="2"/>
  <c r="AF819" i="2" s="1"/>
  <c r="AS819" i="2" s="1"/>
  <c r="Z821" i="2"/>
  <c r="AF821" i="2" s="1"/>
  <c r="AS821" i="2" s="1"/>
  <c r="Y9" i="2"/>
  <c r="Y13" i="2"/>
  <c r="AE13" i="2" s="1"/>
  <c r="AR13" i="2" s="1"/>
  <c r="Y16" i="2"/>
  <c r="AE16" i="2" s="1"/>
  <c r="AR16" i="2" s="1"/>
  <c r="Y17" i="2"/>
  <c r="Z20" i="2"/>
  <c r="Y24" i="2"/>
  <c r="Y27" i="2"/>
  <c r="AE27" i="2" s="1"/>
  <c r="AR27" i="2" s="1"/>
  <c r="Y31" i="2"/>
  <c r="AE31" i="2" s="1"/>
  <c r="AR31" i="2" s="1"/>
  <c r="Z36" i="2"/>
  <c r="Z48" i="2"/>
  <c r="Z50" i="2"/>
  <c r="Z52" i="2"/>
  <c r="AF52" i="2" s="1"/>
  <c r="AS52" i="2" s="1"/>
  <c r="Y54" i="2"/>
  <c r="AE54" i="2" s="1"/>
  <c r="AR54" i="2" s="1"/>
  <c r="Y55" i="2"/>
  <c r="Z56" i="2"/>
  <c r="AF56" i="2" s="1"/>
  <c r="AS56" i="2" s="1"/>
  <c r="Z58" i="2"/>
  <c r="AF58" i="2" s="1"/>
  <c r="AS58" i="2" s="1"/>
  <c r="Y61" i="2"/>
  <c r="Z63" i="2"/>
  <c r="AF63" i="2" s="1"/>
  <c r="AS63" i="2" s="1"/>
  <c r="Y69" i="2"/>
  <c r="AE69" i="2" s="1"/>
  <c r="AR69" i="2" s="1"/>
  <c r="Y72" i="2"/>
  <c r="AE72" i="2" s="1"/>
  <c r="AR72" i="2" s="1"/>
  <c r="Z77" i="2"/>
  <c r="Z83" i="2"/>
  <c r="Z85" i="2"/>
  <c r="Z81" i="2"/>
  <c r="AF81" i="2" s="1"/>
  <c r="AS81" i="2" s="1"/>
  <c r="Y89" i="2"/>
  <c r="AE89" i="2" s="1"/>
  <c r="AR89" i="2" s="1"/>
  <c r="Y90" i="2"/>
  <c r="Y94" i="2"/>
  <c r="AE94" i="2" s="1"/>
  <c r="AR94" i="2" s="1"/>
  <c r="Y100" i="2"/>
  <c r="Z117" i="2"/>
  <c r="Y123" i="2"/>
  <c r="AE123" i="2" s="1"/>
  <c r="AR123" i="2" s="1"/>
  <c r="Z125" i="2"/>
  <c r="AF125" i="2" s="1"/>
  <c r="AS125" i="2" s="1"/>
  <c r="Z126" i="2"/>
  <c r="Z129" i="2"/>
  <c r="AF129" i="2" s="1"/>
  <c r="AS129" i="2" s="1"/>
  <c r="Z130" i="2"/>
  <c r="Z133" i="2"/>
  <c r="Z134" i="2"/>
  <c r="AF134" i="2" s="1"/>
  <c r="AS134" i="2" s="1"/>
  <c r="Z137" i="2"/>
  <c r="Z138" i="2"/>
  <c r="Z141" i="2"/>
  <c r="AF141" i="2" s="1"/>
  <c r="AS141" i="2" s="1"/>
  <c r="Z142" i="2"/>
  <c r="Z145" i="2"/>
  <c r="Z146" i="2"/>
  <c r="AF146" i="2" s="1"/>
  <c r="AS146" i="2" s="1"/>
  <c r="Z151" i="2"/>
  <c r="AF151" i="2" s="1"/>
  <c r="AS151" i="2" s="1"/>
  <c r="Y156" i="2"/>
  <c r="AE156" i="2" s="1"/>
  <c r="AR156" i="2" s="1"/>
  <c r="Y157" i="2"/>
  <c r="Z158" i="2"/>
  <c r="Z161" i="2"/>
  <c r="Z162" i="2"/>
  <c r="Z163" i="2"/>
  <c r="AF163" i="2" s="1"/>
  <c r="AS163" i="2" s="1"/>
  <c r="Z168" i="2"/>
  <c r="Z170" i="2"/>
  <c r="AF170" i="2" s="1"/>
  <c r="AS170" i="2" s="1"/>
  <c r="Z171" i="2"/>
  <c r="Z176" i="2"/>
  <c r="AF176" i="2" s="1"/>
  <c r="AS176" i="2" s="1"/>
  <c r="Z178" i="2"/>
  <c r="AF178" i="2" s="1"/>
  <c r="AS178" i="2" s="1"/>
  <c r="Z179" i="2"/>
  <c r="AF179" i="2" s="1"/>
  <c r="AS179" i="2" s="1"/>
  <c r="Z184" i="2"/>
  <c r="AF184" i="2" s="1"/>
  <c r="AS184" i="2" s="1"/>
  <c r="Z186" i="2"/>
  <c r="Y187" i="2"/>
  <c r="Y190" i="2"/>
  <c r="Y191" i="2"/>
  <c r="Z196" i="2"/>
  <c r="Z202" i="2"/>
  <c r="AF202" i="2" s="1"/>
  <c r="AS202" i="2" s="1"/>
  <c r="Z215" i="2"/>
  <c r="AF215" i="2" s="1"/>
  <c r="AS215" i="2" s="1"/>
  <c r="Z219" i="2"/>
  <c r="AF219" i="2" s="1"/>
  <c r="AS219" i="2" s="1"/>
  <c r="Y226" i="2"/>
  <c r="Y230" i="2"/>
  <c r="Y85" i="2"/>
  <c r="AE85" i="2" s="1"/>
  <c r="AR85" i="2" s="1"/>
  <c r="Z89" i="2"/>
  <c r="Y93" i="2"/>
  <c r="AE93" i="2" s="1"/>
  <c r="AR93" i="2" s="1"/>
  <c r="Z95" i="2"/>
  <c r="AF95" i="2" s="1"/>
  <c r="AS95" i="2" s="1"/>
  <c r="Y97" i="2"/>
  <c r="AE97" i="2" s="1"/>
  <c r="AR97" i="2" s="1"/>
  <c r="Y98" i="2"/>
  <c r="AE98" i="2" s="1"/>
  <c r="AR98" i="2" s="1"/>
  <c r="Z99" i="2"/>
  <c r="AF99" i="2" s="1"/>
  <c r="AS99" i="2" s="1"/>
  <c r="Z103" i="2"/>
  <c r="Y105" i="2"/>
  <c r="AE105" i="2" s="1"/>
  <c r="AR105" i="2" s="1"/>
  <c r="Y106" i="2"/>
  <c r="Y111" i="2"/>
  <c r="AE111" i="2" s="1"/>
  <c r="AR111" i="2" s="1"/>
  <c r="Y112" i="2"/>
  <c r="Y119" i="2"/>
  <c r="AE119" i="2" s="1"/>
  <c r="AR119" i="2" s="1"/>
  <c r="Z121" i="2"/>
  <c r="AF121" i="2" s="1"/>
  <c r="AS121" i="2" s="1"/>
  <c r="Z123" i="2"/>
  <c r="AF123" i="2" s="1"/>
  <c r="AS123" i="2" s="1"/>
  <c r="Y149" i="2"/>
  <c r="AE149" i="2" s="1"/>
  <c r="AR149" i="2" s="1"/>
  <c r="Y153" i="2"/>
  <c r="AE153" i="2" s="1"/>
  <c r="AR153" i="2" s="1"/>
  <c r="Z154" i="2"/>
  <c r="Z157" i="2"/>
  <c r="AF157" i="2" s="1"/>
  <c r="AS157" i="2" s="1"/>
  <c r="Y166" i="2"/>
  <c r="Y167" i="2"/>
  <c r="Y174" i="2"/>
  <c r="AE174" i="2" s="1"/>
  <c r="AR174" i="2" s="1"/>
  <c r="Y175" i="2"/>
  <c r="AE175" i="2" s="1"/>
  <c r="AR175" i="2" s="1"/>
  <c r="Y182" i="2"/>
  <c r="AE182" i="2" s="1"/>
  <c r="AR182" i="2" s="1"/>
  <c r="Y183" i="2"/>
  <c r="Z187" i="2"/>
  <c r="AF187" i="2" s="1"/>
  <c r="AS187" i="2" s="1"/>
  <c r="Z190" i="2"/>
  <c r="AF190" i="2" s="1"/>
  <c r="AS190" i="2" s="1"/>
  <c r="Z191" i="2"/>
  <c r="Y194" i="2"/>
  <c r="Y198" i="2"/>
  <c r="AE198" i="2" s="1"/>
  <c r="AR198" i="2" s="1"/>
  <c r="Y199" i="2"/>
  <c r="AE199" i="2" s="1"/>
  <c r="AR199" i="2" s="1"/>
  <c r="Y206" i="2"/>
  <c r="AE206" i="2" s="1"/>
  <c r="AR206" i="2" s="1"/>
  <c r="Y207" i="2"/>
  <c r="AE207" i="2" s="1"/>
  <c r="AR207" i="2" s="1"/>
  <c r="Y210" i="2"/>
  <c r="Y211" i="2"/>
  <c r="AE211" i="2" s="1"/>
  <c r="AR211" i="2" s="1"/>
  <c r="Y214" i="2"/>
  <c r="Y218" i="2"/>
  <c r="AE218" i="2" s="1"/>
  <c r="AR218" i="2" s="1"/>
  <c r="Y222" i="2"/>
  <c r="AE222" i="2" s="1"/>
  <c r="AR222" i="2" s="1"/>
  <c r="Z226" i="2"/>
  <c r="Y227" i="2"/>
  <c r="AE227" i="2" s="1"/>
  <c r="AR227" i="2" s="1"/>
  <c r="Z230" i="2"/>
  <c r="AF230" i="2" s="1"/>
  <c r="AS230" i="2" s="1"/>
  <c r="Z214" i="2"/>
  <c r="AF214" i="2" s="1"/>
  <c r="AS214" i="2" s="1"/>
  <c r="Y223" i="2"/>
  <c r="AE223" i="2" s="1"/>
  <c r="AR223" i="2" s="1"/>
  <c r="Z227" i="2"/>
  <c r="AF227" i="2" s="1"/>
  <c r="AS227" i="2" s="1"/>
  <c r="Z231" i="2"/>
  <c r="Y86" i="2"/>
  <c r="AE86" i="2" s="1"/>
  <c r="AR86" i="2" s="1"/>
  <c r="Z87" i="2"/>
  <c r="AF87" i="2" s="1"/>
  <c r="AS87" i="2" s="1"/>
  <c r="Z91" i="2"/>
  <c r="AF91" i="2" s="1"/>
  <c r="AS91" i="2" s="1"/>
  <c r="Z93" i="2"/>
  <c r="AF93" i="2" s="1"/>
  <c r="AS93" i="2" s="1"/>
  <c r="Z97" i="2"/>
  <c r="AF97" i="2" s="1"/>
  <c r="AS97" i="2" s="1"/>
  <c r="Y101" i="2"/>
  <c r="Z105" i="2"/>
  <c r="AF105" i="2" s="1"/>
  <c r="AS105" i="2" s="1"/>
  <c r="Z109" i="2"/>
  <c r="AF109" i="2" s="1"/>
  <c r="AS109" i="2" s="1"/>
  <c r="Z111" i="2"/>
  <c r="AF111" i="2" s="1"/>
  <c r="AS111" i="2" s="1"/>
  <c r="Y115" i="2"/>
  <c r="AE115" i="2" s="1"/>
  <c r="AR115" i="2" s="1"/>
  <c r="Y116" i="2"/>
  <c r="Z119" i="2"/>
  <c r="AF119" i="2" s="1"/>
  <c r="AS119" i="2" s="1"/>
  <c r="Z149" i="2"/>
  <c r="AF149" i="2" s="1"/>
  <c r="AS149" i="2" s="1"/>
  <c r="Y150" i="2"/>
  <c r="AE150" i="2" s="1"/>
  <c r="AR150" i="2" s="1"/>
  <c r="Z153" i="2"/>
  <c r="AF153" i="2" s="1"/>
  <c r="AS153" i="2" s="1"/>
  <c r="Z159" i="2"/>
  <c r="AF159" i="2" s="1"/>
  <c r="AS159" i="2" s="1"/>
  <c r="Z164" i="2"/>
  <c r="AF164" i="2" s="1"/>
  <c r="AS164" i="2" s="1"/>
  <c r="Z166" i="2"/>
  <c r="AF166" i="2" s="1"/>
  <c r="AS166" i="2" s="1"/>
  <c r="Z167" i="2"/>
  <c r="AF167" i="2" s="1"/>
  <c r="AS167" i="2" s="1"/>
  <c r="Z172" i="2"/>
  <c r="AF172" i="2" s="1"/>
  <c r="AS172" i="2" s="1"/>
  <c r="Z174" i="2"/>
  <c r="AF174" i="2" s="1"/>
  <c r="AS174" i="2" s="1"/>
  <c r="Z175" i="2"/>
  <c r="Z180" i="2"/>
  <c r="Z182" i="2"/>
  <c r="AF182" i="2" s="1"/>
  <c r="AS182" i="2" s="1"/>
  <c r="Z183" i="2"/>
  <c r="AF183" i="2" s="1"/>
  <c r="AS183" i="2" s="1"/>
  <c r="Z192" i="2"/>
  <c r="AF192" i="2" s="1"/>
  <c r="AS192" i="2" s="1"/>
  <c r="Z194" i="2"/>
  <c r="Y195" i="2"/>
  <c r="Z198" i="2"/>
  <c r="AF198" i="2" s="1"/>
  <c r="AS198" i="2" s="1"/>
  <c r="Z199" i="2"/>
  <c r="AF199" i="2" s="1"/>
  <c r="AS199" i="2" s="1"/>
  <c r="Z206" i="2"/>
  <c r="Z207" i="2"/>
  <c r="Z210" i="2"/>
  <c r="AF210" i="2" s="1"/>
  <c r="AS210" i="2" s="1"/>
  <c r="Z211" i="2"/>
  <c r="Z218" i="2"/>
  <c r="Z222" i="2"/>
  <c r="AF222" i="2" s="1"/>
  <c r="AS222" i="2" s="1"/>
  <c r="Z73" i="2"/>
  <c r="Y77" i="2"/>
  <c r="AE77" i="2" s="1"/>
  <c r="AR77" i="2" s="1"/>
  <c r="Z79" i="2"/>
  <c r="Z101" i="2"/>
  <c r="Y104" i="2"/>
  <c r="Z113" i="2"/>
  <c r="Z115" i="2"/>
  <c r="AF115" i="2" s="1"/>
  <c r="AS115" i="2" s="1"/>
  <c r="Y122" i="2"/>
  <c r="Y125" i="2"/>
  <c r="AE125" i="2" s="1"/>
  <c r="AR125" i="2" s="1"/>
  <c r="Y126" i="2"/>
  <c r="Y129" i="2"/>
  <c r="Y130" i="2"/>
  <c r="AE130" i="2" s="1"/>
  <c r="AR130" i="2" s="1"/>
  <c r="Y133" i="2"/>
  <c r="AE133" i="2" s="1"/>
  <c r="AR133" i="2" s="1"/>
  <c r="Y134" i="2"/>
  <c r="AE134" i="2" s="1"/>
  <c r="AR134" i="2" s="1"/>
  <c r="Y137" i="2"/>
  <c r="AE137" i="2" s="1"/>
  <c r="AR137" i="2" s="1"/>
  <c r="Y138" i="2"/>
  <c r="AE138" i="2" s="1"/>
  <c r="AR138" i="2" s="1"/>
  <c r="Y141" i="2"/>
  <c r="AE141" i="2" s="1"/>
  <c r="AR141" i="2" s="1"/>
  <c r="Y142" i="2"/>
  <c r="Y145" i="2"/>
  <c r="Y146" i="2"/>
  <c r="AE146" i="2" s="1"/>
  <c r="AR146" i="2" s="1"/>
  <c r="Z150" i="2"/>
  <c r="AF150" i="2" s="1"/>
  <c r="AS150" i="2" s="1"/>
  <c r="Y158" i="2"/>
  <c r="Y161" i="2"/>
  <c r="Y162" i="2"/>
  <c r="AE162" i="2" s="1"/>
  <c r="AR162" i="2" s="1"/>
  <c r="Y163" i="2"/>
  <c r="AE163" i="2" s="1"/>
  <c r="AR163" i="2" s="1"/>
  <c r="Y170" i="2"/>
  <c r="Y171" i="2"/>
  <c r="Y178" i="2"/>
  <c r="AE178" i="2" s="1"/>
  <c r="AR178" i="2" s="1"/>
  <c r="Y179" i="2"/>
  <c r="AE179" i="2" s="1"/>
  <c r="AR179" i="2" s="1"/>
  <c r="Y186" i="2"/>
  <c r="Z188" i="2"/>
  <c r="AF188" i="2" s="1"/>
  <c r="AS188" i="2" s="1"/>
  <c r="Z195" i="2"/>
  <c r="Y202" i="2"/>
  <c r="AE202" i="2" s="1"/>
  <c r="AR202" i="2" s="1"/>
  <c r="Y215" i="2"/>
  <c r="AE215" i="2" s="1"/>
  <c r="AR215" i="2" s="1"/>
  <c r="Y219" i="2"/>
  <c r="Z223" i="2"/>
  <c r="AF223" i="2" s="1"/>
  <c r="AS223" i="2" s="1"/>
  <c r="Y229" i="2"/>
  <c r="Z213" i="2"/>
  <c r="AF213" i="2" s="1"/>
  <c r="AS213" i="2" s="1"/>
  <c r="Z205" i="2"/>
  <c r="Y228" i="2"/>
  <c r="AE228" i="2" s="1"/>
  <c r="AR228" i="2" s="1"/>
  <c r="Y110" i="2"/>
  <c r="Y113" i="2"/>
  <c r="Y139" i="2"/>
  <c r="AE139" i="2" s="1"/>
  <c r="AR139" i="2" s="1"/>
  <c r="Y131" i="2"/>
  <c r="AE131" i="2" s="1"/>
  <c r="AR131" i="2" s="1"/>
  <c r="Y91" i="2"/>
  <c r="AE91" i="2" s="1"/>
  <c r="AR91" i="2" s="1"/>
  <c r="Z60" i="2"/>
  <c r="Y34" i="2"/>
  <c r="Z12" i="2"/>
  <c r="AF12" i="2" s="1"/>
  <c r="AS12" i="2" s="1"/>
  <c r="Y740" i="2"/>
  <c r="AE740" i="2" s="1"/>
  <c r="AR740" i="2" s="1"/>
  <c r="Y67" i="2"/>
  <c r="Y803" i="2"/>
  <c r="Y760" i="2"/>
  <c r="AE760" i="2" s="1"/>
  <c r="AR760" i="2" s="1"/>
  <c r="Y728" i="2"/>
  <c r="AE728" i="2" s="1"/>
  <c r="AR728" i="2" s="1"/>
  <c r="Y63" i="2"/>
  <c r="Z31" i="2"/>
  <c r="Y796" i="2"/>
  <c r="AE796" i="2" s="1"/>
  <c r="AR796" i="2" s="1"/>
  <c r="Y756" i="2"/>
  <c r="Y59" i="2"/>
  <c r="AE59" i="2" s="1"/>
  <c r="AR59" i="2" s="1"/>
  <c r="Y22" i="2"/>
  <c r="Z8" i="2"/>
  <c r="AF8" i="2" s="1"/>
  <c r="AS8" i="2" s="1"/>
  <c r="Y791" i="2"/>
  <c r="Y759" i="2"/>
  <c r="AE759" i="2" s="1"/>
  <c r="AR759" i="2" s="1"/>
  <c r="Y727" i="2"/>
  <c r="Y668" i="2"/>
  <c r="AE668" i="2" s="1"/>
  <c r="AR668" i="2" s="1"/>
  <c r="Y645" i="2"/>
  <c r="Y617" i="2"/>
  <c r="Y723" i="2"/>
  <c r="Y657" i="2"/>
  <c r="AE657" i="2" s="1"/>
  <c r="AR657" i="2" s="1"/>
  <c r="Y593" i="2"/>
  <c r="AE593" i="2" s="1"/>
  <c r="AR593" i="2" s="1"/>
  <c r="Y688" i="2"/>
  <c r="Y644" i="2"/>
  <c r="Y731" i="2"/>
  <c r="AE731" i="2" s="1"/>
  <c r="AR731" i="2" s="1"/>
  <c r="Y672" i="2"/>
  <c r="AE672" i="2" s="1"/>
  <c r="AR672" i="2" s="1"/>
  <c r="Y649" i="2"/>
  <c r="Y609" i="2"/>
  <c r="AE609" i="2" s="1"/>
  <c r="AR609" i="2" s="1"/>
  <c r="Y568" i="2"/>
  <c r="AE568" i="2" s="1"/>
  <c r="AR568" i="2" s="1"/>
  <c r="Y585" i="2"/>
  <c r="AE585" i="2" s="1"/>
  <c r="AR585" i="2" s="1"/>
  <c r="Y486" i="2"/>
  <c r="Z546" i="2"/>
  <c r="AF546" i="2" s="1"/>
  <c r="AS546" i="2" s="1"/>
  <c r="Y514" i="2"/>
  <c r="Y494" i="2"/>
  <c r="AE494" i="2" s="1"/>
  <c r="AR494" i="2" s="1"/>
  <c r="Y621" i="2"/>
  <c r="AE621" i="2" s="1"/>
  <c r="AR621" i="2" s="1"/>
  <c r="Y597" i="2"/>
  <c r="AE597" i="2" s="1"/>
  <c r="AR597" i="2" s="1"/>
  <c r="Y537" i="2"/>
  <c r="AE537" i="2" s="1"/>
  <c r="AR537" i="2" s="1"/>
  <c r="Y522" i="2"/>
  <c r="Z501" i="2"/>
  <c r="Y557" i="2"/>
  <c r="Y498" i="2"/>
  <c r="AE498" i="2" s="1"/>
  <c r="AR498" i="2" s="1"/>
  <c r="Y442" i="2"/>
  <c r="AE442" i="2" s="1"/>
  <c r="AR442" i="2" s="1"/>
  <c r="Y391" i="2"/>
  <c r="Y335" i="2"/>
  <c r="Y415" i="2"/>
  <c r="AE415" i="2" s="1"/>
  <c r="AR415" i="2" s="1"/>
  <c r="Z329" i="2"/>
  <c r="AF329" i="2" s="1"/>
  <c r="AS329" i="2" s="1"/>
  <c r="Z447" i="2"/>
  <c r="AF447" i="2" s="1"/>
  <c r="AS447" i="2" s="1"/>
  <c r="Z352" i="2"/>
  <c r="Z336" i="2"/>
  <c r="AF336" i="2" s="1"/>
  <c r="AS336" i="2" s="1"/>
  <c r="Z356" i="2"/>
  <c r="AF356" i="2" s="1"/>
  <c r="AS356" i="2" s="1"/>
  <c r="Z321" i="2"/>
  <c r="AF321" i="2" s="1"/>
  <c r="AS321" i="2" s="1"/>
  <c r="Z307" i="2"/>
  <c r="AF307" i="2" s="1"/>
  <c r="AS307" i="2" s="1"/>
  <c r="Y378" i="2"/>
  <c r="AE378" i="2" s="1"/>
  <c r="AR378" i="2" s="1"/>
  <c r="Y347" i="2"/>
  <c r="AE347" i="2" s="1"/>
  <c r="AR347" i="2" s="1"/>
  <c r="Z317" i="2"/>
  <c r="AF317" i="2" s="1"/>
  <c r="AS317" i="2" s="1"/>
  <c r="Y260" i="2"/>
  <c r="AE260" i="2" s="1"/>
  <c r="AR260" i="2" s="1"/>
  <c r="Y318" i="2"/>
  <c r="AE318" i="2" s="1"/>
  <c r="AR318" i="2" s="1"/>
  <c r="Y246" i="2"/>
  <c r="AE246" i="2" s="1"/>
  <c r="AR246" i="2" s="1"/>
  <c r="Z293" i="2"/>
  <c r="AF293" i="2" s="1"/>
  <c r="AS293" i="2" s="1"/>
  <c r="Y239" i="2"/>
  <c r="AE239" i="2" s="1"/>
  <c r="AR239" i="2" s="1"/>
  <c r="Y269" i="2"/>
  <c r="AE269" i="2" s="1"/>
  <c r="AR269" i="2" s="1"/>
  <c r="Z255" i="2"/>
  <c r="AF255" i="2" s="1"/>
  <c r="AS255" i="2" s="1"/>
  <c r="Y780" i="2"/>
  <c r="AE780" i="2" s="1"/>
  <c r="AR780" i="2" s="1"/>
  <c r="Z780" i="2"/>
  <c r="Z820" i="2"/>
  <c r="AF820" i="2" s="1"/>
  <c r="AS820" i="2" s="1"/>
  <c r="Z800" i="2"/>
  <c r="Z810" i="2"/>
  <c r="AF810" i="2" s="1"/>
  <c r="AS810" i="2" s="1"/>
  <c r="Z794" i="2"/>
  <c r="AF794" i="2" s="1"/>
  <c r="AS794" i="2" s="1"/>
  <c r="Y822" i="2"/>
  <c r="Z806" i="2"/>
  <c r="Y792" i="2"/>
  <c r="Z792" i="2"/>
  <c r="Z782" i="2"/>
  <c r="AF782" i="2" s="1"/>
  <c r="AS782" i="2" s="1"/>
  <c r="Y203" i="2"/>
  <c r="AE203" i="2" s="1"/>
  <c r="AR203" i="2" s="1"/>
  <c r="Y99" i="2"/>
  <c r="Y224" i="2"/>
  <c r="Y204" i="2"/>
  <c r="Z80" i="2"/>
  <c r="AF80" i="2" s="1"/>
  <c r="AS80" i="2" s="1"/>
  <c r="Z144" i="2"/>
  <c r="AF144" i="2" s="1"/>
  <c r="AS144" i="2" s="1"/>
  <c r="Z136" i="2"/>
  <c r="Z128" i="2"/>
  <c r="AF128" i="2" s="1"/>
  <c r="AS128" i="2" s="1"/>
  <c r="Z88" i="2"/>
  <c r="Z84" i="2"/>
  <c r="Y26" i="2"/>
  <c r="Y799" i="2"/>
  <c r="AE799" i="2" s="1"/>
  <c r="AR799" i="2" s="1"/>
  <c r="Y775" i="2"/>
  <c r="Y755" i="2"/>
  <c r="Y732" i="2"/>
  <c r="AE732" i="2" s="1"/>
  <c r="AR732" i="2" s="1"/>
  <c r="Z45" i="2"/>
  <c r="AF45" i="2" s="1"/>
  <c r="AS45" i="2" s="1"/>
  <c r="Y83" i="2"/>
  <c r="Y52" i="2"/>
  <c r="Y772" i="2"/>
  <c r="AE772" i="2" s="1"/>
  <c r="AR772" i="2" s="1"/>
  <c r="Y751" i="2"/>
  <c r="Z68" i="2"/>
  <c r="Y44" i="2"/>
  <c r="AE44" i="2" s="1"/>
  <c r="AR44" i="2" s="1"/>
  <c r="Z19" i="2"/>
  <c r="AF19" i="2" s="1"/>
  <c r="AS19" i="2" s="1"/>
  <c r="Y747" i="2"/>
  <c r="AE747" i="2" s="1"/>
  <c r="AR747" i="2" s="1"/>
  <c r="Y743" i="2"/>
  <c r="Y720" i="2"/>
  <c r="Y684" i="2"/>
  <c r="Y661" i="2"/>
  <c r="Y589" i="2"/>
  <c r="Y716" i="2"/>
  <c r="Y673" i="2"/>
  <c r="Y613" i="2"/>
  <c r="AE613" i="2" s="1"/>
  <c r="AR613" i="2" s="1"/>
  <c r="Y660" i="2"/>
  <c r="Y637" i="2"/>
  <c r="Y724" i="2"/>
  <c r="Y665" i="2"/>
  <c r="AE665" i="2" s="1"/>
  <c r="AR665" i="2" s="1"/>
  <c r="Y581" i="2"/>
  <c r="AE581" i="2" s="1"/>
  <c r="AR581" i="2" s="1"/>
  <c r="Y625" i="2"/>
  <c r="Y556" i="2"/>
  <c r="Z509" i="2"/>
  <c r="AF509" i="2" s="1"/>
  <c r="AS509" i="2" s="1"/>
  <c r="Z485" i="2"/>
  <c r="AF485" i="2" s="1"/>
  <c r="AS485" i="2" s="1"/>
  <c r="Y539" i="2"/>
  <c r="AE539" i="2" s="1"/>
  <c r="AR539" i="2" s="1"/>
  <c r="Z493" i="2"/>
  <c r="AF493" i="2" s="1"/>
  <c r="AS493" i="2" s="1"/>
  <c r="Y564" i="2"/>
  <c r="AE564" i="2" s="1"/>
  <c r="AR564" i="2" s="1"/>
  <c r="Y534" i="2"/>
  <c r="AE534" i="2" s="1"/>
  <c r="AR534" i="2" s="1"/>
  <c r="Z517" i="2"/>
  <c r="Y470" i="2"/>
  <c r="Y542" i="2"/>
  <c r="AE542" i="2" s="1"/>
  <c r="AR542" i="2" s="1"/>
  <c r="Y478" i="2"/>
  <c r="AE478" i="2" s="1"/>
  <c r="AR478" i="2" s="1"/>
  <c r="Y455" i="2"/>
  <c r="AE455" i="2" s="1"/>
  <c r="AR455" i="2" s="1"/>
  <c r="Y438" i="2"/>
  <c r="Y427" i="2"/>
  <c r="Y411" i="2"/>
  <c r="Y394" i="2"/>
  <c r="AE394" i="2" s="1"/>
  <c r="AR394" i="2" s="1"/>
  <c r="Z481" i="2"/>
  <c r="AF481" i="2" s="1"/>
  <c r="AS481" i="2" s="1"/>
  <c r="Y419" i="2"/>
  <c r="AE419" i="2" s="1"/>
  <c r="AR419" i="2" s="1"/>
  <c r="Z346" i="2"/>
  <c r="AF346" i="2" s="1"/>
  <c r="AS346" i="2" s="1"/>
  <c r="Y451" i="2"/>
  <c r="AE451" i="2" s="1"/>
  <c r="AR451" i="2" s="1"/>
  <c r="Y381" i="2"/>
  <c r="AE381" i="2" s="1"/>
  <c r="AR381" i="2" s="1"/>
  <c r="Z342" i="2"/>
  <c r="Y403" i="2"/>
  <c r="AE403" i="2" s="1"/>
  <c r="AR403" i="2" s="1"/>
  <c r="Z372" i="2"/>
  <c r="Z334" i="2"/>
  <c r="Y306" i="2"/>
  <c r="AE306" i="2" s="1"/>
  <c r="AR306" i="2" s="1"/>
  <c r="Y280" i="2"/>
  <c r="Y257" i="2"/>
  <c r="AE257" i="2" s="1"/>
  <c r="AR257" i="2" s="1"/>
  <c r="Y275" i="2"/>
  <c r="Y238" i="2"/>
  <c r="Y261" i="2"/>
  <c r="Z235" i="2"/>
  <c r="AF235" i="2" s="1"/>
  <c r="AS235" i="2" s="1"/>
  <c r="Y234" i="2"/>
  <c r="Z818" i="2"/>
  <c r="AF818" i="2" s="1"/>
  <c r="AS818" i="2" s="1"/>
  <c r="Z802" i="2"/>
  <c r="AF802" i="2" s="1"/>
  <c r="AS802" i="2" s="1"/>
  <c r="Z814" i="2"/>
  <c r="Y784" i="2"/>
  <c r="Z784" i="2"/>
  <c r="AF784" i="2" s="1"/>
  <c r="AS784" i="2" s="1"/>
  <c r="Z812" i="2"/>
  <c r="AF812" i="2" s="1"/>
  <c r="AS812" i="2" s="1"/>
  <c r="Z796" i="2"/>
  <c r="Y816" i="2"/>
  <c r="Z808" i="2"/>
  <c r="AF808" i="2" s="1"/>
  <c r="AS808" i="2" s="1"/>
  <c r="Y776" i="2"/>
  <c r="AE776" i="2" s="1"/>
  <c r="AR776" i="2" s="1"/>
  <c r="Z776" i="2"/>
  <c r="Z778" i="2"/>
  <c r="AF778" i="2" s="1"/>
  <c r="AS778" i="2" s="1"/>
  <c r="Y220" i="2"/>
  <c r="Z209" i="2"/>
  <c r="Y95" i="2"/>
  <c r="Y212" i="2"/>
  <c r="AE212" i="2" s="1"/>
  <c r="AR212" i="2" s="1"/>
  <c r="Y201" i="2"/>
  <c r="AE201" i="2" s="1"/>
  <c r="AR201" i="2" s="1"/>
  <c r="Z229" i="2"/>
  <c r="AF229" i="2" s="1"/>
  <c r="AS229" i="2" s="1"/>
  <c r="Y87" i="2"/>
  <c r="Z221" i="2"/>
  <c r="Y135" i="2"/>
  <c r="AE135" i="2" s="1"/>
  <c r="AR135" i="2" s="1"/>
  <c r="Y127" i="2"/>
  <c r="AE127" i="2" s="1"/>
  <c r="AR127" i="2" s="1"/>
  <c r="Y109" i="2"/>
  <c r="Z49" i="2"/>
  <c r="Y810" i="2"/>
  <c r="AE810" i="2" s="1"/>
  <c r="AR810" i="2" s="1"/>
  <c r="Y795" i="2"/>
  <c r="AE795" i="2" s="1"/>
  <c r="AR795" i="2" s="1"/>
  <c r="Y771" i="2"/>
  <c r="Y815" i="2"/>
  <c r="Y779" i="2"/>
  <c r="Y48" i="2"/>
  <c r="Z16" i="2"/>
  <c r="AF16" i="2" s="1"/>
  <c r="AS16" i="2" s="1"/>
  <c r="Y783" i="2"/>
  <c r="AE783" i="2" s="1"/>
  <c r="AR783" i="2" s="1"/>
  <c r="Y748" i="2"/>
  <c r="Z64" i="2"/>
  <c r="AF64" i="2" s="1"/>
  <c r="AS64" i="2" s="1"/>
  <c r="Y38" i="2"/>
  <c r="Y812" i="2"/>
  <c r="Y768" i="2"/>
  <c r="AE768" i="2" s="1"/>
  <c r="AR768" i="2" s="1"/>
  <c r="Y735" i="2"/>
  <c r="Y736" i="2"/>
  <c r="AE736" i="2" s="1"/>
  <c r="AR736" i="2" s="1"/>
  <c r="Y636" i="2"/>
  <c r="AE636" i="2" s="1"/>
  <c r="AR636" i="2" s="1"/>
  <c r="Y700" i="2"/>
  <c r="Y648" i="2"/>
  <c r="AE648" i="2" s="1"/>
  <c r="AR648" i="2" s="1"/>
  <c r="Y605" i="2"/>
  <c r="Y565" i="2"/>
  <c r="AE565" i="2" s="1"/>
  <c r="AR565" i="2" s="1"/>
  <c r="Y676" i="2"/>
  <c r="AE676" i="2" s="1"/>
  <c r="AR676" i="2" s="1"/>
  <c r="Y653" i="2"/>
  <c r="Y692" i="2"/>
  <c r="Y640" i="2"/>
  <c r="Y572" i="2"/>
  <c r="AE572" i="2" s="1"/>
  <c r="AR572" i="2" s="1"/>
  <c r="Y502" i="2"/>
  <c r="AE502" i="2" s="1"/>
  <c r="AR502" i="2" s="1"/>
  <c r="Y521" i="2"/>
  <c r="Z505" i="2"/>
  <c r="Y580" i="2"/>
  <c r="Y561" i="2"/>
  <c r="AE561" i="2" s="1"/>
  <c r="AR561" i="2" s="1"/>
  <c r="Y510" i="2"/>
  <c r="AE510" i="2" s="1"/>
  <c r="AR510" i="2" s="1"/>
  <c r="Y538" i="2"/>
  <c r="Z513" i="2"/>
  <c r="AF513" i="2" s="1"/>
  <c r="AS513" i="2" s="1"/>
  <c r="Z477" i="2"/>
  <c r="AF477" i="2" s="1"/>
  <c r="AS477" i="2" s="1"/>
  <c r="Z489" i="2"/>
  <c r="Y469" i="2"/>
  <c r="Y454" i="2"/>
  <c r="Y351" i="2"/>
  <c r="AE351" i="2" s="1"/>
  <c r="AR351" i="2" s="1"/>
  <c r="Y446" i="2"/>
  <c r="AE446" i="2" s="1"/>
  <c r="AR446" i="2" s="1"/>
  <c r="Y423" i="2"/>
  <c r="AE423" i="2" s="1"/>
  <c r="AR423" i="2" s="1"/>
  <c r="Y385" i="2"/>
  <c r="AE385" i="2" s="1"/>
  <c r="AR385" i="2" s="1"/>
  <c r="Z497" i="2"/>
  <c r="AF497" i="2" s="1"/>
  <c r="AS497" i="2" s="1"/>
  <c r="Y474" i="2"/>
  <c r="Z439" i="2"/>
  <c r="Y407" i="2"/>
  <c r="Z344" i="2"/>
  <c r="AF344" i="2" s="1"/>
  <c r="AS344" i="2" s="1"/>
  <c r="Y398" i="2"/>
  <c r="Y377" i="2"/>
  <c r="Z340" i="2"/>
  <c r="AF340" i="2" s="1"/>
  <c r="AS340" i="2" s="1"/>
  <c r="Z364" i="2"/>
  <c r="Z332" i="2"/>
  <c r="AF332" i="2" s="1"/>
  <c r="AS332" i="2" s="1"/>
  <c r="Z305" i="2"/>
  <c r="Y250" i="2"/>
  <c r="AE250" i="2" s="1"/>
  <c r="AR250" i="2" s="1"/>
  <c r="Y310" i="2"/>
  <c r="AE310" i="2" s="1"/>
  <c r="AR310" i="2" s="1"/>
  <c r="Y265" i="2"/>
  <c r="AE265" i="2" s="1"/>
  <c r="AR265" i="2" s="1"/>
  <c r="Y314" i="2"/>
  <c r="AE314" i="2" s="1"/>
  <c r="AR314" i="2" s="1"/>
  <c r="Y284" i="2"/>
  <c r="AE284" i="2" s="1"/>
  <c r="AR284" i="2" s="1"/>
  <c r="Y819" i="2"/>
  <c r="Z804" i="2"/>
  <c r="Z816" i="2"/>
  <c r="AF816" i="2" s="1"/>
  <c r="AS816" i="2" s="1"/>
  <c r="Y788" i="2"/>
  <c r="Z788" i="2"/>
  <c r="AF788" i="2" s="1"/>
  <c r="AS788" i="2" s="1"/>
  <c r="Y820" i="2"/>
  <c r="AE820" i="2" s="1"/>
  <c r="AR820" i="2" s="1"/>
  <c r="Y798" i="2"/>
  <c r="Z790" i="2"/>
  <c r="AF790" i="2" s="1"/>
  <c r="AS790" i="2" s="1"/>
  <c r="Z774" i="2"/>
  <c r="AF774" i="2" s="1"/>
  <c r="AS774" i="2" s="1"/>
  <c r="Z770" i="2"/>
  <c r="Z766" i="2"/>
  <c r="Z762" i="2"/>
  <c r="AF762" i="2" s="1"/>
  <c r="AS762" i="2" s="1"/>
  <c r="Z758" i="2"/>
  <c r="AF758" i="2" s="1"/>
  <c r="AS758" i="2" s="1"/>
  <c r="Z754" i="2"/>
  <c r="Z750" i="2"/>
  <c r="Z746" i="2"/>
  <c r="AF746" i="2" s="1"/>
  <c r="AS746" i="2" s="1"/>
  <c r="Z742" i="2"/>
  <c r="AF742" i="2" s="1"/>
  <c r="AS742" i="2" s="1"/>
  <c r="Z738" i="2"/>
  <c r="Y216" i="2"/>
  <c r="AE216" i="2" s="1"/>
  <c r="AR216" i="2" s="1"/>
  <c r="Y114" i="2"/>
  <c r="AE114" i="2" s="1"/>
  <c r="AR114" i="2" s="1"/>
  <c r="Y232" i="2"/>
  <c r="AE232" i="2" s="1"/>
  <c r="AR232" i="2" s="1"/>
  <c r="Y208" i="2"/>
  <c r="Y117" i="2"/>
  <c r="Z92" i="2"/>
  <c r="AF92" i="2" s="1"/>
  <c r="AS92" i="2" s="1"/>
  <c r="Z225" i="2"/>
  <c r="Z140" i="2"/>
  <c r="AF140" i="2" s="1"/>
  <c r="AS140" i="2" s="1"/>
  <c r="Z132" i="2"/>
  <c r="Z124" i="2"/>
  <c r="AF124" i="2" s="1"/>
  <c r="AS124" i="2" s="1"/>
  <c r="Z217" i="2"/>
  <c r="AF217" i="2" s="1"/>
  <c r="AS217" i="2" s="1"/>
  <c r="Y71" i="2"/>
  <c r="Y21" i="2"/>
  <c r="AE21" i="2" s="1"/>
  <c r="AR21" i="2" s="1"/>
  <c r="Y807" i="2"/>
  <c r="Y787" i="2"/>
  <c r="AE787" i="2" s="1"/>
  <c r="AR787" i="2" s="1"/>
  <c r="Y764" i="2"/>
  <c r="AE764" i="2" s="1"/>
  <c r="AR764" i="2" s="1"/>
  <c r="Z35" i="2"/>
  <c r="Y811" i="2"/>
  <c r="AE811" i="2" s="1"/>
  <c r="AR811" i="2" s="1"/>
  <c r="Y767" i="2"/>
  <c r="Y739" i="2"/>
  <c r="Z41" i="2"/>
  <c r="AF41" i="2" s="1"/>
  <c r="AS41" i="2" s="1"/>
  <c r="Y763" i="2"/>
  <c r="AE763" i="2" s="1"/>
  <c r="AR763" i="2" s="1"/>
  <c r="Y744" i="2"/>
  <c r="AE744" i="2" s="1"/>
  <c r="AR744" i="2" s="1"/>
  <c r="Y30" i="2"/>
  <c r="Y794" i="2"/>
  <c r="AE794" i="2" s="1"/>
  <c r="AR794" i="2" s="1"/>
  <c r="Y752" i="2"/>
  <c r="Y704" i="2"/>
  <c r="AE704" i="2" s="1"/>
  <c r="AR704" i="2" s="1"/>
  <c r="Y652" i="2"/>
  <c r="AE652" i="2" s="1"/>
  <c r="AR652" i="2" s="1"/>
  <c r="Y584" i="2"/>
  <c r="Y696" i="2"/>
  <c r="AE696" i="2" s="1"/>
  <c r="AR696" i="2" s="1"/>
  <c r="Y664" i="2"/>
  <c r="AE664" i="2" s="1"/>
  <c r="AR664" i="2" s="1"/>
  <c r="Y641" i="2"/>
  <c r="Y719" i="2"/>
  <c r="Y669" i="2"/>
  <c r="AE669" i="2" s="1"/>
  <c r="AR669" i="2" s="1"/>
  <c r="Y573" i="2"/>
  <c r="AE573" i="2" s="1"/>
  <c r="AR573" i="2" s="1"/>
  <c r="Y680" i="2"/>
  <c r="Y656" i="2"/>
  <c r="Y576" i="2"/>
  <c r="Y569" i="2"/>
  <c r="AE569" i="2" s="1"/>
  <c r="AR569" i="2" s="1"/>
  <c r="Y523" i="2"/>
  <c r="AE523" i="2" s="1"/>
  <c r="AR523" i="2" s="1"/>
  <c r="Y458" i="2"/>
  <c r="Y518" i="2"/>
  <c r="Y601" i="2"/>
  <c r="AE601" i="2" s="1"/>
  <c r="AR601" i="2" s="1"/>
  <c r="Y577" i="2"/>
  <c r="AE577" i="2" s="1"/>
  <c r="AR577" i="2" s="1"/>
  <c r="Z554" i="2"/>
  <c r="AF554" i="2" s="1"/>
  <c r="AS554" i="2" s="1"/>
  <c r="Y526" i="2"/>
  <c r="AE526" i="2" s="1"/>
  <c r="AR526" i="2" s="1"/>
  <c r="Y560" i="2"/>
  <c r="AE560" i="2" s="1"/>
  <c r="AR560" i="2" s="1"/>
  <c r="Y530" i="2"/>
  <c r="AE530" i="2" s="1"/>
  <c r="AR530" i="2" s="1"/>
  <c r="Y506" i="2"/>
  <c r="Y462" i="2"/>
  <c r="Y482" i="2"/>
  <c r="Y466" i="2"/>
  <c r="Y450" i="2"/>
  <c r="AE450" i="2" s="1"/>
  <c r="AR450" i="2" s="1"/>
  <c r="Y343" i="2"/>
  <c r="AE343" i="2" s="1"/>
  <c r="AR343" i="2" s="1"/>
  <c r="Y420" i="2"/>
  <c r="Y399" i="2"/>
  <c r="AE399" i="2" s="1"/>
  <c r="AR399" i="2" s="1"/>
  <c r="Z368" i="2"/>
  <c r="Y490" i="2"/>
  <c r="Z435" i="2"/>
  <c r="AF435" i="2" s="1"/>
  <c r="AS435" i="2" s="1"/>
  <c r="Y402" i="2"/>
  <c r="Z338" i="2"/>
  <c r="AF338" i="2" s="1"/>
  <c r="AS338" i="2" s="1"/>
  <c r="Z443" i="2"/>
  <c r="AF443" i="2" s="1"/>
  <c r="AS443" i="2" s="1"/>
  <c r="Y395" i="2"/>
  <c r="AE395" i="2" s="1"/>
  <c r="AR395" i="2" s="1"/>
  <c r="Z360" i="2"/>
  <c r="Y339" i="2"/>
  <c r="AE339" i="2" s="1"/>
  <c r="AR339" i="2" s="1"/>
  <c r="Y390" i="2"/>
  <c r="Z348" i="2"/>
  <c r="AF348" i="2" s="1"/>
  <c r="AS348" i="2" s="1"/>
  <c r="Z313" i="2"/>
  <c r="Y288" i="2"/>
  <c r="Y256" i="2"/>
  <c r="AE256" i="2" s="1"/>
  <c r="AR256" i="2" s="1"/>
  <c r="Z309" i="2"/>
  <c r="Y242" i="2"/>
  <c r="AE242" i="2" s="1"/>
  <c r="AR242" i="2" s="1"/>
  <c r="Y276" i="2"/>
  <c r="AE276" i="2" s="1"/>
  <c r="AR276" i="2" s="1"/>
  <c r="Z798" i="2"/>
  <c r="AF798" i="2" s="1"/>
  <c r="AS798" i="2" s="1"/>
  <c r="Z822" i="2"/>
  <c r="AF822" i="2" s="1"/>
  <c r="AS822" i="2" s="1"/>
  <c r="Y814" i="2"/>
  <c r="AE814" i="2" s="1"/>
  <c r="AR814" i="2" s="1"/>
  <c r="Y800" i="2"/>
  <c r="Z786" i="2"/>
  <c r="AF786" i="2" s="1"/>
  <c r="AS786" i="2" s="1"/>
  <c r="Y712" i="2"/>
  <c r="Z713" i="2"/>
  <c r="Z693" i="2"/>
  <c r="AF693" i="2" s="1"/>
  <c r="AS693" i="2" s="1"/>
  <c r="Z726" i="2"/>
  <c r="AF726" i="2" s="1"/>
  <c r="AS726" i="2" s="1"/>
  <c r="Z722" i="2"/>
  <c r="Z718" i="2"/>
  <c r="Z697" i="2"/>
  <c r="Z768" i="2"/>
  <c r="Z760" i="2"/>
  <c r="AF760" i="2" s="1"/>
  <c r="AS760" i="2" s="1"/>
  <c r="Z752" i="2"/>
  <c r="Z744" i="2"/>
  <c r="AF744" i="2" s="1"/>
  <c r="AS744" i="2" s="1"/>
  <c r="Z736" i="2"/>
  <c r="Z728" i="2"/>
  <c r="AF728" i="2" s="1"/>
  <c r="AS728" i="2" s="1"/>
  <c r="Z720" i="2"/>
  <c r="Y697" i="2"/>
  <c r="Y715" i="2"/>
  <c r="Z701" i="2"/>
  <c r="AF701" i="2" s="1"/>
  <c r="AS701" i="2" s="1"/>
  <c r="Y693" i="2"/>
  <c r="AE693" i="2" s="1"/>
  <c r="AR693" i="2" s="1"/>
  <c r="Z679" i="2"/>
  <c r="AF679" i="2" s="1"/>
  <c r="AS679" i="2" s="1"/>
  <c r="Z614" i="2"/>
  <c r="AF614" i="2" s="1"/>
  <c r="AS614" i="2" s="1"/>
  <c r="Y596" i="2"/>
  <c r="AE596" i="2" s="1"/>
  <c r="AR596" i="2" s="1"/>
  <c r="Z596" i="2"/>
  <c r="Z624" i="2"/>
  <c r="AF624" i="2" s="1"/>
  <c r="AS624" i="2" s="1"/>
  <c r="Z620" i="2"/>
  <c r="AF620" i="2" s="1"/>
  <c r="AS620" i="2" s="1"/>
  <c r="Y612" i="2"/>
  <c r="AE612" i="2" s="1"/>
  <c r="AR612" i="2" s="1"/>
  <c r="Z618" i="2"/>
  <c r="Y610" i="2"/>
  <c r="Z598" i="2"/>
  <c r="AF598" i="2" s="1"/>
  <c r="AS598" i="2" s="1"/>
  <c r="Z594" i="2"/>
  <c r="Z590" i="2"/>
  <c r="Z586" i="2"/>
  <c r="AF586" i="2" s="1"/>
  <c r="AS586" i="2" s="1"/>
  <c r="Z570" i="2"/>
  <c r="AF570" i="2" s="1"/>
  <c r="AS570" i="2" s="1"/>
  <c r="Z527" i="2"/>
  <c r="AF527" i="2" s="1"/>
  <c r="AS527" i="2" s="1"/>
  <c r="Z572" i="2"/>
  <c r="Z556" i="2"/>
  <c r="Y546" i="2"/>
  <c r="AE546" i="2" s="1"/>
  <c r="AR546" i="2" s="1"/>
  <c r="Z539" i="2"/>
  <c r="AF539" i="2" s="1"/>
  <c r="AS539" i="2" s="1"/>
  <c r="Z521" i="2"/>
  <c r="Y553" i="2"/>
  <c r="AE553" i="2" s="1"/>
  <c r="AR553" i="2" s="1"/>
  <c r="Z535" i="2"/>
  <c r="Z515" i="2"/>
  <c r="AF515" i="2" s="1"/>
  <c r="AS515" i="2" s="1"/>
  <c r="Z499" i="2"/>
  <c r="AF499" i="2" s="1"/>
  <c r="AS499" i="2" s="1"/>
  <c r="Z483" i="2"/>
  <c r="AF483" i="2" s="1"/>
  <c r="AS483" i="2" s="1"/>
  <c r="Y449" i="2"/>
  <c r="AE449" i="2" s="1"/>
  <c r="AR449" i="2" s="1"/>
  <c r="Z449" i="2"/>
  <c r="AF449" i="2" s="1"/>
  <c r="AS449" i="2" s="1"/>
  <c r="Z459" i="2"/>
  <c r="Z469" i="2"/>
  <c r="Z451" i="2"/>
  <c r="AF451" i="2" s="1"/>
  <c r="AS451" i="2" s="1"/>
  <c r="Y426" i="2"/>
  <c r="Z396" i="2"/>
  <c r="Z382" i="2"/>
  <c r="AF382" i="2" s="1"/>
  <c r="AS382" i="2" s="1"/>
  <c r="Z390" i="2"/>
  <c r="Y376" i="2"/>
  <c r="AE376" i="2" s="1"/>
  <c r="AR376" i="2" s="1"/>
  <c r="Y355" i="2"/>
  <c r="AE355" i="2" s="1"/>
  <c r="AR355" i="2" s="1"/>
  <c r="Z355" i="2"/>
  <c r="AF355" i="2" s="1"/>
  <c r="AS355" i="2" s="1"/>
  <c r="Y370" i="2"/>
  <c r="AE370" i="2" s="1"/>
  <c r="AR370" i="2" s="1"/>
  <c r="Z347" i="2"/>
  <c r="AF347" i="2" s="1"/>
  <c r="AS347" i="2" s="1"/>
  <c r="Y346" i="2"/>
  <c r="Z330" i="2"/>
  <c r="AF330" i="2" s="1"/>
  <c r="AS330" i="2" s="1"/>
  <c r="Z730" i="2"/>
  <c r="AF730" i="2" s="1"/>
  <c r="AS730" i="2" s="1"/>
  <c r="Z711" i="2"/>
  <c r="AF711" i="2" s="1"/>
  <c r="AS711" i="2" s="1"/>
  <c r="Y681" i="2"/>
  <c r="Z681" i="2"/>
  <c r="AF681" i="2" s="1"/>
  <c r="AS681" i="2" s="1"/>
  <c r="Z715" i="2"/>
  <c r="Z707" i="2"/>
  <c r="Z703" i="2"/>
  <c r="Y689" i="2"/>
  <c r="Z689" i="2"/>
  <c r="Y677" i="2"/>
  <c r="AE677" i="2" s="1"/>
  <c r="AR677" i="2" s="1"/>
  <c r="Z677" i="2"/>
  <c r="AF677" i="2" s="1"/>
  <c r="AS677" i="2" s="1"/>
  <c r="Z675" i="2"/>
  <c r="AF675" i="2" s="1"/>
  <c r="AS675" i="2" s="1"/>
  <c r="Z671" i="2"/>
  <c r="AF671" i="2" s="1"/>
  <c r="AS671" i="2" s="1"/>
  <c r="Z667" i="2"/>
  <c r="Z663" i="2"/>
  <c r="Z659" i="2"/>
  <c r="AF659" i="2" s="1"/>
  <c r="AS659" i="2" s="1"/>
  <c r="Z655" i="2"/>
  <c r="AF655" i="2" s="1"/>
  <c r="AS655" i="2" s="1"/>
  <c r="Z651" i="2"/>
  <c r="Z647" i="2"/>
  <c r="Z643" i="2"/>
  <c r="AF643" i="2" s="1"/>
  <c r="AS643" i="2" s="1"/>
  <c r="Z639" i="2"/>
  <c r="AF639" i="2" s="1"/>
  <c r="AS639" i="2" s="1"/>
  <c r="Y629" i="2"/>
  <c r="AE629" i="2" s="1"/>
  <c r="AR629" i="2" s="1"/>
  <c r="Z612" i="2"/>
  <c r="AF612" i="2" s="1"/>
  <c r="AS612" i="2" s="1"/>
  <c r="Y600" i="2"/>
  <c r="AE600" i="2" s="1"/>
  <c r="AR600" i="2" s="1"/>
  <c r="Z600" i="2"/>
  <c r="AF600" i="2" s="1"/>
  <c r="AS600" i="2" s="1"/>
  <c r="Z669" i="2"/>
  <c r="AF669" i="2" s="1"/>
  <c r="AS669" i="2" s="1"/>
  <c r="Z661" i="2"/>
  <c r="Z653" i="2"/>
  <c r="AF653" i="2" s="1"/>
  <c r="AS653" i="2" s="1"/>
  <c r="Z645" i="2"/>
  <c r="AF645" i="2" s="1"/>
  <c r="AS645" i="2" s="1"/>
  <c r="Z637" i="2"/>
  <c r="AF637" i="2" s="1"/>
  <c r="AS637" i="2" s="1"/>
  <c r="Z632" i="2"/>
  <c r="AF632" i="2" s="1"/>
  <c r="AS632" i="2" s="1"/>
  <c r="Y588" i="2"/>
  <c r="Z588" i="2"/>
  <c r="AF588" i="2" s="1"/>
  <c r="AS588" i="2" s="1"/>
  <c r="Y630" i="2"/>
  <c r="AE630" i="2" s="1"/>
  <c r="AR630" i="2" s="1"/>
  <c r="Z626" i="2"/>
  <c r="AF626" i="2" s="1"/>
  <c r="AS626" i="2" s="1"/>
  <c r="Z616" i="2"/>
  <c r="Y592" i="2"/>
  <c r="Z592" i="2"/>
  <c r="AF592" i="2" s="1"/>
  <c r="AS592" i="2" s="1"/>
  <c r="Z574" i="2"/>
  <c r="Z558" i="2"/>
  <c r="Z549" i="2"/>
  <c r="Z531" i="2"/>
  <c r="AF531" i="2" s="1"/>
  <c r="AS531" i="2" s="1"/>
  <c r="Z525" i="2"/>
  <c r="Y519" i="2"/>
  <c r="AE519" i="2" s="1"/>
  <c r="AR519" i="2" s="1"/>
  <c r="Z576" i="2"/>
  <c r="AF576" i="2" s="1"/>
  <c r="AS576" i="2" s="1"/>
  <c r="Z560" i="2"/>
  <c r="AF560" i="2" s="1"/>
  <c r="AS560" i="2" s="1"/>
  <c r="Y554" i="2"/>
  <c r="AE554" i="2" s="1"/>
  <c r="AR554" i="2" s="1"/>
  <c r="Z537" i="2"/>
  <c r="Y543" i="2"/>
  <c r="AE543" i="2" s="1"/>
  <c r="AR543" i="2" s="1"/>
  <c r="Z533" i="2"/>
  <c r="AF533" i="2" s="1"/>
  <c r="AS533" i="2" s="1"/>
  <c r="Z503" i="2"/>
  <c r="Z487" i="2"/>
  <c r="Z461" i="2"/>
  <c r="AF461" i="2" s="1"/>
  <c r="AS461" i="2" s="1"/>
  <c r="Y515" i="2"/>
  <c r="AE515" i="2" s="1"/>
  <c r="AR515" i="2" s="1"/>
  <c r="Y511" i="2"/>
  <c r="Y507" i="2"/>
  <c r="AE507" i="2" s="1"/>
  <c r="AR507" i="2" s="1"/>
  <c r="Y503" i="2"/>
  <c r="Y499" i="2"/>
  <c r="Y495" i="2"/>
  <c r="AE495" i="2" s="1"/>
  <c r="AR495" i="2" s="1"/>
  <c r="Y491" i="2"/>
  <c r="Y487" i="2"/>
  <c r="Y483" i="2"/>
  <c r="AE483" i="2" s="1"/>
  <c r="AR483" i="2" s="1"/>
  <c r="Y479" i="2"/>
  <c r="Y475" i="2"/>
  <c r="AE475" i="2" s="1"/>
  <c r="AR475" i="2" s="1"/>
  <c r="Z455" i="2"/>
  <c r="Y432" i="2"/>
  <c r="Z428" i="2"/>
  <c r="AF428" i="2" s="1"/>
  <c r="AS428" i="2" s="1"/>
  <c r="Y416" i="2"/>
  <c r="AE416" i="2" s="1"/>
  <c r="AR416" i="2" s="1"/>
  <c r="Y431" i="2"/>
  <c r="AE431" i="2" s="1"/>
  <c r="AR431" i="2" s="1"/>
  <c r="Y412" i="2"/>
  <c r="AE412" i="2" s="1"/>
  <c r="AR412" i="2" s="1"/>
  <c r="Z416" i="2"/>
  <c r="AF416" i="2" s="1"/>
  <c r="AS416" i="2" s="1"/>
  <c r="Z400" i="2"/>
  <c r="AF400" i="2" s="1"/>
  <c r="AS400" i="2" s="1"/>
  <c r="Z384" i="2"/>
  <c r="Z394" i="2"/>
  <c r="Y380" i="2"/>
  <c r="Y362" i="2"/>
  <c r="AE362" i="2" s="1"/>
  <c r="AR362" i="2" s="1"/>
  <c r="Y366" i="2"/>
  <c r="AE366" i="2" s="1"/>
  <c r="AR366" i="2" s="1"/>
  <c r="Y367" i="2"/>
  <c r="AE367" i="2" s="1"/>
  <c r="AR367" i="2" s="1"/>
  <c r="Z367" i="2"/>
  <c r="AF367" i="2" s="1"/>
  <c r="AS367" i="2" s="1"/>
  <c r="Z362" i="2"/>
  <c r="AF362" i="2" s="1"/>
  <c r="AS362" i="2" s="1"/>
  <c r="Y354" i="2"/>
  <c r="AE354" i="2" s="1"/>
  <c r="AR354" i="2" s="1"/>
  <c r="Z343" i="2"/>
  <c r="Y342" i="2"/>
  <c r="AE342" i="2" s="1"/>
  <c r="AR342" i="2" s="1"/>
  <c r="Z325" i="2"/>
  <c r="Z310" i="2"/>
  <c r="AF310" i="2" s="1"/>
  <c r="AS310" i="2" s="1"/>
  <c r="Y309" i="2"/>
  <c r="Y304" i="2"/>
  <c r="AE304" i="2" s="1"/>
  <c r="AR304" i="2" s="1"/>
  <c r="Z301" i="2"/>
  <c r="AF301" i="2" s="1"/>
  <c r="AS301" i="2" s="1"/>
  <c r="Z302" i="2"/>
  <c r="Y294" i="2"/>
  <c r="AE294" i="2" s="1"/>
  <c r="AR294" i="2" s="1"/>
  <c r="Z294" i="2"/>
  <c r="AF294" i="2" s="1"/>
  <c r="AS294" i="2" s="1"/>
  <c r="Y305" i="2"/>
  <c r="AE305" i="2" s="1"/>
  <c r="AR305" i="2" s="1"/>
  <c r="Y292" i="2"/>
  <c r="AE292" i="2" s="1"/>
  <c r="AR292" i="2" s="1"/>
  <c r="Y289" i="2"/>
  <c r="AE289" i="2" s="1"/>
  <c r="AR289" i="2" s="1"/>
  <c r="Z279" i="2"/>
  <c r="Z289" i="2"/>
  <c r="AF289" i="2" s="1"/>
  <c r="AS289" i="2" s="1"/>
  <c r="Z273" i="2"/>
  <c r="AF273" i="2" s="1"/>
  <c r="AS273" i="2" s="1"/>
  <c r="Z272" i="2"/>
  <c r="AF272" i="2" s="1"/>
  <c r="AS272" i="2" s="1"/>
  <c r="Y264" i="2"/>
  <c r="Z264" i="2"/>
  <c r="Z260" i="2"/>
  <c r="AF260" i="2" s="1"/>
  <c r="AS260" i="2" s="1"/>
  <c r="Z253" i="2"/>
  <c r="AF253" i="2" s="1"/>
  <c r="AS253" i="2" s="1"/>
  <c r="Z243" i="2"/>
  <c r="AF243" i="2" s="1"/>
  <c r="AS243" i="2" s="1"/>
  <c r="Y237" i="2"/>
  <c r="Y225" i="2"/>
  <c r="AE225" i="2" s="1"/>
  <c r="AR225" i="2" s="1"/>
  <c r="Y209" i="2"/>
  <c r="AE209" i="2" s="1"/>
  <c r="AR209" i="2" s="1"/>
  <c r="Y197" i="2"/>
  <c r="Z197" i="2"/>
  <c r="Y200" i="2"/>
  <c r="AE200" i="2" s="1"/>
  <c r="AR200" i="2" s="1"/>
  <c r="Y231" i="2"/>
  <c r="Z204" i="2"/>
  <c r="AF204" i="2" s="1"/>
  <c r="AS204" i="2" s="1"/>
  <c r="Y189" i="2"/>
  <c r="AE189" i="2" s="1"/>
  <c r="AR189" i="2" s="1"/>
  <c r="Z189" i="2"/>
  <c r="AF189" i="2" s="1"/>
  <c r="AS189" i="2" s="1"/>
  <c r="Z734" i="2"/>
  <c r="AF734" i="2" s="1"/>
  <c r="AS734" i="2" s="1"/>
  <c r="Z695" i="2"/>
  <c r="AF695" i="2" s="1"/>
  <c r="AS695" i="2" s="1"/>
  <c r="Y685" i="2"/>
  <c r="AE685" i="2" s="1"/>
  <c r="AR685" i="2" s="1"/>
  <c r="Z685" i="2"/>
  <c r="AF685" i="2" s="1"/>
  <c r="AS685" i="2" s="1"/>
  <c r="Z772" i="2"/>
  <c r="AF772" i="2" s="1"/>
  <c r="AS772" i="2" s="1"/>
  <c r="Z764" i="2"/>
  <c r="AF764" i="2" s="1"/>
  <c r="AS764" i="2" s="1"/>
  <c r="Z756" i="2"/>
  <c r="AF756" i="2" s="1"/>
  <c r="AS756" i="2" s="1"/>
  <c r="Z748" i="2"/>
  <c r="Z740" i="2"/>
  <c r="Z732" i="2"/>
  <c r="AF732" i="2" s="1"/>
  <c r="AS732" i="2" s="1"/>
  <c r="Z724" i="2"/>
  <c r="Z716" i="2"/>
  <c r="Z705" i="2"/>
  <c r="AF705" i="2" s="1"/>
  <c r="AS705" i="2" s="1"/>
  <c r="Y695" i="2"/>
  <c r="AE695" i="2" s="1"/>
  <c r="AR695" i="2" s="1"/>
  <c r="Y713" i="2"/>
  <c r="Z709" i="2"/>
  <c r="AF709" i="2" s="1"/>
  <c r="AS709" i="2" s="1"/>
  <c r="Y707" i="2"/>
  <c r="AE707" i="2" s="1"/>
  <c r="AR707" i="2" s="1"/>
  <c r="Y691" i="2"/>
  <c r="AE691" i="2" s="1"/>
  <c r="AR691" i="2" s="1"/>
  <c r="Z687" i="2"/>
  <c r="Z610" i="2"/>
  <c r="AF610" i="2" s="1"/>
  <c r="AS610" i="2" s="1"/>
  <c r="Y614" i="2"/>
  <c r="Z606" i="2"/>
  <c r="AF606" i="2" s="1"/>
  <c r="AS606" i="2" s="1"/>
  <c r="Y608" i="2"/>
  <c r="AE608" i="2" s="1"/>
  <c r="AR608" i="2" s="1"/>
  <c r="Z578" i="2"/>
  <c r="Z562" i="2"/>
  <c r="Z529" i="2"/>
  <c r="AF529" i="2" s="1"/>
  <c r="AS529" i="2" s="1"/>
  <c r="Z551" i="2"/>
  <c r="AF551" i="2" s="1"/>
  <c r="AS551" i="2" s="1"/>
  <c r="Z543" i="2"/>
  <c r="AF543" i="2" s="1"/>
  <c r="AS543" i="2" s="1"/>
  <c r="Z580" i="2"/>
  <c r="AF580" i="2" s="1"/>
  <c r="AS580" i="2" s="1"/>
  <c r="Z564" i="2"/>
  <c r="AF564" i="2" s="1"/>
  <c r="AS564" i="2" s="1"/>
  <c r="Z553" i="2"/>
  <c r="Z545" i="2"/>
  <c r="AF545" i="2" s="1"/>
  <c r="AS545" i="2" s="1"/>
  <c r="Y551" i="2"/>
  <c r="AE551" i="2" s="1"/>
  <c r="AR551" i="2" s="1"/>
  <c r="Z547" i="2"/>
  <c r="Y545" i="2"/>
  <c r="Y525" i="2"/>
  <c r="AE525" i="2" s="1"/>
  <c r="AR525" i="2" s="1"/>
  <c r="Z507" i="2"/>
  <c r="Z491" i="2"/>
  <c r="Z475" i="2"/>
  <c r="Z471" i="2"/>
  <c r="AF471" i="2" s="1"/>
  <c r="AS471" i="2" s="1"/>
  <c r="Z463" i="2"/>
  <c r="AF463" i="2" s="1"/>
  <c r="AS463" i="2" s="1"/>
  <c r="Z465" i="2"/>
  <c r="Z434" i="2"/>
  <c r="AF434" i="2" s="1"/>
  <c r="AS434" i="2" s="1"/>
  <c r="Z412" i="2"/>
  <c r="AF412" i="2" s="1"/>
  <c r="AS412" i="2" s="1"/>
  <c r="Y445" i="2"/>
  <c r="AE445" i="2" s="1"/>
  <c r="AR445" i="2" s="1"/>
  <c r="Y441" i="2"/>
  <c r="Y437" i="2"/>
  <c r="AE437" i="2" s="1"/>
  <c r="AR437" i="2" s="1"/>
  <c r="Z424" i="2"/>
  <c r="AF424" i="2" s="1"/>
  <c r="AS424" i="2" s="1"/>
  <c r="Z420" i="2"/>
  <c r="AF420" i="2" s="1"/>
  <c r="AS420" i="2" s="1"/>
  <c r="Z414" i="2"/>
  <c r="AF414" i="2" s="1"/>
  <c r="AS414" i="2" s="1"/>
  <c r="Y406" i="2"/>
  <c r="Z406" i="2"/>
  <c r="AF406" i="2" s="1"/>
  <c r="AS406" i="2" s="1"/>
  <c r="Z408" i="2"/>
  <c r="AF408" i="2" s="1"/>
  <c r="AS408" i="2" s="1"/>
  <c r="Z404" i="2"/>
  <c r="Z388" i="2"/>
  <c r="AF388" i="2" s="1"/>
  <c r="AS388" i="2" s="1"/>
  <c r="Z376" i="2"/>
  <c r="Z398" i="2"/>
  <c r="AF398" i="2" s="1"/>
  <c r="AS398" i="2" s="1"/>
  <c r="Z378" i="2"/>
  <c r="AF378" i="2" s="1"/>
  <c r="AS378" i="2" s="1"/>
  <c r="Y375" i="2"/>
  <c r="AE375" i="2" s="1"/>
  <c r="AR375" i="2" s="1"/>
  <c r="Y371" i="2"/>
  <c r="AE371" i="2" s="1"/>
  <c r="AR371" i="2" s="1"/>
  <c r="Z371" i="2"/>
  <c r="Y359" i="2"/>
  <c r="AE359" i="2" s="1"/>
  <c r="AR359" i="2" s="1"/>
  <c r="Z359" i="2"/>
  <c r="AF359" i="2" s="1"/>
  <c r="AS359" i="2" s="1"/>
  <c r="Z375" i="2"/>
  <c r="AF375" i="2" s="1"/>
  <c r="AS375" i="2" s="1"/>
  <c r="Y363" i="2"/>
  <c r="Z363" i="2"/>
  <c r="Z691" i="2"/>
  <c r="AF691" i="2" s="1"/>
  <c r="AS691" i="2" s="1"/>
  <c r="Y708" i="2"/>
  <c r="AE708" i="2" s="1"/>
  <c r="AR708" i="2" s="1"/>
  <c r="Z699" i="2"/>
  <c r="Z683" i="2"/>
  <c r="Z628" i="2"/>
  <c r="Z630" i="2"/>
  <c r="Z608" i="2"/>
  <c r="Z673" i="2"/>
  <c r="Z665" i="2"/>
  <c r="AF665" i="2" s="1"/>
  <c r="AS665" i="2" s="1"/>
  <c r="Z657" i="2"/>
  <c r="Z649" i="2"/>
  <c r="AF649" i="2" s="1"/>
  <c r="AS649" i="2" s="1"/>
  <c r="Z641" i="2"/>
  <c r="Y633" i="2"/>
  <c r="AE633" i="2" s="1"/>
  <c r="AR633" i="2" s="1"/>
  <c r="Z629" i="2"/>
  <c r="AF629" i="2" s="1"/>
  <c r="AS629" i="2" s="1"/>
  <c r="Z622" i="2"/>
  <c r="AF622" i="2" s="1"/>
  <c r="AS622" i="2" s="1"/>
  <c r="Z604" i="2"/>
  <c r="Z634" i="2"/>
  <c r="Y632" i="2"/>
  <c r="AE632" i="2" s="1"/>
  <c r="AR632" i="2" s="1"/>
  <c r="Y624" i="2"/>
  <c r="AE624" i="2" s="1"/>
  <c r="AR624" i="2" s="1"/>
  <c r="Z602" i="2"/>
  <c r="AF602" i="2" s="1"/>
  <c r="AS602" i="2" s="1"/>
  <c r="Z582" i="2"/>
  <c r="AF582" i="2" s="1"/>
  <c r="AS582" i="2" s="1"/>
  <c r="Z566" i="2"/>
  <c r="AF566" i="2" s="1"/>
  <c r="AS566" i="2" s="1"/>
  <c r="Y550" i="2"/>
  <c r="AE550" i="2" s="1"/>
  <c r="AR550" i="2" s="1"/>
  <c r="Z541" i="2"/>
  <c r="Z519" i="2"/>
  <c r="AF519" i="2" s="1"/>
  <c r="AS519" i="2" s="1"/>
  <c r="Z584" i="2"/>
  <c r="AF584" i="2" s="1"/>
  <c r="AS584" i="2" s="1"/>
  <c r="Z568" i="2"/>
  <c r="AF568" i="2" s="1"/>
  <c r="AS568" i="2" s="1"/>
  <c r="Z523" i="2"/>
  <c r="AF523" i="2" s="1"/>
  <c r="AS523" i="2" s="1"/>
  <c r="Y541" i="2"/>
  <c r="AE541" i="2" s="1"/>
  <c r="AR541" i="2" s="1"/>
  <c r="Y527" i="2"/>
  <c r="AE527" i="2" s="1"/>
  <c r="AR527" i="2" s="1"/>
  <c r="Z511" i="2"/>
  <c r="AF511" i="2" s="1"/>
  <c r="AS511" i="2" s="1"/>
  <c r="Z495" i="2"/>
  <c r="Z479" i="2"/>
  <c r="AF479" i="2" s="1"/>
  <c r="AS479" i="2" s="1"/>
  <c r="Z457" i="2"/>
  <c r="AF457" i="2" s="1"/>
  <c r="AS457" i="2" s="1"/>
  <c r="Z453" i="2"/>
  <c r="Z467" i="2"/>
  <c r="Z445" i="2"/>
  <c r="Z441" i="2"/>
  <c r="AF441" i="2" s="1"/>
  <c r="AS441" i="2" s="1"/>
  <c r="Z437" i="2"/>
  <c r="AF437" i="2" s="1"/>
  <c r="AS437" i="2" s="1"/>
  <c r="Z426" i="2"/>
  <c r="AF426" i="2" s="1"/>
  <c r="AS426" i="2" s="1"/>
  <c r="Y410" i="2"/>
  <c r="Z410" i="2"/>
  <c r="AF410" i="2" s="1"/>
  <c r="AS410" i="2" s="1"/>
  <c r="Y434" i="2"/>
  <c r="AE434" i="2" s="1"/>
  <c r="AR434" i="2" s="1"/>
  <c r="Z422" i="2"/>
  <c r="Y414" i="2"/>
  <c r="AE414" i="2" s="1"/>
  <c r="AR414" i="2" s="1"/>
  <c r="Z430" i="2"/>
  <c r="AF430" i="2" s="1"/>
  <c r="AS430" i="2" s="1"/>
  <c r="Z418" i="2"/>
  <c r="AF418" i="2" s="1"/>
  <c r="AS418" i="2" s="1"/>
  <c r="Z432" i="2"/>
  <c r="AF432" i="2" s="1"/>
  <c r="AS432" i="2" s="1"/>
  <c r="Z392" i="2"/>
  <c r="Z386" i="2"/>
  <c r="AF386" i="2" s="1"/>
  <c r="AS386" i="2" s="1"/>
  <c r="Z374" i="2"/>
  <c r="AF374" i="2" s="1"/>
  <c r="AS374" i="2" s="1"/>
  <c r="Z380" i="2"/>
  <c r="AF380" i="2" s="1"/>
  <c r="AS380" i="2" s="1"/>
  <c r="Z402" i="2"/>
  <c r="AF402" i="2" s="1"/>
  <c r="AS402" i="2" s="1"/>
  <c r="Y382" i="2"/>
  <c r="AE382" i="2" s="1"/>
  <c r="AR382" i="2" s="1"/>
  <c r="Y358" i="2"/>
  <c r="AE358" i="2" s="1"/>
  <c r="AR358" i="2" s="1"/>
  <c r="Z350" i="2"/>
  <c r="Y350" i="2"/>
  <c r="Z358" i="2"/>
  <c r="AF358" i="2" s="1"/>
  <c r="AS358" i="2" s="1"/>
  <c r="Z351" i="2"/>
  <c r="Z335" i="2"/>
  <c r="AF335" i="2" s="1"/>
  <c r="AS335" i="2" s="1"/>
  <c r="Y334" i="2"/>
  <c r="Y325" i="2"/>
  <c r="AE325" i="2" s="1"/>
  <c r="AR325" i="2" s="1"/>
  <c r="Y321" i="2"/>
  <c r="AE321" i="2" s="1"/>
  <c r="AR321" i="2" s="1"/>
  <c r="Z314" i="2"/>
  <c r="AF314" i="2" s="1"/>
  <c r="AS314" i="2" s="1"/>
  <c r="Y313" i="2"/>
  <c r="AE313" i="2" s="1"/>
  <c r="AR313" i="2" s="1"/>
  <c r="Y302" i="2"/>
  <c r="Z283" i="2"/>
  <c r="AF283" i="2" s="1"/>
  <c r="AS283" i="2" s="1"/>
  <c r="Y287" i="2"/>
  <c r="AE287" i="2" s="1"/>
  <c r="AR287" i="2" s="1"/>
  <c r="Z281" i="2"/>
  <c r="Z268" i="2"/>
  <c r="Z275" i="2"/>
  <c r="AF275" i="2" s="1"/>
  <c r="AS275" i="2" s="1"/>
  <c r="Y268" i="2"/>
  <c r="Z247" i="2"/>
  <c r="Y254" i="2"/>
  <c r="Z249" i="2"/>
  <c r="AF249" i="2" s="1"/>
  <c r="AS249" i="2" s="1"/>
  <c r="Z237" i="2"/>
  <c r="AF237" i="2" s="1"/>
  <c r="AS237" i="2" s="1"/>
  <c r="Z233" i="2"/>
  <c r="AF233" i="2" s="1"/>
  <c r="AS233" i="2" s="1"/>
  <c r="Y233" i="2"/>
  <c r="AE233" i="2" s="1"/>
  <c r="AR233" i="2" s="1"/>
  <c r="Z239" i="2"/>
  <c r="AF239" i="2" s="1"/>
  <c r="AS239" i="2" s="1"/>
  <c r="Y217" i="2"/>
  <c r="Z212" i="2"/>
  <c r="Z306" i="2"/>
  <c r="AF306" i="2" s="1"/>
  <c r="AS306" i="2" s="1"/>
  <c r="Z270" i="2"/>
  <c r="Z251" i="2"/>
  <c r="Y221" i="2"/>
  <c r="Y213" i="2"/>
  <c r="Y205" i="2"/>
  <c r="AE205" i="2" s="1"/>
  <c r="AR205" i="2" s="1"/>
  <c r="Z228" i="2"/>
  <c r="AF228" i="2" s="1"/>
  <c r="AS228" i="2" s="1"/>
  <c r="Y184" i="2"/>
  <c r="Z169" i="2"/>
  <c r="Y168" i="2"/>
  <c r="Y154" i="2"/>
  <c r="AE154" i="2" s="1"/>
  <c r="AR154" i="2" s="1"/>
  <c r="Z147" i="2"/>
  <c r="Y120" i="2"/>
  <c r="AE120" i="2" s="1"/>
  <c r="AR120" i="2" s="1"/>
  <c r="Y103" i="2"/>
  <c r="AE103" i="2" s="1"/>
  <c r="AR103" i="2" s="1"/>
  <c r="Z72" i="2"/>
  <c r="AF72" i="2" s="1"/>
  <c r="AS72" i="2" s="1"/>
  <c r="Z70" i="2"/>
  <c r="AF70" i="2" s="1"/>
  <c r="AS70" i="2" s="1"/>
  <c r="Z75" i="2"/>
  <c r="AF75" i="2" s="1"/>
  <c r="AS75" i="2" s="1"/>
  <c r="Z53" i="2"/>
  <c r="AF53" i="2" s="1"/>
  <c r="AS53" i="2" s="1"/>
  <c r="Y25" i="2"/>
  <c r="Z23" i="2"/>
  <c r="AF23" i="2" s="1"/>
  <c r="AS23" i="2" s="1"/>
  <c r="Z7" i="2"/>
  <c r="AF7" i="2" s="1"/>
  <c r="AS7" i="2" s="1"/>
  <c r="Y322" i="2"/>
  <c r="AE322" i="2" s="1"/>
  <c r="AR322" i="2" s="1"/>
  <c r="Z322" i="2"/>
  <c r="AF322" i="2" s="1"/>
  <c r="AS322" i="2" s="1"/>
  <c r="Y298" i="2"/>
  <c r="AE298" i="2" s="1"/>
  <c r="AR298" i="2" s="1"/>
  <c r="Z298" i="2"/>
  <c r="Y279" i="2"/>
  <c r="Z277" i="2"/>
  <c r="AF277" i="2" s="1"/>
  <c r="AS277" i="2" s="1"/>
  <c r="Y270" i="2"/>
  <c r="AE270" i="2" s="1"/>
  <c r="AR270" i="2" s="1"/>
  <c r="Z256" i="2"/>
  <c r="AF256" i="2" s="1"/>
  <c r="AS256" i="2" s="1"/>
  <c r="Y253" i="2"/>
  <c r="Y193" i="2"/>
  <c r="AE193" i="2" s="1"/>
  <c r="AR193" i="2" s="1"/>
  <c r="Z193" i="2"/>
  <c r="Y185" i="2"/>
  <c r="AE185" i="2" s="1"/>
  <c r="AR185" i="2" s="1"/>
  <c r="Z185" i="2"/>
  <c r="Z200" i="2"/>
  <c r="AF200" i="2" s="1"/>
  <c r="AS200" i="2" s="1"/>
  <c r="Z173" i="2"/>
  <c r="AF173" i="2" s="1"/>
  <c r="AS173" i="2" s="1"/>
  <c r="Y172" i="2"/>
  <c r="AE172" i="2" s="1"/>
  <c r="AR172" i="2" s="1"/>
  <c r="Z156" i="2"/>
  <c r="AF156" i="2" s="1"/>
  <c r="AS156" i="2" s="1"/>
  <c r="Y181" i="2"/>
  <c r="AE181" i="2" s="1"/>
  <c r="AR181" i="2" s="1"/>
  <c r="Y173" i="2"/>
  <c r="AE173" i="2" s="1"/>
  <c r="AR173" i="2" s="1"/>
  <c r="Y165" i="2"/>
  <c r="AE165" i="2" s="1"/>
  <c r="AR165" i="2" s="1"/>
  <c r="Z155" i="2"/>
  <c r="Y136" i="2"/>
  <c r="AE136" i="2" s="1"/>
  <c r="AR136" i="2" s="1"/>
  <c r="Z131" i="2"/>
  <c r="Z106" i="2"/>
  <c r="AF106" i="2" s="1"/>
  <c r="AS106" i="2" s="1"/>
  <c r="Z96" i="2"/>
  <c r="Z108" i="2"/>
  <c r="Y96" i="2"/>
  <c r="Y108" i="2"/>
  <c r="AE108" i="2" s="1"/>
  <c r="AR108" i="2" s="1"/>
  <c r="Y75" i="2"/>
  <c r="Y66" i="2"/>
  <c r="Y62" i="2"/>
  <c r="Y56" i="2"/>
  <c r="AE56" i="2" s="1"/>
  <c r="AR56" i="2" s="1"/>
  <c r="Z21" i="2"/>
  <c r="AF21" i="2" s="1"/>
  <c r="AS21" i="2" s="1"/>
  <c r="Y18" i="2"/>
  <c r="Y196" i="2"/>
  <c r="Y144" i="2"/>
  <c r="AE144" i="2" s="1"/>
  <c r="AR144" i="2" s="1"/>
  <c r="Y124" i="2"/>
  <c r="AE124" i="2" s="1"/>
  <c r="AR124" i="2" s="1"/>
  <c r="Z127" i="2"/>
  <c r="Z118" i="2"/>
  <c r="Y121" i="2"/>
  <c r="Z110" i="2"/>
  <c r="AF110" i="2" s="1"/>
  <c r="AS110" i="2" s="1"/>
  <c r="Z104" i="2"/>
  <c r="AF104" i="2" s="1"/>
  <c r="AS104" i="2" s="1"/>
  <c r="Y92" i="2"/>
  <c r="AE92" i="2" s="1"/>
  <c r="AR92" i="2" s="1"/>
  <c r="Y84" i="2"/>
  <c r="AE84" i="2" s="1"/>
  <c r="AR84" i="2" s="1"/>
  <c r="Y78" i="2"/>
  <c r="Z66" i="2"/>
  <c r="AF66" i="2" s="1"/>
  <c r="AS66" i="2" s="1"/>
  <c r="Z47" i="2"/>
  <c r="Y19" i="2"/>
  <c r="Y15" i="2"/>
  <c r="Z6" i="2"/>
  <c r="AF6" i="2" s="1"/>
  <c r="AS6" i="2" s="1"/>
  <c r="Y7" i="2"/>
  <c r="Z339" i="2"/>
  <c r="AF339" i="2" s="1"/>
  <c r="AS339" i="2" s="1"/>
  <c r="Y338" i="2"/>
  <c r="AE338" i="2" s="1"/>
  <c r="AR338" i="2" s="1"/>
  <c r="Z318" i="2"/>
  <c r="AF318" i="2" s="1"/>
  <c r="AS318" i="2" s="1"/>
  <c r="Y317" i="2"/>
  <c r="Y291" i="2"/>
  <c r="AE291" i="2" s="1"/>
  <c r="AR291" i="2" s="1"/>
  <c r="Z291" i="2"/>
  <c r="AF291" i="2" s="1"/>
  <c r="AS291" i="2" s="1"/>
  <c r="Z285" i="2"/>
  <c r="Z287" i="2"/>
  <c r="AF287" i="2" s="1"/>
  <c r="AS287" i="2" s="1"/>
  <c r="Z266" i="2"/>
  <c r="AF266" i="2" s="1"/>
  <c r="AS266" i="2" s="1"/>
  <c r="Z262" i="2"/>
  <c r="Y192" i="2"/>
  <c r="AE192" i="2" s="1"/>
  <c r="AR192" i="2" s="1"/>
  <c r="Z224" i="2"/>
  <c r="Z220" i="2"/>
  <c r="AF220" i="2" s="1"/>
  <c r="AS220" i="2" s="1"/>
  <c r="Z216" i="2"/>
  <c r="AF216" i="2" s="1"/>
  <c r="AS216" i="2" s="1"/>
  <c r="Z232" i="2"/>
  <c r="Y155" i="2"/>
  <c r="AE155" i="2" s="1"/>
  <c r="AR155" i="2" s="1"/>
  <c r="Z148" i="2"/>
  <c r="AF148" i="2" s="1"/>
  <c r="AS148" i="2" s="1"/>
  <c r="Y188" i="2"/>
  <c r="AE188" i="2" s="1"/>
  <c r="AR188" i="2" s="1"/>
  <c r="Z177" i="2"/>
  <c r="Y176" i="2"/>
  <c r="AE176" i="2" s="1"/>
  <c r="AR176" i="2" s="1"/>
  <c r="Y152" i="2"/>
  <c r="Y143" i="2"/>
  <c r="AE143" i="2" s="1"/>
  <c r="AR143" i="2" s="1"/>
  <c r="Z143" i="2"/>
  <c r="Y159" i="2"/>
  <c r="AE159" i="2" s="1"/>
  <c r="AR159" i="2" s="1"/>
  <c r="Y140" i="2"/>
  <c r="AE140" i="2" s="1"/>
  <c r="AR140" i="2" s="1"/>
  <c r="Y118" i="2"/>
  <c r="Z107" i="2"/>
  <c r="AF107" i="2" s="1"/>
  <c r="AS107" i="2" s="1"/>
  <c r="Z102" i="2"/>
  <c r="AF102" i="2" s="1"/>
  <c r="AS102" i="2" s="1"/>
  <c r="Y102" i="2"/>
  <c r="AE102" i="2" s="1"/>
  <c r="AR102" i="2" s="1"/>
  <c r="Y88" i="2"/>
  <c r="AE88" i="2" s="1"/>
  <c r="AR88" i="2" s="1"/>
  <c r="Y80" i="2"/>
  <c r="AE80" i="2" s="1"/>
  <c r="AR80" i="2" s="1"/>
  <c r="Y70" i="2"/>
  <c r="AE70" i="2" s="1"/>
  <c r="AR70" i="2" s="1"/>
  <c r="Y79" i="2"/>
  <c r="AE79" i="2" s="1"/>
  <c r="AR79" i="2" s="1"/>
  <c r="Z57" i="2"/>
  <c r="AF57" i="2" s="1"/>
  <c r="AS57" i="2" s="1"/>
  <c r="Z62" i="2"/>
  <c r="AF62" i="2" s="1"/>
  <c r="AS62" i="2" s="1"/>
  <c r="Z51" i="2"/>
  <c r="AF51" i="2" s="1"/>
  <c r="AS51" i="2" s="1"/>
  <c r="Z43" i="2"/>
  <c r="Z33" i="2"/>
  <c r="Z15" i="2"/>
  <c r="AF15" i="2" s="1"/>
  <c r="AS15" i="2" s="1"/>
  <c r="Y14" i="2"/>
  <c r="Y329" i="2"/>
  <c r="AE329" i="2" s="1"/>
  <c r="AR329" i="2" s="1"/>
  <c r="Y326" i="2"/>
  <c r="Z326" i="2"/>
  <c r="Y297" i="2"/>
  <c r="Y301" i="2"/>
  <c r="AE301" i="2" s="1"/>
  <c r="AR301" i="2" s="1"/>
  <c r="Y272" i="2"/>
  <c r="Z258" i="2"/>
  <c r="Z241" i="2"/>
  <c r="Z245" i="2"/>
  <c r="Z208" i="2"/>
  <c r="AF208" i="2" s="1"/>
  <c r="AS208" i="2" s="1"/>
  <c r="Z201" i="2"/>
  <c r="Z203" i="2"/>
  <c r="AF203" i="2" s="1"/>
  <c r="AS203" i="2" s="1"/>
  <c r="Y148" i="2"/>
  <c r="AE148" i="2" s="1"/>
  <c r="AR148" i="2" s="1"/>
  <c r="Z181" i="2"/>
  <c r="AF181" i="2" s="1"/>
  <c r="AS181" i="2" s="1"/>
  <c r="Y180" i="2"/>
  <c r="AE180" i="2" s="1"/>
  <c r="AR180" i="2" s="1"/>
  <c r="Z165" i="2"/>
  <c r="Y164" i="2"/>
  <c r="Y160" i="2"/>
  <c r="AE160" i="2" s="1"/>
  <c r="AR160" i="2" s="1"/>
  <c r="Y177" i="2"/>
  <c r="AE177" i="2" s="1"/>
  <c r="AR177" i="2" s="1"/>
  <c r="Y169" i="2"/>
  <c r="Y151" i="2"/>
  <c r="Z160" i="2"/>
  <c r="AF160" i="2" s="1"/>
  <c r="AS160" i="2" s="1"/>
  <c r="Z152" i="2"/>
  <c r="AF152" i="2" s="1"/>
  <c r="AS152" i="2" s="1"/>
  <c r="Y147" i="2"/>
  <c r="Y128" i="2"/>
  <c r="AE128" i="2" s="1"/>
  <c r="AR128" i="2" s="1"/>
  <c r="Z122" i="2"/>
  <c r="Z120" i="2"/>
  <c r="Z139" i="2"/>
  <c r="AF139" i="2" s="1"/>
  <c r="AS139" i="2" s="1"/>
  <c r="Y107" i="2"/>
  <c r="AE107" i="2" s="1"/>
  <c r="AR107" i="2" s="1"/>
  <c r="Z98" i="2"/>
  <c r="AF98" i="2" s="1"/>
  <c r="AS98" i="2" s="1"/>
  <c r="Z94" i="2"/>
  <c r="Z90" i="2"/>
  <c r="Z86" i="2"/>
  <c r="AF86" i="2" s="1"/>
  <c r="AS86" i="2" s="1"/>
  <c r="Z82" i="2"/>
  <c r="AF82" i="2" s="1"/>
  <c r="AS82" i="2" s="1"/>
  <c r="Z74" i="2"/>
  <c r="AF74" i="2" s="1"/>
  <c r="AS74" i="2" s="1"/>
  <c r="Y57" i="2"/>
  <c r="Z55" i="2"/>
  <c r="AF55" i="2" s="1"/>
  <c r="AS55" i="2" s="1"/>
  <c r="Y49" i="2"/>
  <c r="AE49" i="2" s="1"/>
  <c r="AR49" i="2" s="1"/>
  <c r="Y45" i="2"/>
  <c r="AE45" i="2" s="1"/>
  <c r="AR45" i="2" s="1"/>
  <c r="Y41" i="2"/>
  <c r="AE41" i="2" s="1"/>
  <c r="AR41" i="2" s="1"/>
  <c r="Z37" i="2"/>
  <c r="AF37" i="2" s="1"/>
  <c r="AS37" i="2" s="1"/>
  <c r="Z39" i="2"/>
  <c r="AF39" i="2" s="1"/>
  <c r="AS39" i="2" s="1"/>
  <c r="Y33" i="2"/>
  <c r="AE33" i="2" s="1"/>
  <c r="AR33" i="2" s="1"/>
  <c r="Y29" i="2"/>
  <c r="Z18" i="2"/>
  <c r="AF18" i="2" s="1"/>
  <c r="AS18" i="2" s="1"/>
  <c r="Z11" i="2"/>
  <c r="AF11" i="2" s="1"/>
  <c r="AS11" i="2" s="1"/>
  <c r="Y10" i="2"/>
  <c r="AE10" i="2" s="1"/>
  <c r="AR10" i="2" s="1"/>
  <c r="Y11" i="2"/>
  <c r="Y132" i="2"/>
  <c r="AE132" i="2" s="1"/>
  <c r="AR132" i="2" s="1"/>
  <c r="Z135" i="2"/>
  <c r="AF135" i="2" s="1"/>
  <c r="AS135" i="2" s="1"/>
  <c r="Z116" i="2"/>
  <c r="Z112" i="2"/>
  <c r="AF112" i="2" s="1"/>
  <c r="AS112" i="2" s="1"/>
  <c r="Z114" i="2"/>
  <c r="AF114" i="2" s="1"/>
  <c r="AS114" i="2" s="1"/>
  <c r="Z100" i="2"/>
  <c r="AF100" i="2" s="1"/>
  <c r="AS100" i="2" s="1"/>
  <c r="Y76" i="2"/>
  <c r="Z76" i="2"/>
  <c r="AF76" i="2" s="1"/>
  <c r="AS76" i="2" s="1"/>
  <c r="Z78" i="2"/>
  <c r="AF78" i="2" s="1"/>
  <c r="AS78" i="2" s="1"/>
  <c r="Z29" i="2"/>
  <c r="AF29" i="2" s="1"/>
  <c r="AS29" i="2" s="1"/>
  <c r="Z25" i="2"/>
  <c r="Z27" i="2"/>
  <c r="AF27" i="2" s="1"/>
  <c r="AS27" i="2" s="1"/>
  <c r="Y6" i="2"/>
  <c r="AE229" i="2"/>
  <c r="AR229" i="2" s="1"/>
  <c r="AE330" i="2"/>
  <c r="AR330" i="2" s="1"/>
  <c r="AF366" i="2"/>
  <c r="AS366" i="2" s="1"/>
  <c r="AE535" i="2"/>
  <c r="AR535" i="2" s="1"/>
  <c r="AF795" i="2"/>
  <c r="AS795" i="2" s="1"/>
  <c r="AE463" i="2"/>
  <c r="AR463" i="2" s="1"/>
  <c r="AF381" i="2"/>
  <c r="AS381" i="2" s="1"/>
  <c r="AF470" i="2"/>
  <c r="AS470" i="2" s="1"/>
  <c r="AE384" i="2"/>
  <c r="AR384" i="2" s="1"/>
  <c r="B56" i="2"/>
  <c r="B54" i="2"/>
  <c r="Y5" i="2"/>
  <c r="Z5" i="2"/>
  <c r="D18" i="2"/>
  <c r="Y4" i="2"/>
  <c r="Z4" i="2"/>
  <c r="E18" i="2"/>
  <c r="AD4" i="2"/>
  <c r="AC4" i="2"/>
  <c r="D20" i="2"/>
  <c r="E20" i="2"/>
  <c r="AD5" i="2"/>
  <c r="AC5" i="2"/>
  <c r="AE152" i="2" l="1"/>
  <c r="AR152" i="2" s="1"/>
  <c r="AE213" i="2"/>
  <c r="AR213" i="2" s="1"/>
  <c r="AF268" i="2"/>
  <c r="AS268" i="2" s="1"/>
  <c r="AF630" i="2"/>
  <c r="AS630" i="2" s="1"/>
  <c r="AF376" i="2"/>
  <c r="AS376" i="2" s="1"/>
  <c r="AF578" i="2"/>
  <c r="AS578" i="2" s="1"/>
  <c r="AF302" i="2"/>
  <c r="AS302" i="2" s="1"/>
  <c r="AF455" i="2"/>
  <c r="AS455" i="2" s="1"/>
  <c r="AE503" i="2"/>
  <c r="AR503" i="2" s="1"/>
  <c r="AF549" i="2"/>
  <c r="AS549" i="2" s="1"/>
  <c r="AE752" i="2"/>
  <c r="AR752" i="2" s="1"/>
  <c r="AE454" i="2"/>
  <c r="AR454" i="2" s="1"/>
  <c r="AE779" i="2"/>
  <c r="AR779" i="2" s="1"/>
  <c r="AE751" i="2"/>
  <c r="AR751" i="2" s="1"/>
  <c r="AF231" i="2"/>
  <c r="AS231" i="2" s="1"/>
  <c r="AE167" i="2"/>
  <c r="AR167" i="2" s="1"/>
  <c r="AF85" i="2"/>
  <c r="AS85" i="2" s="1"/>
  <c r="AF783" i="2"/>
  <c r="AS783" i="2" s="1"/>
  <c r="AE801" i="2"/>
  <c r="AR801" i="2" s="1"/>
  <c r="AE757" i="2"/>
  <c r="AR757" i="2" s="1"/>
  <c r="AF688" i="2"/>
  <c r="AS688" i="2" s="1"/>
  <c r="AE552" i="2"/>
  <c r="AR552" i="2" s="1"/>
  <c r="AF548" i="2"/>
  <c r="AS548" i="2" s="1"/>
  <c r="AE489" i="2"/>
  <c r="AR489" i="2" s="1"/>
  <c r="AF377" i="2"/>
  <c r="AS377" i="2" s="1"/>
  <c r="AE6" i="2"/>
  <c r="AR6" i="2" s="1"/>
  <c r="AE121" i="2"/>
  <c r="AR121" i="2" s="1"/>
  <c r="AE151" i="2"/>
  <c r="AR151" i="2" s="1"/>
  <c r="AE104" i="2"/>
  <c r="AR104" i="2" s="1"/>
  <c r="AF43" i="2"/>
  <c r="AS43" i="2" s="1"/>
  <c r="AE19" i="2"/>
  <c r="AR19" i="2" s="1"/>
  <c r="AF298" i="2"/>
  <c r="AS298" i="2" s="1"/>
  <c r="AF169" i="2"/>
  <c r="AS169" i="2" s="1"/>
  <c r="AE254" i="2"/>
  <c r="AR254" i="2" s="1"/>
  <c r="AE164" i="2"/>
  <c r="AR164" i="2" s="1"/>
  <c r="AE302" i="2"/>
  <c r="AR302" i="2" s="1"/>
  <c r="AF657" i="2"/>
  <c r="AS657" i="2" s="1"/>
  <c r="AE592" i="2"/>
  <c r="AR592" i="2" s="1"/>
  <c r="AF715" i="2"/>
  <c r="AS715" i="2" s="1"/>
  <c r="AF736" i="2"/>
  <c r="AS736" i="2" s="1"/>
  <c r="AE576" i="2"/>
  <c r="AR576" i="2" s="1"/>
  <c r="AE407" i="2"/>
  <c r="AR407" i="2" s="1"/>
  <c r="AE580" i="2"/>
  <c r="AR580" i="2" s="1"/>
  <c r="AF207" i="2"/>
  <c r="AS207" i="2" s="1"/>
  <c r="AE183" i="2"/>
  <c r="AR183" i="2" s="1"/>
  <c r="AF133" i="2"/>
  <c r="AS133" i="2" s="1"/>
  <c r="AF735" i="2"/>
  <c r="AS735" i="2" s="1"/>
  <c r="AE487" i="2"/>
  <c r="AR487" i="2" s="1"/>
  <c r="AF689" i="2"/>
  <c r="AS689" i="2" s="1"/>
  <c r="AE715" i="2"/>
  <c r="AR715" i="2" s="1"/>
  <c r="AF768" i="2"/>
  <c r="AS768" i="2" s="1"/>
  <c r="AE390" i="2"/>
  <c r="AR390" i="2" s="1"/>
  <c r="AE490" i="2"/>
  <c r="AR490" i="2" s="1"/>
  <c r="AE807" i="2"/>
  <c r="AR807" i="2" s="1"/>
  <c r="AE700" i="2"/>
  <c r="AR700" i="2" s="1"/>
  <c r="AE748" i="2"/>
  <c r="AR748" i="2" s="1"/>
  <c r="AF342" i="2"/>
  <c r="AS342" i="2" s="1"/>
  <c r="AE204" i="2"/>
  <c r="AR204" i="2" s="1"/>
  <c r="AF101" i="2"/>
  <c r="AS101" i="2" s="1"/>
  <c r="AE195" i="2"/>
  <c r="AR195" i="2" s="1"/>
  <c r="AE190" i="2"/>
  <c r="AR190" i="2" s="1"/>
  <c r="AF161" i="2"/>
  <c r="AS161" i="2" s="1"/>
  <c r="AE628" i="2"/>
  <c r="AR628" i="2" s="1"/>
  <c r="AE11" i="2"/>
  <c r="AR11" i="2" s="1"/>
  <c r="AE29" i="2"/>
  <c r="AR29" i="2" s="1"/>
  <c r="AE57" i="2"/>
  <c r="AR57" i="2" s="1"/>
  <c r="AF90" i="2"/>
  <c r="AS90" i="2" s="1"/>
  <c r="AE147" i="2"/>
  <c r="AR147" i="2" s="1"/>
  <c r="AE169" i="2"/>
  <c r="AR169" i="2" s="1"/>
  <c r="AF165" i="2"/>
  <c r="AS165" i="2" s="1"/>
  <c r="AF241" i="2"/>
  <c r="AS241" i="2" s="1"/>
  <c r="AE297" i="2"/>
  <c r="AR297" i="2" s="1"/>
  <c r="AE14" i="2"/>
  <c r="AR14" i="2" s="1"/>
  <c r="AF224" i="2"/>
  <c r="AS224" i="2" s="1"/>
  <c r="AE317" i="2"/>
  <c r="AR317" i="2" s="1"/>
  <c r="AF118" i="2"/>
  <c r="AS118" i="2" s="1"/>
  <c r="AE96" i="2"/>
  <c r="AR96" i="2" s="1"/>
  <c r="AF131" i="2"/>
  <c r="AS131" i="2" s="1"/>
  <c r="AF193" i="2"/>
  <c r="AS193" i="2" s="1"/>
  <c r="AF147" i="2"/>
  <c r="AS147" i="2" s="1"/>
  <c r="AF212" i="2"/>
  <c r="AS212" i="2" s="1"/>
  <c r="AF247" i="2"/>
  <c r="AS247" i="2" s="1"/>
  <c r="AF281" i="2"/>
  <c r="AS281" i="2" s="1"/>
  <c r="AE350" i="2"/>
  <c r="AR350" i="2" s="1"/>
  <c r="AE410" i="2"/>
  <c r="AR410" i="2" s="1"/>
  <c r="AF634" i="2"/>
  <c r="AS634" i="2" s="1"/>
  <c r="AF197" i="2"/>
  <c r="AS197" i="2" s="1"/>
  <c r="AF264" i="2"/>
  <c r="AS264" i="2" s="1"/>
  <c r="AE491" i="2"/>
  <c r="AR491" i="2" s="1"/>
  <c r="AE689" i="2"/>
  <c r="AR689" i="2" s="1"/>
  <c r="AF697" i="2"/>
  <c r="AS697" i="2" s="1"/>
  <c r="AE656" i="2"/>
  <c r="AR656" i="2" s="1"/>
  <c r="AF132" i="2"/>
  <c r="AS132" i="2" s="1"/>
  <c r="AF750" i="2"/>
  <c r="AS750" i="2" s="1"/>
  <c r="AF766" i="2"/>
  <c r="AS766" i="2" s="1"/>
  <c r="AE377" i="2"/>
  <c r="AR377" i="2" s="1"/>
  <c r="AE538" i="2"/>
  <c r="AR538" i="2" s="1"/>
  <c r="AE640" i="2"/>
  <c r="AR640" i="2" s="1"/>
  <c r="AE812" i="2"/>
  <c r="AR812" i="2" s="1"/>
  <c r="AE815" i="2"/>
  <c r="AR815" i="2" s="1"/>
  <c r="AF49" i="2"/>
  <c r="AS49" i="2" s="1"/>
  <c r="AF221" i="2"/>
  <c r="AS221" i="2" s="1"/>
  <c r="AE784" i="2"/>
  <c r="AR784" i="2" s="1"/>
  <c r="AE275" i="2"/>
  <c r="AR275" i="2" s="1"/>
  <c r="AE673" i="2"/>
  <c r="AR673" i="2" s="1"/>
  <c r="AF780" i="2"/>
  <c r="AS780" i="2" s="1"/>
  <c r="AF352" i="2"/>
  <c r="AS352" i="2" s="1"/>
  <c r="AE335" i="2"/>
  <c r="AR335" i="2" s="1"/>
  <c r="AE557" i="2"/>
  <c r="AR557" i="2" s="1"/>
  <c r="AE727" i="2"/>
  <c r="AR727" i="2" s="1"/>
  <c r="AE803" i="2"/>
  <c r="AR803" i="2" s="1"/>
  <c r="AF205" i="2"/>
  <c r="AS205" i="2" s="1"/>
  <c r="AE219" i="2"/>
  <c r="AR219" i="2" s="1"/>
  <c r="AE161" i="2"/>
  <c r="AR161" i="2" s="1"/>
  <c r="AE145" i="2"/>
  <c r="AR145" i="2" s="1"/>
  <c r="AE129" i="2"/>
  <c r="AR129" i="2" s="1"/>
  <c r="AF79" i="2"/>
  <c r="AS79" i="2" s="1"/>
  <c r="AF218" i="2"/>
  <c r="AS218" i="2" s="1"/>
  <c r="AE214" i="2"/>
  <c r="AR214" i="2" s="1"/>
  <c r="AF103" i="2"/>
  <c r="AS103" i="2" s="1"/>
  <c r="AF168" i="2"/>
  <c r="AS168" i="2" s="1"/>
  <c r="AF138" i="2"/>
  <c r="AS138" i="2" s="1"/>
  <c r="AE90" i="2"/>
  <c r="AR90" i="2" s="1"/>
  <c r="AF48" i="2"/>
  <c r="AS48" i="2" s="1"/>
  <c r="AE804" i="2"/>
  <c r="AR804" i="2" s="1"/>
  <c r="AF627" i="2"/>
  <c r="AS627" i="2" s="1"/>
  <c r="AF716" i="2"/>
  <c r="AS716" i="2" s="1"/>
  <c r="AF748" i="2"/>
  <c r="AS748" i="2" s="1"/>
  <c r="AF384" i="2"/>
  <c r="AS384" i="2" s="1"/>
  <c r="AF390" i="2"/>
  <c r="AS390" i="2" s="1"/>
  <c r="AF535" i="2"/>
  <c r="AS535" i="2" s="1"/>
  <c r="AE462" i="2"/>
  <c r="AR462" i="2" s="1"/>
  <c r="AE518" i="2"/>
  <c r="AR518" i="2" s="1"/>
  <c r="AE220" i="2"/>
  <c r="AR220" i="2" s="1"/>
  <c r="AE238" i="2"/>
  <c r="AR238" i="2" s="1"/>
  <c r="AE822" i="2"/>
  <c r="AR822" i="2" s="1"/>
  <c r="AF195" i="2"/>
  <c r="AS195" i="2" s="1"/>
  <c r="AE122" i="2"/>
  <c r="AR122" i="2" s="1"/>
  <c r="AE194" i="2"/>
  <c r="AR194" i="2" s="1"/>
  <c r="AF10" i="2"/>
  <c r="AS10" i="2" s="1"/>
  <c r="AF815" i="2"/>
  <c r="AS815" i="2" s="1"/>
  <c r="AF751" i="2"/>
  <c r="AS751" i="2" s="1"/>
  <c r="AF550" i="2"/>
  <c r="AS550" i="2" s="1"/>
  <c r="AF387" i="2"/>
  <c r="AS387" i="2" s="1"/>
  <c r="AE76" i="2"/>
  <c r="AR76" i="2" s="1"/>
  <c r="AF116" i="2"/>
  <c r="AS116" i="2" s="1"/>
  <c r="AF94" i="2"/>
  <c r="AS94" i="2" s="1"/>
  <c r="AF232" i="2"/>
  <c r="AS232" i="2" s="1"/>
  <c r="AF108" i="2"/>
  <c r="AS108" i="2" s="1"/>
  <c r="AE25" i="2"/>
  <c r="AR25" i="2" s="1"/>
  <c r="AF251" i="2"/>
  <c r="AS251" i="2" s="1"/>
  <c r="AE217" i="2"/>
  <c r="AR217" i="2" s="1"/>
  <c r="AF422" i="2"/>
  <c r="AS422" i="2" s="1"/>
  <c r="AF467" i="2"/>
  <c r="AS467" i="2" s="1"/>
  <c r="AF495" i="2"/>
  <c r="AS495" i="2" s="1"/>
  <c r="AF641" i="2"/>
  <c r="AS641" i="2" s="1"/>
  <c r="AF673" i="2"/>
  <c r="AS673" i="2" s="1"/>
  <c r="AF683" i="2"/>
  <c r="AS683" i="2" s="1"/>
  <c r="AF363" i="2"/>
  <c r="AS363" i="2" s="1"/>
  <c r="AF404" i="2"/>
  <c r="AS404" i="2" s="1"/>
  <c r="AE441" i="2"/>
  <c r="AR441" i="2" s="1"/>
  <c r="AF547" i="2"/>
  <c r="AS547" i="2" s="1"/>
  <c r="AE197" i="2"/>
  <c r="AR197" i="2" s="1"/>
  <c r="AE264" i="2"/>
  <c r="AR264" i="2" s="1"/>
  <c r="AF279" i="2"/>
  <c r="AS279" i="2" s="1"/>
  <c r="AE479" i="2"/>
  <c r="AR479" i="2" s="1"/>
  <c r="AF503" i="2"/>
  <c r="AS503" i="2" s="1"/>
  <c r="AF525" i="2"/>
  <c r="AS525" i="2" s="1"/>
  <c r="AF647" i="2"/>
  <c r="AS647" i="2" s="1"/>
  <c r="AF663" i="2"/>
  <c r="AS663" i="2" s="1"/>
  <c r="AF618" i="2"/>
  <c r="AS618" i="2" s="1"/>
  <c r="AF596" i="2"/>
  <c r="AS596" i="2" s="1"/>
  <c r="AF720" i="2"/>
  <c r="AS720" i="2" s="1"/>
  <c r="AF752" i="2"/>
  <c r="AS752" i="2" s="1"/>
  <c r="AF718" i="2"/>
  <c r="AS718" i="2" s="1"/>
  <c r="AF713" i="2"/>
  <c r="AS713" i="2" s="1"/>
  <c r="AE402" i="2"/>
  <c r="AR402" i="2" s="1"/>
  <c r="AE466" i="2"/>
  <c r="AR466" i="2" s="1"/>
  <c r="AE680" i="2"/>
  <c r="AR680" i="2" s="1"/>
  <c r="AE641" i="2"/>
  <c r="AR641" i="2" s="1"/>
  <c r="AE30" i="2"/>
  <c r="AR30" i="2" s="1"/>
  <c r="AE71" i="2"/>
  <c r="AR71" i="2" s="1"/>
  <c r="AF804" i="2"/>
  <c r="AS804" i="2" s="1"/>
  <c r="AE692" i="2"/>
  <c r="AR692" i="2" s="1"/>
  <c r="AE38" i="2"/>
  <c r="AR38" i="2" s="1"/>
  <c r="AE109" i="2"/>
  <c r="AR109" i="2" s="1"/>
  <c r="AE95" i="2"/>
  <c r="AR95" i="2" s="1"/>
  <c r="AF776" i="2"/>
  <c r="AS776" i="2" s="1"/>
  <c r="AF796" i="2"/>
  <c r="AS796" i="2" s="1"/>
  <c r="AF814" i="2"/>
  <c r="AS814" i="2" s="1"/>
  <c r="AF517" i="2"/>
  <c r="AS517" i="2" s="1"/>
  <c r="AE716" i="2"/>
  <c r="AR716" i="2" s="1"/>
  <c r="AF501" i="2"/>
  <c r="AS501" i="2" s="1"/>
  <c r="AE486" i="2"/>
  <c r="AR486" i="2" s="1"/>
  <c r="AE688" i="2"/>
  <c r="AR688" i="2" s="1"/>
  <c r="AE617" i="2"/>
  <c r="AR617" i="2" s="1"/>
  <c r="AE67" i="2"/>
  <c r="AR67" i="2" s="1"/>
  <c r="AE186" i="2"/>
  <c r="AR186" i="2" s="1"/>
  <c r="AE170" i="2"/>
  <c r="AR170" i="2" s="1"/>
  <c r="AE158" i="2"/>
  <c r="AR158" i="2" s="1"/>
  <c r="AF113" i="2"/>
  <c r="AS113" i="2" s="1"/>
  <c r="AF211" i="2"/>
  <c r="AS211" i="2" s="1"/>
  <c r="AF175" i="2"/>
  <c r="AS175" i="2" s="1"/>
  <c r="AE226" i="2"/>
  <c r="AR226" i="2" s="1"/>
  <c r="AF196" i="2"/>
  <c r="AS196" i="2" s="1"/>
  <c r="AF145" i="2"/>
  <c r="AS145" i="2" s="1"/>
  <c r="AF117" i="2"/>
  <c r="AS117" i="2" s="1"/>
  <c r="AE61" i="2"/>
  <c r="AR61" i="2" s="1"/>
  <c r="AF40" i="2"/>
  <c r="AS40" i="2" s="1"/>
  <c r="AF26" i="2"/>
  <c r="AS26" i="2" s="1"/>
  <c r="AF767" i="2"/>
  <c r="AS767" i="2" s="1"/>
  <c r="AE7" i="2"/>
  <c r="AR7" i="2" s="1"/>
  <c r="AF487" i="2"/>
  <c r="AS487" i="2" s="1"/>
  <c r="AF334" i="2"/>
  <c r="AS334" i="2" s="1"/>
  <c r="AF96" i="2"/>
  <c r="AS96" i="2" s="1"/>
  <c r="AF699" i="2"/>
  <c r="AS699" i="2" s="1"/>
  <c r="AE482" i="2"/>
  <c r="AR482" i="2" s="1"/>
  <c r="AE767" i="2"/>
  <c r="AR767" i="2" s="1"/>
  <c r="AE735" i="2"/>
  <c r="AR735" i="2" s="1"/>
  <c r="AE411" i="2"/>
  <c r="AR411" i="2" s="1"/>
  <c r="AF68" i="2"/>
  <c r="AS68" i="2" s="1"/>
  <c r="AE791" i="2"/>
  <c r="AR791" i="2" s="1"/>
  <c r="AE474" i="2"/>
  <c r="AR474" i="2" s="1"/>
  <c r="AF372" i="2"/>
  <c r="AS372" i="2" s="1"/>
  <c r="AE637" i="2"/>
  <c r="AR637" i="2" s="1"/>
  <c r="AE63" i="2"/>
  <c r="AR63" i="2" s="1"/>
  <c r="AE319" i="2"/>
  <c r="AR319" i="2" s="1"/>
  <c r="AF234" i="2"/>
  <c r="AS234" i="2" s="1"/>
  <c r="AF453" i="2"/>
  <c r="AS453" i="2" s="1"/>
  <c r="AF371" i="2"/>
  <c r="AS371" i="2" s="1"/>
  <c r="AF740" i="2"/>
  <c r="AS740" i="2" s="1"/>
  <c r="AE261" i="2"/>
  <c r="AR261" i="2" s="1"/>
  <c r="AE788" i="2"/>
  <c r="AR788" i="2" s="1"/>
  <c r="AE427" i="2"/>
  <c r="AR427" i="2" s="1"/>
  <c r="AE661" i="2"/>
  <c r="AR661" i="2" s="1"/>
  <c r="AE514" i="2"/>
  <c r="AR514" i="2" s="1"/>
  <c r="AE117" i="2"/>
  <c r="AR117" i="2" s="1"/>
  <c r="AE26" i="2"/>
  <c r="AR26" i="2" s="1"/>
  <c r="AE22" i="2"/>
  <c r="AR22" i="2" s="1"/>
  <c r="AE34" i="2"/>
  <c r="AR34" i="2" s="1"/>
  <c r="AE83" i="2"/>
  <c r="AR83" i="2" s="1"/>
  <c r="AE374" i="2"/>
  <c r="AR374" i="2" s="1"/>
  <c r="AE100" i="2"/>
  <c r="AR100" i="2" s="1"/>
  <c r="AF154" i="2"/>
  <c r="AS154" i="2" s="1"/>
  <c r="AF439" i="2"/>
  <c r="AS439" i="2" s="1"/>
  <c r="AE245" i="2"/>
  <c r="AR245" i="2" s="1"/>
  <c r="AF31" i="2"/>
  <c r="AS31" i="2" s="1"/>
  <c r="AF35" i="2"/>
  <c r="AS35" i="2" s="1"/>
  <c r="AF88" i="2"/>
  <c r="AS88" i="2" s="1"/>
  <c r="AF505" i="2"/>
  <c r="AS505" i="2" s="1"/>
  <c r="AE224" i="2"/>
  <c r="AR224" i="2" s="1"/>
  <c r="AF613" i="2"/>
  <c r="AS613" i="2" s="1"/>
  <c r="AF50" i="2"/>
  <c r="AS50" i="2" s="1"/>
  <c r="AF690" i="2"/>
  <c r="AS690" i="2" s="1"/>
  <c r="AF370" i="2"/>
  <c r="AS370" i="2" s="1"/>
  <c r="AF265" i="2"/>
  <c r="AS265" i="2" s="1"/>
  <c r="AE457" i="2"/>
  <c r="AR457" i="2" s="1"/>
  <c r="AF415" i="2"/>
  <c r="AS415" i="2" s="1"/>
  <c r="AF327" i="2"/>
  <c r="AS327" i="2" s="1"/>
  <c r="AE62" i="2"/>
  <c r="AR62" i="2" s="1"/>
  <c r="AE184" i="2"/>
  <c r="AR184" i="2" s="1"/>
  <c r="AF475" i="2"/>
  <c r="AS475" i="2" s="1"/>
  <c r="AE713" i="2"/>
  <c r="AR713" i="2" s="1"/>
  <c r="AE237" i="2"/>
  <c r="AR237" i="2" s="1"/>
  <c r="AF537" i="2"/>
  <c r="AS537" i="2" s="1"/>
  <c r="AF558" i="2"/>
  <c r="AS558" i="2" s="1"/>
  <c r="AE697" i="2"/>
  <c r="AR697" i="2" s="1"/>
  <c r="AE800" i="2"/>
  <c r="AR800" i="2" s="1"/>
  <c r="AF368" i="2"/>
  <c r="AS368" i="2" s="1"/>
  <c r="AE584" i="2"/>
  <c r="AR584" i="2" s="1"/>
  <c r="AE469" i="2"/>
  <c r="AR469" i="2" s="1"/>
  <c r="AE816" i="2"/>
  <c r="AR816" i="2" s="1"/>
  <c r="AE234" i="2"/>
  <c r="AR234" i="2" s="1"/>
  <c r="AE438" i="2"/>
  <c r="AR438" i="2" s="1"/>
  <c r="AF136" i="2"/>
  <c r="AS136" i="2" s="1"/>
  <c r="AF792" i="2"/>
  <c r="AS792" i="2" s="1"/>
  <c r="AE644" i="2"/>
  <c r="AR644" i="2" s="1"/>
  <c r="AE723" i="2"/>
  <c r="AR723" i="2" s="1"/>
  <c r="AF194" i="2"/>
  <c r="AS194" i="2" s="1"/>
  <c r="AE116" i="2"/>
  <c r="AR116" i="2" s="1"/>
  <c r="AF191" i="2"/>
  <c r="AS191" i="2" s="1"/>
  <c r="AE166" i="2"/>
  <c r="AR166" i="2" s="1"/>
  <c r="AE112" i="2"/>
  <c r="AR112" i="2" s="1"/>
  <c r="AE230" i="2"/>
  <c r="AR230" i="2" s="1"/>
  <c r="AE187" i="2"/>
  <c r="AR187" i="2" s="1"/>
  <c r="AF158" i="2"/>
  <c r="AS158" i="2" s="1"/>
  <c r="AF130" i="2"/>
  <c r="AS130" i="2" s="1"/>
  <c r="AF83" i="2"/>
  <c r="AS83" i="2" s="1"/>
  <c r="AE55" i="2"/>
  <c r="AR55" i="2" s="1"/>
  <c r="AE24" i="2"/>
  <c r="AR24" i="2" s="1"/>
  <c r="AF805" i="2"/>
  <c r="AS805" i="2" s="1"/>
  <c r="AE749" i="2"/>
  <c r="AR749" i="2" s="1"/>
  <c r="AE733" i="2"/>
  <c r="AR733" i="2" s="1"/>
  <c r="AE64" i="2"/>
  <c r="AR64" i="2" s="1"/>
  <c r="AE74" i="2"/>
  <c r="AR74" i="2" s="1"/>
  <c r="AE60" i="2"/>
  <c r="AR60" i="2" s="1"/>
  <c r="AE817" i="2"/>
  <c r="AR817" i="2" s="1"/>
  <c r="AF787" i="2"/>
  <c r="AS787" i="2" s="1"/>
  <c r="AF69" i="2"/>
  <c r="AS69" i="2" s="1"/>
  <c r="AF54" i="2"/>
  <c r="AS54" i="2" s="1"/>
  <c r="AE734" i="2"/>
  <c r="AR734" i="2" s="1"/>
  <c r="AE742" i="2"/>
  <c r="AR742" i="2" s="1"/>
  <c r="AE726" i="2"/>
  <c r="AR726" i="2" s="1"/>
  <c r="AF710" i="2"/>
  <c r="AS710" i="2" s="1"/>
  <c r="AE607" i="2"/>
  <c r="AR607" i="2" s="1"/>
  <c r="AE711" i="2"/>
  <c r="AR711" i="2" s="1"/>
  <c r="AF678" i="2"/>
  <c r="AS678" i="2" s="1"/>
  <c r="AF668" i="2"/>
  <c r="AS668" i="2" s="1"/>
  <c r="AF652" i="2"/>
  <c r="AS652" i="2" s="1"/>
  <c r="AF636" i="2"/>
  <c r="AS636" i="2" s="1"/>
  <c r="AE578" i="2"/>
  <c r="AR578" i="2" s="1"/>
  <c r="AF725" i="2"/>
  <c r="AS725" i="2" s="1"/>
  <c r="AE544" i="2"/>
  <c r="AR544" i="2" s="1"/>
  <c r="AE583" i="2"/>
  <c r="AR583" i="2" s="1"/>
  <c r="AE567" i="2"/>
  <c r="AR567" i="2" s="1"/>
  <c r="AF532" i="2"/>
  <c r="AS532" i="2" s="1"/>
  <c r="AE485" i="2"/>
  <c r="AR485" i="2" s="1"/>
  <c r="AE464" i="2"/>
  <c r="AR464" i="2" s="1"/>
  <c r="AE424" i="2"/>
  <c r="AR424" i="2" s="1"/>
  <c r="AF393" i="2"/>
  <c r="AS393" i="2" s="1"/>
  <c r="AE488" i="2"/>
  <c r="AR488" i="2" s="1"/>
  <c r="AE448" i="2"/>
  <c r="AR448" i="2" s="1"/>
  <c r="AF438" i="2"/>
  <c r="AS438" i="2" s="1"/>
  <c r="AE333" i="2"/>
  <c r="AR333" i="2" s="1"/>
  <c r="AF341" i="2"/>
  <c r="AS341" i="2" s="1"/>
  <c r="AE243" i="2"/>
  <c r="AR243" i="2" s="1"/>
  <c r="AE286" i="2"/>
  <c r="AR286" i="2" s="1"/>
  <c r="AE290" i="2"/>
  <c r="AR290" i="2" s="1"/>
  <c r="AE247" i="2"/>
  <c r="AR247" i="2" s="1"/>
  <c r="AE285" i="2"/>
  <c r="AR285" i="2" s="1"/>
  <c r="AF261" i="2"/>
  <c r="AS261" i="2" s="1"/>
  <c r="AE196" i="2"/>
  <c r="AR196" i="2" s="1"/>
  <c r="AE221" i="2"/>
  <c r="AR221" i="2" s="1"/>
  <c r="AF392" i="2"/>
  <c r="AS392" i="2" s="1"/>
  <c r="AF445" i="2"/>
  <c r="AS445" i="2" s="1"/>
  <c r="AF628" i="2"/>
  <c r="AS628" i="2" s="1"/>
  <c r="AE545" i="2"/>
  <c r="AR545" i="2" s="1"/>
  <c r="AF553" i="2"/>
  <c r="AS553" i="2" s="1"/>
  <c r="AF687" i="2"/>
  <c r="AS687" i="2" s="1"/>
  <c r="AF724" i="2"/>
  <c r="AS724" i="2" s="1"/>
  <c r="AF325" i="2"/>
  <c r="AS325" i="2" s="1"/>
  <c r="AF616" i="2"/>
  <c r="AS616" i="2" s="1"/>
  <c r="AF469" i="2"/>
  <c r="AS469" i="2" s="1"/>
  <c r="AE610" i="2"/>
  <c r="AR610" i="2" s="1"/>
  <c r="AE288" i="2"/>
  <c r="AR288" i="2" s="1"/>
  <c r="AE506" i="2"/>
  <c r="AR506" i="2" s="1"/>
  <c r="AE458" i="2"/>
  <c r="AR458" i="2" s="1"/>
  <c r="AE719" i="2"/>
  <c r="AR719" i="2" s="1"/>
  <c r="AE798" i="2"/>
  <c r="AR798" i="2" s="1"/>
  <c r="AF305" i="2"/>
  <c r="AS305" i="2" s="1"/>
  <c r="AE470" i="2"/>
  <c r="AR470" i="2" s="1"/>
  <c r="AE556" i="2"/>
  <c r="AR556" i="2" s="1"/>
  <c r="AE724" i="2"/>
  <c r="AR724" i="2" s="1"/>
  <c r="AE684" i="2"/>
  <c r="AR684" i="2" s="1"/>
  <c r="AE171" i="2"/>
  <c r="AR171" i="2" s="1"/>
  <c r="AF206" i="2"/>
  <c r="AS206" i="2" s="1"/>
  <c r="AF180" i="2"/>
  <c r="AS180" i="2" s="1"/>
  <c r="AF25" i="2"/>
  <c r="AS25" i="2" s="1"/>
  <c r="AF120" i="2"/>
  <c r="AS120" i="2" s="1"/>
  <c r="AF201" i="2"/>
  <c r="AS201" i="2" s="1"/>
  <c r="AF258" i="2"/>
  <c r="AS258" i="2" s="1"/>
  <c r="AF326" i="2"/>
  <c r="AS326" i="2" s="1"/>
  <c r="AF143" i="2"/>
  <c r="AS143" i="2" s="1"/>
  <c r="AF177" i="2"/>
  <c r="AS177" i="2" s="1"/>
  <c r="AF285" i="2"/>
  <c r="AS285" i="2" s="1"/>
  <c r="AF127" i="2"/>
  <c r="AS127" i="2" s="1"/>
  <c r="AE18" i="2"/>
  <c r="AR18" i="2" s="1"/>
  <c r="AE66" i="2"/>
  <c r="AR66" i="2" s="1"/>
  <c r="AE268" i="2"/>
  <c r="AR268" i="2" s="1"/>
  <c r="AF350" i="2"/>
  <c r="AS350" i="2" s="1"/>
  <c r="AF541" i="2"/>
  <c r="AS541" i="2" s="1"/>
  <c r="AF604" i="2"/>
  <c r="AS604" i="2" s="1"/>
  <c r="AF465" i="2"/>
  <c r="AS465" i="2" s="1"/>
  <c r="AF491" i="2"/>
  <c r="AS491" i="2" s="1"/>
  <c r="AE380" i="2"/>
  <c r="AR380" i="2" s="1"/>
  <c r="AE511" i="2"/>
  <c r="AR511" i="2" s="1"/>
  <c r="AF574" i="2"/>
  <c r="AS574" i="2" s="1"/>
  <c r="AF245" i="2"/>
  <c r="AS245" i="2" s="1"/>
  <c r="AF47" i="2"/>
  <c r="AS47" i="2" s="1"/>
  <c r="AE334" i="2"/>
  <c r="AR334" i="2" s="1"/>
  <c r="AE406" i="2"/>
  <c r="AR406" i="2" s="1"/>
  <c r="AE588" i="2"/>
  <c r="AR588" i="2" s="1"/>
  <c r="AF556" i="2"/>
  <c r="AS556" i="2" s="1"/>
  <c r="AF122" i="2"/>
  <c r="AS122" i="2" s="1"/>
  <c r="AE272" i="2"/>
  <c r="AR272" i="2" s="1"/>
  <c r="AE326" i="2"/>
  <c r="AR326" i="2" s="1"/>
  <c r="AF33" i="2"/>
  <c r="AS33" i="2" s="1"/>
  <c r="AE118" i="2"/>
  <c r="AR118" i="2" s="1"/>
  <c r="AF262" i="2"/>
  <c r="AS262" i="2" s="1"/>
  <c r="AE15" i="2"/>
  <c r="AR15" i="2" s="1"/>
  <c r="AE78" i="2"/>
  <c r="AR78" i="2" s="1"/>
  <c r="AE75" i="2"/>
  <c r="AR75" i="2" s="1"/>
  <c r="AF155" i="2"/>
  <c r="AS155" i="2" s="1"/>
  <c r="AF185" i="2"/>
  <c r="AS185" i="2" s="1"/>
  <c r="AE253" i="2"/>
  <c r="AR253" i="2" s="1"/>
  <c r="AE279" i="2"/>
  <c r="AR279" i="2" s="1"/>
  <c r="AE168" i="2"/>
  <c r="AR168" i="2" s="1"/>
  <c r="AF270" i="2"/>
  <c r="AS270" i="2" s="1"/>
  <c r="AF351" i="2"/>
  <c r="AS351" i="2" s="1"/>
  <c r="AF608" i="2"/>
  <c r="AS608" i="2" s="1"/>
  <c r="AE363" i="2"/>
  <c r="AR363" i="2" s="1"/>
  <c r="AF507" i="2"/>
  <c r="AS507" i="2" s="1"/>
  <c r="AF562" i="2"/>
  <c r="AS562" i="2" s="1"/>
  <c r="AE614" i="2"/>
  <c r="AR614" i="2" s="1"/>
  <c r="AE231" i="2"/>
  <c r="AR231" i="2" s="1"/>
  <c r="AE309" i="2"/>
  <c r="AR309" i="2" s="1"/>
  <c r="AF343" i="2"/>
  <c r="AS343" i="2" s="1"/>
  <c r="AF394" i="2"/>
  <c r="AS394" i="2" s="1"/>
  <c r="AE432" i="2"/>
  <c r="AR432" i="2" s="1"/>
  <c r="AE499" i="2"/>
  <c r="AR499" i="2" s="1"/>
  <c r="AF240" i="2"/>
  <c r="AS240" i="2" s="1"/>
  <c r="AF661" i="2"/>
  <c r="AS661" i="2" s="1"/>
  <c r="AF703" i="2"/>
  <c r="AS703" i="2" s="1"/>
  <c r="AE681" i="2"/>
  <c r="AR681" i="2" s="1"/>
  <c r="AE346" i="2"/>
  <c r="AR346" i="2" s="1"/>
  <c r="AF396" i="2"/>
  <c r="AS396" i="2" s="1"/>
  <c r="AF459" i="2"/>
  <c r="AS459" i="2" s="1"/>
  <c r="AF521" i="2"/>
  <c r="AS521" i="2" s="1"/>
  <c r="AF572" i="2"/>
  <c r="AS572" i="2" s="1"/>
  <c r="AF590" i="2"/>
  <c r="AS590" i="2" s="1"/>
  <c r="AF313" i="2"/>
  <c r="AS313" i="2" s="1"/>
  <c r="AF360" i="2"/>
  <c r="AS360" i="2" s="1"/>
  <c r="AE739" i="2"/>
  <c r="AR739" i="2" s="1"/>
  <c r="AE208" i="2"/>
  <c r="AR208" i="2" s="1"/>
  <c r="AF738" i="2"/>
  <c r="AS738" i="2" s="1"/>
  <c r="AF754" i="2"/>
  <c r="AS754" i="2" s="1"/>
  <c r="AF770" i="2"/>
  <c r="AS770" i="2" s="1"/>
  <c r="AE398" i="2"/>
  <c r="AR398" i="2" s="1"/>
  <c r="AF489" i="2"/>
  <c r="AS489" i="2" s="1"/>
  <c r="AE521" i="2"/>
  <c r="AR521" i="2" s="1"/>
  <c r="AE605" i="2"/>
  <c r="AR605" i="2" s="1"/>
  <c r="AE771" i="2"/>
  <c r="AR771" i="2" s="1"/>
  <c r="AE87" i="2"/>
  <c r="AR87" i="2" s="1"/>
  <c r="AE625" i="2"/>
  <c r="AR625" i="2" s="1"/>
  <c r="AE720" i="2"/>
  <c r="AR720" i="2" s="1"/>
  <c r="AE52" i="2"/>
  <c r="AR52" i="2" s="1"/>
  <c r="AE755" i="2"/>
  <c r="AR755" i="2" s="1"/>
  <c r="AF84" i="2"/>
  <c r="AS84" i="2" s="1"/>
  <c r="AE99" i="2"/>
  <c r="AR99" i="2" s="1"/>
  <c r="AE792" i="2"/>
  <c r="AR792" i="2" s="1"/>
  <c r="AE391" i="2"/>
  <c r="AR391" i="2" s="1"/>
  <c r="AE649" i="2"/>
  <c r="AR649" i="2" s="1"/>
  <c r="AF60" i="2"/>
  <c r="AS60" i="2" s="1"/>
  <c r="AE113" i="2"/>
  <c r="AR113" i="2" s="1"/>
  <c r="AE142" i="2"/>
  <c r="AR142" i="2" s="1"/>
  <c r="AE126" i="2"/>
  <c r="AR126" i="2" s="1"/>
  <c r="AE101" i="2"/>
  <c r="AR101" i="2" s="1"/>
  <c r="AF226" i="2"/>
  <c r="AS226" i="2" s="1"/>
  <c r="AF186" i="2"/>
  <c r="AS186" i="2" s="1"/>
  <c r="AE157" i="2"/>
  <c r="AR157" i="2" s="1"/>
  <c r="AF137" i="2"/>
  <c r="AS137" i="2" s="1"/>
  <c r="AF77" i="2"/>
  <c r="AS77" i="2" s="1"/>
  <c r="AF36" i="2"/>
  <c r="AS36" i="2" s="1"/>
  <c r="AF20" i="2"/>
  <c r="AS20" i="2" s="1"/>
  <c r="AE9" i="2"/>
  <c r="AR9" i="2" s="1"/>
  <c r="AE802" i="2"/>
  <c r="AR802" i="2" s="1"/>
  <c r="AF59" i="2"/>
  <c r="AS59" i="2" s="1"/>
  <c r="AF32" i="2"/>
  <c r="AS32" i="2" s="1"/>
  <c r="AF809" i="2"/>
  <c r="AS809" i="2" s="1"/>
  <c r="AF791" i="2"/>
  <c r="AS791" i="2" s="1"/>
  <c r="AE777" i="2"/>
  <c r="AR777" i="2" s="1"/>
  <c r="AE43" i="2"/>
  <c r="AR43" i="2" s="1"/>
  <c r="AE37" i="2"/>
  <c r="AR37" i="2" s="1"/>
  <c r="AE741" i="2"/>
  <c r="AR741" i="2" s="1"/>
  <c r="AE725" i="2"/>
  <c r="AR725" i="2" s="1"/>
  <c r="AE705" i="2"/>
  <c r="AR705" i="2" s="1"/>
  <c r="AF676" i="2"/>
  <c r="AS676" i="2" s="1"/>
  <c r="AF660" i="2"/>
  <c r="AS660" i="2" s="1"/>
  <c r="AF644" i="2"/>
  <c r="AS644" i="2" s="1"/>
  <c r="AE710" i="2"/>
  <c r="AR710" i="2" s="1"/>
  <c r="AF575" i="2"/>
  <c r="AS575" i="2" s="1"/>
  <c r="AF723" i="2"/>
  <c r="AS723" i="2" s="1"/>
  <c r="AE686" i="2"/>
  <c r="AR686" i="2" s="1"/>
  <c r="AF607" i="2"/>
  <c r="AS607" i="2" s="1"/>
  <c r="AF526" i="2"/>
  <c r="AS526" i="2" s="1"/>
  <c r="AF508" i="2"/>
  <c r="AS508" i="2" s="1"/>
  <c r="AE471" i="2"/>
  <c r="AR471" i="2" s="1"/>
  <c r="AF595" i="2"/>
  <c r="AS595" i="2" s="1"/>
  <c r="AF452" i="2"/>
  <c r="AS452" i="2" s="1"/>
  <c r="AF559" i="2"/>
  <c r="AS559" i="2" s="1"/>
  <c r="AE532" i="2"/>
  <c r="AR532" i="2" s="1"/>
  <c r="AE476" i="2"/>
  <c r="AR476" i="2" s="1"/>
  <c r="AE461" i="2"/>
  <c r="AR461" i="2" s="1"/>
  <c r="AF385" i="2"/>
  <c r="AS385" i="2" s="1"/>
  <c r="AE443" i="2"/>
  <c r="AR443" i="2" s="1"/>
  <c r="AE344" i="2"/>
  <c r="AR344" i="2" s="1"/>
  <c r="AE436" i="2"/>
  <c r="AR436" i="2" s="1"/>
  <c r="AE331" i="2"/>
  <c r="AR331" i="2" s="1"/>
  <c r="AF354" i="2"/>
  <c r="AS354" i="2" s="1"/>
  <c r="AE400" i="2"/>
  <c r="AR400" i="2" s="1"/>
  <c r="AE360" i="2"/>
  <c r="AR360" i="2" s="1"/>
  <c r="AE323" i="2"/>
  <c r="AR323" i="2" s="1"/>
  <c r="AE249" i="2"/>
  <c r="AR249" i="2" s="1"/>
  <c r="AF303" i="2"/>
  <c r="AS303" i="2" s="1"/>
  <c r="AE308" i="2"/>
  <c r="AR308" i="2" s="1"/>
  <c r="AE259" i="2"/>
  <c r="AR259" i="2" s="1"/>
  <c r="AF651" i="2"/>
  <c r="AS651" i="2" s="1"/>
  <c r="AF667" i="2"/>
  <c r="AS667" i="2" s="1"/>
  <c r="AF707" i="2"/>
  <c r="AS707" i="2" s="1"/>
  <c r="AE426" i="2"/>
  <c r="AR426" i="2" s="1"/>
  <c r="AF594" i="2"/>
  <c r="AS594" i="2" s="1"/>
  <c r="AF722" i="2"/>
  <c r="AS722" i="2" s="1"/>
  <c r="AE712" i="2"/>
  <c r="AR712" i="2" s="1"/>
  <c r="AF309" i="2"/>
  <c r="AS309" i="2" s="1"/>
  <c r="AE420" i="2"/>
  <c r="AR420" i="2" s="1"/>
  <c r="AF225" i="2"/>
  <c r="AS225" i="2" s="1"/>
  <c r="AE819" i="2"/>
  <c r="AR819" i="2" s="1"/>
  <c r="AF364" i="2"/>
  <c r="AS364" i="2" s="1"/>
  <c r="AE653" i="2"/>
  <c r="AR653" i="2" s="1"/>
  <c r="AE48" i="2"/>
  <c r="AR48" i="2" s="1"/>
  <c r="AF209" i="2"/>
  <c r="AS209" i="2" s="1"/>
  <c r="AE280" i="2"/>
  <c r="AR280" i="2" s="1"/>
  <c r="AE660" i="2"/>
  <c r="AR660" i="2" s="1"/>
  <c r="AE589" i="2"/>
  <c r="AR589" i="2" s="1"/>
  <c r="AE743" i="2"/>
  <c r="AR743" i="2" s="1"/>
  <c r="AE775" i="2"/>
  <c r="AR775" i="2" s="1"/>
  <c r="AF806" i="2"/>
  <c r="AS806" i="2" s="1"/>
  <c r="AF800" i="2"/>
  <c r="AS800" i="2" s="1"/>
  <c r="AE522" i="2"/>
  <c r="AR522" i="2" s="1"/>
  <c r="AE645" i="2"/>
  <c r="AR645" i="2" s="1"/>
  <c r="AE756" i="2"/>
  <c r="AR756" i="2" s="1"/>
  <c r="AE110" i="2"/>
  <c r="AR110" i="2" s="1"/>
  <c r="AF73" i="2"/>
  <c r="AS73" i="2" s="1"/>
  <c r="AE210" i="2"/>
  <c r="AR210" i="2" s="1"/>
  <c r="AE106" i="2"/>
  <c r="AR106" i="2" s="1"/>
  <c r="AF89" i="2"/>
  <c r="AS89" i="2" s="1"/>
  <c r="AE191" i="2"/>
  <c r="AR191" i="2" s="1"/>
  <c r="AF171" i="2"/>
  <c r="AS171" i="2" s="1"/>
  <c r="AF162" i="2"/>
  <c r="AS162" i="2" s="1"/>
  <c r="AF142" i="2"/>
  <c r="AS142" i="2" s="1"/>
  <c r="AF126" i="2"/>
  <c r="AS126" i="2" s="1"/>
  <c r="AE17" i="2"/>
  <c r="AR17" i="2" s="1"/>
  <c r="AE766" i="2"/>
  <c r="AR766" i="2" s="1"/>
  <c r="AE47" i="2"/>
  <c r="AR47" i="2" s="1"/>
  <c r="AE750" i="2"/>
  <c r="AR750" i="2" s="1"/>
  <c r="AF9" i="2"/>
  <c r="AS9" i="2" s="1"/>
  <c r="AE758" i="2"/>
  <c r="AR758" i="2" s="1"/>
  <c r="AE595" i="2"/>
  <c r="AR595" i="2" s="1"/>
  <c r="AE663" i="2"/>
  <c r="AR663" i="2" s="1"/>
  <c r="AE647" i="2"/>
  <c r="AR647" i="2" s="1"/>
  <c r="AF708" i="2"/>
  <c r="AS708" i="2" s="1"/>
  <c r="AF581" i="2"/>
  <c r="AS581" i="2" s="1"/>
  <c r="AE602" i="2"/>
  <c r="AR602" i="2" s="1"/>
  <c r="AE562" i="2"/>
  <c r="AR562" i="2" s="1"/>
  <c r="AF506" i="2"/>
  <c r="AS506" i="2" s="1"/>
  <c r="AE622" i="2"/>
  <c r="AR622" i="2" s="1"/>
  <c r="AE508" i="2"/>
  <c r="AR508" i="2" s="1"/>
  <c r="AF462" i="2"/>
  <c r="AS462" i="2" s="1"/>
  <c r="AE459" i="2"/>
  <c r="AR459" i="2" s="1"/>
  <c r="AE397" i="2"/>
  <c r="AR397" i="2" s="1"/>
  <c r="AF446" i="2"/>
  <c r="AS446" i="2" s="1"/>
  <c r="AE408" i="2"/>
  <c r="AR408" i="2" s="1"/>
  <c r="AE349" i="2"/>
  <c r="AR349" i="2" s="1"/>
  <c r="AE316" i="2"/>
  <c r="AR316" i="2" s="1"/>
  <c r="AF274" i="2"/>
  <c r="AS274" i="2" s="1"/>
  <c r="AF236" i="2"/>
  <c r="AS236" i="2" s="1"/>
  <c r="AE293" i="2"/>
  <c r="AR293" i="2" s="1"/>
  <c r="AT236" i="2"/>
  <c r="AU237" i="2"/>
  <c r="AU241" i="2"/>
  <c r="AU242" i="2"/>
  <c r="AU244" i="2"/>
  <c r="AU246" i="2"/>
  <c r="AT248" i="2"/>
  <c r="AU258" i="2"/>
  <c r="AU259" i="2"/>
  <c r="AU262" i="2"/>
  <c r="AU263" i="2"/>
  <c r="AU266" i="2"/>
  <c r="AU267" i="2"/>
  <c r="AT269" i="2"/>
  <c r="AU273" i="2"/>
  <c r="AU274" i="2"/>
  <c r="AT278" i="2"/>
  <c r="AU284" i="2"/>
  <c r="AU295" i="2"/>
  <c r="AU296" i="2"/>
  <c r="AU297" i="2"/>
  <c r="AU299" i="2"/>
  <c r="AU300" i="2"/>
  <c r="AT301" i="2"/>
  <c r="AU303" i="2"/>
  <c r="AU305" i="2"/>
  <c r="AU306" i="2"/>
  <c r="AU307" i="2"/>
  <c r="AT308" i="2"/>
  <c r="AT315" i="2"/>
  <c r="AT316" i="2"/>
  <c r="AU319" i="2"/>
  <c r="AU320" i="2"/>
  <c r="AU322" i="2"/>
  <c r="AT328" i="2"/>
  <c r="AT234" i="2"/>
  <c r="AU236" i="2"/>
  <c r="AU239" i="2"/>
  <c r="AU243" i="2"/>
  <c r="AU247" i="2"/>
  <c r="AU248" i="2"/>
  <c r="AU249" i="2"/>
  <c r="AT250" i="2"/>
  <c r="AU251" i="2"/>
  <c r="AT252" i="2"/>
  <c r="AT254" i="2"/>
  <c r="AT255" i="2"/>
  <c r="AU256" i="2"/>
  <c r="AU264" i="2"/>
  <c r="AT265" i="2"/>
  <c r="AU269" i="2"/>
  <c r="AT271" i="2"/>
  <c r="AT276" i="2"/>
  <c r="AU277" i="2"/>
  <c r="AU278" i="2"/>
  <c r="AU279" i="2"/>
  <c r="AT280" i="2"/>
  <c r="AT286" i="2"/>
  <c r="AT292" i="2"/>
  <c r="AU304" i="2"/>
  <c r="AU308" i="2"/>
  <c r="AU313" i="2"/>
  <c r="AU314" i="2"/>
  <c r="AU315" i="2"/>
  <c r="AU316" i="2"/>
  <c r="AU317" i="2"/>
  <c r="AU318" i="2"/>
  <c r="AT321" i="2"/>
  <c r="AT324" i="2"/>
  <c r="AT327" i="2"/>
  <c r="AU328" i="2"/>
  <c r="AU334" i="2"/>
  <c r="AU335" i="2"/>
  <c r="AU336" i="2"/>
  <c r="AT337" i="2"/>
  <c r="AU341" i="2"/>
  <c r="AU234" i="2"/>
  <c r="AT238" i="2"/>
  <c r="AT240" i="2"/>
  <c r="AU250" i="2"/>
  <c r="AU252" i="2"/>
  <c r="AU254" i="2"/>
  <c r="AU255" i="2"/>
  <c r="AT257" i="2"/>
  <c r="AU260" i="2"/>
  <c r="AT261" i="2"/>
  <c r="AU265" i="2"/>
  <c r="AU271" i="2"/>
  <c r="AU275" i="2"/>
  <c r="AU276" i="2"/>
  <c r="AU280" i="2"/>
  <c r="AT282" i="2"/>
  <c r="AU283" i="2"/>
  <c r="AU285" i="2"/>
  <c r="AU286" i="2"/>
  <c r="AT288" i="2"/>
  <c r="AT290" i="2"/>
  <c r="AU292" i="2"/>
  <c r="AT293" i="2"/>
  <c r="AT311" i="2"/>
  <c r="AT312" i="2"/>
  <c r="AT323" i="2"/>
  <c r="AU324" i="2"/>
  <c r="AU327" i="2"/>
  <c r="AU233" i="2"/>
  <c r="AU235" i="2"/>
  <c r="AU238" i="2"/>
  <c r="AU240" i="2"/>
  <c r="AT242" i="2"/>
  <c r="AT244" i="2"/>
  <c r="AT245" i="2"/>
  <c r="AT246" i="2"/>
  <c r="AU257" i="2"/>
  <c r="AT259" i="2"/>
  <c r="AU261" i="2"/>
  <c r="AT263" i="2"/>
  <c r="AT267" i="2"/>
  <c r="AT274" i="2"/>
  <c r="AU281" i="2"/>
  <c r="AU282" i="2"/>
  <c r="AT284" i="2"/>
  <c r="AU288" i="2"/>
  <c r="AU290" i="2"/>
  <c r="AU293" i="2"/>
  <c r="AT295" i="2"/>
  <c r="AT296" i="2"/>
  <c r="AT297" i="2"/>
  <c r="AU298" i="2"/>
  <c r="AT299" i="2"/>
  <c r="AT300" i="2"/>
  <c r="AU302" i="2"/>
  <c r="AT303" i="2"/>
  <c r="AT305" i="2"/>
  <c r="AT307" i="2"/>
  <c r="AU309" i="2"/>
  <c r="AU310" i="2"/>
  <c r="AU311" i="2"/>
  <c r="AU312" i="2"/>
  <c r="AT319" i="2"/>
  <c r="AT320" i="2"/>
  <c r="AU323" i="2"/>
  <c r="AT331" i="2"/>
  <c r="AU333" i="2"/>
  <c r="AU342" i="2"/>
  <c r="AU343" i="2"/>
  <c r="AU331" i="2"/>
  <c r="AU332" i="2"/>
  <c r="AU337" i="2"/>
  <c r="AU338" i="2"/>
  <c r="AU339" i="2"/>
  <c r="AU346" i="2"/>
  <c r="AU347" i="2"/>
  <c r="AU348" i="2"/>
  <c r="AT349" i="2"/>
  <c r="AT366" i="2"/>
  <c r="AU372" i="2"/>
  <c r="AT373" i="2"/>
  <c r="AT377" i="2"/>
  <c r="AU381" i="2"/>
  <c r="AU383" i="2"/>
  <c r="AU385" i="2"/>
  <c r="AU388" i="2"/>
  <c r="AU389" i="2"/>
  <c r="AU394" i="2"/>
  <c r="AT395" i="2"/>
  <c r="AU396" i="2"/>
  <c r="AU397" i="2"/>
  <c r="AU402" i="2"/>
  <c r="AT403" i="2"/>
  <c r="AU404" i="2"/>
  <c r="AU405" i="2"/>
  <c r="AT409" i="2"/>
  <c r="AU411" i="2"/>
  <c r="AU424" i="2"/>
  <c r="AU427" i="2"/>
  <c r="AU429" i="2"/>
  <c r="AU431" i="2"/>
  <c r="AU433" i="2"/>
  <c r="AU437" i="2"/>
  <c r="AT448" i="2"/>
  <c r="AU450" i="2"/>
  <c r="AT452" i="2"/>
  <c r="AU454" i="2"/>
  <c r="AU344" i="2"/>
  <c r="AT345" i="2"/>
  <c r="AU349" i="2"/>
  <c r="AT357" i="2"/>
  <c r="AU360" i="2"/>
  <c r="AT361" i="2"/>
  <c r="AU366" i="2"/>
  <c r="AU368" i="2"/>
  <c r="AT369" i="2"/>
  <c r="AU370" i="2"/>
  <c r="AU373" i="2"/>
  <c r="AU377" i="2"/>
  <c r="AT393" i="2"/>
  <c r="AU395" i="2"/>
  <c r="AT401" i="2"/>
  <c r="AU403" i="2"/>
  <c r="AU408" i="2"/>
  <c r="AU409" i="2"/>
  <c r="AT413" i="2"/>
  <c r="AU420" i="2"/>
  <c r="AT421" i="2"/>
  <c r="AT436" i="2"/>
  <c r="AT438" i="2"/>
  <c r="AU441" i="2"/>
  <c r="AT442" i="2"/>
  <c r="AU445" i="2"/>
  <c r="AT446" i="2"/>
  <c r="AU447" i="2"/>
  <c r="AU448" i="2"/>
  <c r="AU452" i="2"/>
  <c r="AT341" i="2"/>
  <c r="AU345" i="2"/>
  <c r="AU352" i="2"/>
  <c r="AT353" i="2"/>
  <c r="AU354" i="2"/>
  <c r="AU355" i="2"/>
  <c r="AU356" i="2"/>
  <c r="AU357" i="2"/>
  <c r="AT358" i="2"/>
  <c r="AU361" i="2"/>
  <c r="AT365" i="2"/>
  <c r="AU369" i="2"/>
  <c r="AU375" i="2"/>
  <c r="AT379" i="2"/>
  <c r="AU386" i="2"/>
  <c r="AT387" i="2"/>
  <c r="AU390" i="2"/>
  <c r="AT391" i="2"/>
  <c r="AU392" i="2"/>
  <c r="AU393" i="2"/>
  <c r="AU398" i="2"/>
  <c r="AT399" i="2"/>
  <c r="AU400" i="2"/>
  <c r="AU401" i="2"/>
  <c r="AT407" i="2"/>
  <c r="AU413" i="2"/>
  <c r="AT415" i="2"/>
  <c r="AT417" i="2"/>
  <c r="AU418" i="2"/>
  <c r="AT419" i="2"/>
  <c r="AU421" i="2"/>
  <c r="AT423" i="2"/>
  <c r="AT425" i="2"/>
  <c r="AU435" i="2"/>
  <c r="AU436" i="2"/>
  <c r="AU438" i="2"/>
  <c r="AT440" i="2"/>
  <c r="AU442" i="2"/>
  <c r="AT444" i="2"/>
  <c r="AU446" i="2"/>
  <c r="AU453" i="2"/>
  <c r="AT333" i="2"/>
  <c r="AU340" i="2"/>
  <c r="AU350" i="2"/>
  <c r="AU351" i="2"/>
  <c r="AU353" i="2"/>
  <c r="AU363" i="2"/>
  <c r="AU364" i="2"/>
  <c r="AU365" i="2"/>
  <c r="AU367" i="2"/>
  <c r="AT374" i="2"/>
  <c r="AU379" i="2"/>
  <c r="AT381" i="2"/>
  <c r="AT383" i="2"/>
  <c r="AU384" i="2"/>
  <c r="AT385" i="2"/>
  <c r="AU387" i="2"/>
  <c r="AT389" i="2"/>
  <c r="AU391" i="2"/>
  <c r="AT397" i="2"/>
  <c r="AU399" i="2"/>
  <c r="AT405" i="2"/>
  <c r="AU407" i="2"/>
  <c r="AU410" i="2"/>
  <c r="AT411" i="2"/>
  <c r="AU415" i="2"/>
  <c r="AU417" i="2"/>
  <c r="AU419" i="2"/>
  <c r="AU422" i="2"/>
  <c r="AU423" i="2"/>
  <c r="AU425" i="2"/>
  <c r="AU426" i="2"/>
  <c r="AT427" i="2"/>
  <c r="AT429" i="2"/>
  <c r="AT430" i="2"/>
  <c r="AT431" i="2"/>
  <c r="AT433" i="2"/>
  <c r="AU439" i="2"/>
  <c r="AU440" i="2"/>
  <c r="AU443" i="2"/>
  <c r="AU444" i="2"/>
  <c r="AU449" i="2"/>
  <c r="AT450" i="2"/>
  <c r="AT454" i="2"/>
  <c r="AU456" i="2"/>
  <c r="AT458" i="2"/>
  <c r="AT460" i="2"/>
  <c r="AU461" i="2"/>
  <c r="AT462" i="2"/>
  <c r="AU465" i="2"/>
  <c r="AU466" i="2"/>
  <c r="AU468" i="2"/>
  <c r="AT470" i="2"/>
  <c r="AU471" i="2"/>
  <c r="AT472" i="2"/>
  <c r="AU478" i="2"/>
  <c r="AT480" i="2"/>
  <c r="AU486" i="2"/>
  <c r="AT488" i="2"/>
  <c r="AU457" i="2"/>
  <c r="AU458" i="2"/>
  <c r="AU460" i="2"/>
  <c r="AU462" i="2"/>
  <c r="AU467" i="2"/>
  <c r="AU470" i="2"/>
  <c r="AU472" i="2"/>
  <c r="AT474" i="2"/>
  <c r="AU479" i="2"/>
  <c r="AU480" i="2"/>
  <c r="AU481" i="2"/>
  <c r="AT482" i="2"/>
  <c r="AU487" i="2"/>
  <c r="AU488" i="2"/>
  <c r="AU489" i="2"/>
  <c r="AT490" i="2"/>
  <c r="AU495" i="2"/>
  <c r="AU496" i="2"/>
  <c r="AU497" i="2"/>
  <c r="AT498" i="2"/>
  <c r="AU503" i="2"/>
  <c r="AU504" i="2"/>
  <c r="AU505" i="2"/>
  <c r="AT506" i="2"/>
  <c r="AU511" i="2"/>
  <c r="AU512" i="2"/>
  <c r="AU513" i="2"/>
  <c r="AT514" i="2"/>
  <c r="AU520" i="2"/>
  <c r="AT522" i="2"/>
  <c r="AU526" i="2"/>
  <c r="AU528" i="2"/>
  <c r="AU530" i="2"/>
  <c r="AU535" i="2"/>
  <c r="AU538" i="2"/>
  <c r="AU548" i="2"/>
  <c r="AU550" i="2"/>
  <c r="AU552" i="2"/>
  <c r="AT559" i="2"/>
  <c r="AU561" i="2"/>
  <c r="AT567" i="2"/>
  <c r="AU569" i="2"/>
  <c r="AT575" i="2"/>
  <c r="AU577" i="2"/>
  <c r="AT583" i="2"/>
  <c r="AU459" i="2"/>
  <c r="AT464" i="2"/>
  <c r="AT473" i="2"/>
  <c r="AU474" i="2"/>
  <c r="AT476" i="2"/>
  <c r="AU482" i="2"/>
  <c r="AT484" i="2"/>
  <c r="AU490" i="2"/>
  <c r="AT492" i="2"/>
  <c r="AT456" i="2"/>
  <c r="AU463" i="2"/>
  <c r="AU464" i="2"/>
  <c r="AT466" i="2"/>
  <c r="AT468" i="2"/>
  <c r="AU473" i="2"/>
  <c r="AU475" i="2"/>
  <c r="AU476" i="2"/>
  <c r="AU477" i="2"/>
  <c r="AT478" i="2"/>
  <c r="AU483" i="2"/>
  <c r="AU484" i="2"/>
  <c r="AU485" i="2"/>
  <c r="AT486" i="2"/>
  <c r="AU491" i="2"/>
  <c r="AU492" i="2"/>
  <c r="AU493" i="2"/>
  <c r="AT494" i="2"/>
  <c r="AU499" i="2"/>
  <c r="AU500" i="2"/>
  <c r="AU501" i="2"/>
  <c r="AT502" i="2"/>
  <c r="AU507" i="2"/>
  <c r="AU508" i="2"/>
  <c r="AU509" i="2"/>
  <c r="AT510" i="2"/>
  <c r="AU515" i="2"/>
  <c r="AU516" i="2"/>
  <c r="AU518" i="2"/>
  <c r="AT524" i="2"/>
  <c r="AU531" i="2"/>
  <c r="AU532" i="2"/>
  <c r="AT534" i="2"/>
  <c r="AT536" i="2"/>
  <c r="AU540" i="2"/>
  <c r="AT542" i="2"/>
  <c r="AT544" i="2"/>
  <c r="AU554" i="2"/>
  <c r="AT555" i="2"/>
  <c r="AU557" i="2"/>
  <c r="AT563" i="2"/>
  <c r="AU565" i="2"/>
  <c r="AT571" i="2"/>
  <c r="AU573" i="2"/>
  <c r="AT579" i="2"/>
  <c r="AU581" i="2"/>
  <c r="AU494" i="2"/>
  <c r="AU498" i="2"/>
  <c r="AU502" i="2"/>
  <c r="AU506" i="2"/>
  <c r="AU510" i="2"/>
  <c r="AU514" i="2"/>
  <c r="AU517" i="2"/>
  <c r="AT538" i="2"/>
  <c r="AT540" i="2"/>
  <c r="AT550" i="2"/>
  <c r="AU559" i="2"/>
  <c r="AU560" i="2"/>
  <c r="AT561" i="2"/>
  <c r="AU566" i="2"/>
  <c r="AU575" i="2"/>
  <c r="AU576" i="2"/>
  <c r="AT577" i="2"/>
  <c r="AU582" i="2"/>
  <c r="AU584" i="2"/>
  <c r="AT585" i="2"/>
  <c r="AU586" i="2"/>
  <c r="AU587" i="2"/>
  <c r="AT591" i="2"/>
  <c r="AT593" i="2"/>
  <c r="AU594" i="2"/>
  <c r="AU595" i="2"/>
  <c r="AT601" i="2"/>
  <c r="AU603" i="2"/>
  <c r="AT605" i="2"/>
  <c r="AU609" i="2"/>
  <c r="AU611" i="2"/>
  <c r="AU613" i="2"/>
  <c r="AU618" i="2"/>
  <c r="AU621" i="2"/>
  <c r="AU631" i="2"/>
  <c r="AU633" i="2"/>
  <c r="AU635" i="2"/>
  <c r="AU637" i="2"/>
  <c r="AU638" i="2"/>
  <c r="AU639" i="2"/>
  <c r="AT640" i="2"/>
  <c r="AU645" i="2"/>
  <c r="AU646" i="2"/>
  <c r="AU647" i="2"/>
  <c r="AT648" i="2"/>
  <c r="AU653" i="2"/>
  <c r="AU654" i="2"/>
  <c r="AU655" i="2"/>
  <c r="AT656" i="2"/>
  <c r="AU661" i="2"/>
  <c r="AU662" i="2"/>
  <c r="AU663" i="2"/>
  <c r="AT664" i="2"/>
  <c r="AU519" i="2"/>
  <c r="AU522" i="2"/>
  <c r="AU524" i="2"/>
  <c r="AT528" i="2"/>
  <c r="AU534" i="2"/>
  <c r="AU544" i="2"/>
  <c r="AT549" i="2"/>
  <c r="AT552" i="2"/>
  <c r="AU563" i="2"/>
  <c r="AU564" i="2"/>
  <c r="AT565" i="2"/>
  <c r="AU570" i="2"/>
  <c r="AU579" i="2"/>
  <c r="AU580" i="2"/>
  <c r="AT581" i="2"/>
  <c r="AU585" i="2"/>
  <c r="AU590" i="2"/>
  <c r="AU591" i="2"/>
  <c r="AU593" i="2"/>
  <c r="AT599" i="2"/>
  <c r="AU601" i="2"/>
  <c r="AU602" i="2"/>
  <c r="AU605" i="2"/>
  <c r="AT615" i="2"/>
  <c r="AT623" i="2"/>
  <c r="AU629" i="2"/>
  <c r="AU640" i="2"/>
  <c r="AT642" i="2"/>
  <c r="AU648" i="2"/>
  <c r="AT650" i="2"/>
  <c r="AU656" i="2"/>
  <c r="AT658" i="2"/>
  <c r="AU664" i="2"/>
  <c r="AT666" i="2"/>
  <c r="AU672" i="2"/>
  <c r="AT674" i="2"/>
  <c r="AT678" i="2"/>
  <c r="AU679" i="2"/>
  <c r="AT680" i="2"/>
  <c r="AT682" i="2"/>
  <c r="AU686" i="2"/>
  <c r="AU687" i="2"/>
  <c r="AT688" i="2"/>
  <c r="AU689" i="2"/>
  <c r="AU690" i="2"/>
  <c r="AT692" i="2"/>
  <c r="AT694" i="2"/>
  <c r="AU695" i="2"/>
  <c r="AT696" i="2"/>
  <c r="AU699" i="2"/>
  <c r="AU700" i="2"/>
  <c r="AU702" i="2"/>
  <c r="AT704" i="2"/>
  <c r="AU706" i="2"/>
  <c r="AU708" i="2"/>
  <c r="AU710" i="2"/>
  <c r="AU712" i="2"/>
  <c r="AU714" i="2"/>
  <c r="AU719" i="2"/>
  <c r="AT721" i="2"/>
  <c r="AU727" i="2"/>
  <c r="AT729" i="2"/>
  <c r="AU735" i="2"/>
  <c r="AT737" i="2"/>
  <c r="AU743" i="2"/>
  <c r="AT745" i="2"/>
  <c r="AU751" i="2"/>
  <c r="AT753" i="2"/>
  <c r="AU759" i="2"/>
  <c r="AT761" i="2"/>
  <c r="AU767" i="2"/>
  <c r="AT769" i="2"/>
  <c r="AU775" i="2"/>
  <c r="AU783" i="2"/>
  <c r="AT496" i="2"/>
  <c r="AT500" i="2"/>
  <c r="AT504" i="2"/>
  <c r="AT508" i="2"/>
  <c r="AT512" i="2"/>
  <c r="AT516" i="2"/>
  <c r="AT530" i="2"/>
  <c r="AT532" i="2"/>
  <c r="AU533" i="2"/>
  <c r="AU536" i="2"/>
  <c r="AU546" i="2"/>
  <c r="AU558" i="2"/>
  <c r="AU567" i="2"/>
  <c r="AU568" i="2"/>
  <c r="AT569" i="2"/>
  <c r="AU574" i="2"/>
  <c r="AU583" i="2"/>
  <c r="AU588" i="2"/>
  <c r="AT589" i="2"/>
  <c r="AU596" i="2"/>
  <c r="AT597" i="2"/>
  <c r="AU598" i="2"/>
  <c r="AU599" i="2"/>
  <c r="AT607" i="2"/>
  <c r="AU615" i="2"/>
  <c r="AT617" i="2"/>
  <c r="AT619" i="2"/>
  <c r="AU620" i="2"/>
  <c r="AU622" i="2"/>
  <c r="AU623" i="2"/>
  <c r="AT625" i="2"/>
  <c r="AT627" i="2"/>
  <c r="AT628" i="2"/>
  <c r="AT636" i="2"/>
  <c r="AU641" i="2"/>
  <c r="AU642" i="2"/>
  <c r="AU643" i="2"/>
  <c r="AT644" i="2"/>
  <c r="AU649" i="2"/>
  <c r="AU650" i="2"/>
  <c r="AU651" i="2"/>
  <c r="AT652" i="2"/>
  <c r="AU657" i="2"/>
  <c r="AU658" i="2"/>
  <c r="AU659" i="2"/>
  <c r="AT660" i="2"/>
  <c r="AU665" i="2"/>
  <c r="AT518" i="2"/>
  <c r="AT520" i="2"/>
  <c r="AT526" i="2"/>
  <c r="AU529" i="2"/>
  <c r="AU542" i="2"/>
  <c r="AT548" i="2"/>
  <c r="AU555" i="2"/>
  <c r="AU556" i="2"/>
  <c r="AT557" i="2"/>
  <c r="AU562" i="2"/>
  <c r="AU571" i="2"/>
  <c r="AU572" i="2"/>
  <c r="AT573" i="2"/>
  <c r="AU578" i="2"/>
  <c r="AT587" i="2"/>
  <c r="AU589" i="2"/>
  <c r="AT595" i="2"/>
  <c r="AU597" i="2"/>
  <c r="AT603" i="2"/>
  <c r="AU604" i="2"/>
  <c r="AU606" i="2"/>
  <c r="AU607" i="2"/>
  <c r="AT609" i="2"/>
  <c r="AT611" i="2"/>
  <c r="AT613" i="2"/>
  <c r="AU616" i="2"/>
  <c r="AU617" i="2"/>
  <c r="AU619" i="2"/>
  <c r="AT621" i="2"/>
  <c r="AU625" i="2"/>
  <c r="AU627" i="2"/>
  <c r="AT631" i="2"/>
  <c r="AT633" i="2"/>
  <c r="AT635" i="2"/>
  <c r="AU636" i="2"/>
  <c r="AT638" i="2"/>
  <c r="AU644" i="2"/>
  <c r="AT646" i="2"/>
  <c r="AU652" i="2"/>
  <c r="AT654" i="2"/>
  <c r="AU660" i="2"/>
  <c r="AT662" i="2"/>
  <c r="AU668" i="2"/>
  <c r="AT670" i="2"/>
  <c r="AU676" i="2"/>
  <c r="AU684" i="2"/>
  <c r="AT698" i="2"/>
  <c r="AT717" i="2"/>
  <c r="AU723" i="2"/>
  <c r="AT725" i="2"/>
  <c r="AU731" i="2"/>
  <c r="AT733" i="2"/>
  <c r="AU739" i="2"/>
  <c r="AT741" i="2"/>
  <c r="AU747" i="2"/>
  <c r="AT749" i="2"/>
  <c r="AU755" i="2"/>
  <c r="AT757" i="2"/>
  <c r="AU763" i="2"/>
  <c r="AT765" i="2"/>
  <c r="AU771" i="2"/>
  <c r="AT773" i="2"/>
  <c r="AT777" i="2"/>
  <c r="AU778" i="2"/>
  <c r="AT779" i="2"/>
  <c r="AT781" i="2"/>
  <c r="AU785" i="2"/>
  <c r="AU786" i="2"/>
  <c r="AT787" i="2"/>
  <c r="AT668" i="2"/>
  <c r="AU669" i="2"/>
  <c r="AU674" i="2"/>
  <c r="AU680" i="2"/>
  <c r="AT684" i="2"/>
  <c r="AT686" i="2"/>
  <c r="AU696" i="2"/>
  <c r="AU698" i="2"/>
  <c r="AT702" i="2"/>
  <c r="AU716" i="2"/>
  <c r="AU721" i="2"/>
  <c r="AU726" i="2"/>
  <c r="AT731" i="2"/>
  <c r="AU732" i="2"/>
  <c r="AU737" i="2"/>
  <c r="AU742" i="2"/>
  <c r="AT747" i="2"/>
  <c r="AU748" i="2"/>
  <c r="AU753" i="2"/>
  <c r="AU758" i="2"/>
  <c r="AT763" i="2"/>
  <c r="AU764" i="2"/>
  <c r="AU769" i="2"/>
  <c r="AU774" i="2"/>
  <c r="AU777" i="2"/>
  <c r="AU780" i="2"/>
  <c r="AT789" i="2"/>
  <c r="AT793" i="2"/>
  <c r="AU797" i="2"/>
  <c r="AT799" i="2"/>
  <c r="AT801" i="2"/>
  <c r="AU802" i="2"/>
  <c r="AT803" i="2"/>
  <c r="AU806" i="2"/>
  <c r="AU807" i="2"/>
  <c r="AU809" i="2"/>
  <c r="AT811" i="2"/>
  <c r="AU815" i="2"/>
  <c r="AU817" i="2"/>
  <c r="AU819" i="2"/>
  <c r="AU821" i="2"/>
  <c r="AT6" i="2"/>
  <c r="AU7" i="2"/>
  <c r="AU9" i="2"/>
  <c r="AT12" i="2"/>
  <c r="AU14" i="2"/>
  <c r="AU17" i="2"/>
  <c r="AT18" i="2"/>
  <c r="AU19" i="2"/>
  <c r="AT20" i="2"/>
  <c r="AU22" i="2"/>
  <c r="AU30" i="2"/>
  <c r="AT32" i="2"/>
  <c r="AU34" i="2"/>
  <c r="AU41" i="2"/>
  <c r="AU42" i="2"/>
  <c r="AU43" i="2"/>
  <c r="AT44" i="2"/>
  <c r="AU667" i="2"/>
  <c r="AT672" i="2"/>
  <c r="AU673" i="2"/>
  <c r="AU683" i="2"/>
  <c r="AU692" i="2"/>
  <c r="AT710" i="2"/>
  <c r="AT719" i="2"/>
  <c r="AU720" i="2"/>
  <c r="AU725" i="2"/>
  <c r="AU730" i="2"/>
  <c r="AT735" i="2"/>
  <c r="AU736" i="2"/>
  <c r="AU741" i="2"/>
  <c r="AU746" i="2"/>
  <c r="AT751" i="2"/>
  <c r="AU752" i="2"/>
  <c r="AU757" i="2"/>
  <c r="AU762" i="2"/>
  <c r="AT767" i="2"/>
  <c r="AU768" i="2"/>
  <c r="AU773" i="2"/>
  <c r="AU779" i="2"/>
  <c r="AT783" i="2"/>
  <c r="AT785" i="2"/>
  <c r="AU788" i="2"/>
  <c r="AU789" i="2"/>
  <c r="AU790" i="2"/>
  <c r="AT791" i="2"/>
  <c r="AU793" i="2"/>
  <c r="AT795" i="2"/>
  <c r="AU799" i="2"/>
  <c r="AU801" i="2"/>
  <c r="AU803" i="2"/>
  <c r="AU808" i="2"/>
  <c r="AU811" i="2"/>
  <c r="AU6" i="2"/>
  <c r="AT10" i="2"/>
  <c r="AU11" i="2"/>
  <c r="AU12" i="2"/>
  <c r="AT13" i="2"/>
  <c r="AU20" i="2"/>
  <c r="AU27" i="2"/>
  <c r="AU31" i="2"/>
  <c r="AU32" i="2"/>
  <c r="AU37" i="2"/>
  <c r="AT38" i="2"/>
  <c r="AU39" i="2"/>
  <c r="AT40" i="2"/>
  <c r="AU44" i="2"/>
  <c r="AT46" i="2"/>
  <c r="AU52" i="2"/>
  <c r="AU54" i="2"/>
  <c r="AU56" i="2"/>
  <c r="AU62" i="2"/>
  <c r="AT63" i="2"/>
  <c r="AU64" i="2"/>
  <c r="AU65" i="2"/>
  <c r="AU68" i="2"/>
  <c r="AU69" i="2"/>
  <c r="AT71" i="2"/>
  <c r="AT73" i="2"/>
  <c r="AT74" i="2"/>
  <c r="AT75" i="2"/>
  <c r="AT77" i="2"/>
  <c r="AT79" i="2"/>
  <c r="AU84" i="2"/>
  <c r="AU85" i="2"/>
  <c r="AU86" i="2"/>
  <c r="AT87" i="2"/>
  <c r="AU92" i="2"/>
  <c r="AU93" i="2"/>
  <c r="AU95" i="2"/>
  <c r="AU98" i="2"/>
  <c r="AT99" i="2"/>
  <c r="AU671" i="2"/>
  <c r="AT676" i="2"/>
  <c r="AU682" i="2"/>
  <c r="AU688" i="2"/>
  <c r="AT690" i="2"/>
  <c r="AT700" i="2"/>
  <c r="AU701" i="2"/>
  <c r="AU703" i="2"/>
  <c r="AU704" i="2"/>
  <c r="AT706" i="2"/>
  <c r="AT712" i="2"/>
  <c r="AU718" i="2"/>
  <c r="AT723" i="2"/>
  <c r="AU724" i="2"/>
  <c r="AU729" i="2"/>
  <c r="AU734" i="2"/>
  <c r="AT739" i="2"/>
  <c r="AU740" i="2"/>
  <c r="AU745" i="2"/>
  <c r="AU750" i="2"/>
  <c r="AT755" i="2"/>
  <c r="AU756" i="2"/>
  <c r="AU761" i="2"/>
  <c r="AU766" i="2"/>
  <c r="AT771" i="2"/>
  <c r="AU772" i="2"/>
  <c r="AU782" i="2"/>
  <c r="AU791" i="2"/>
  <c r="AU795" i="2"/>
  <c r="AT805" i="2"/>
  <c r="AT813" i="2"/>
  <c r="AT8" i="2"/>
  <c r="AU10" i="2"/>
  <c r="AU13" i="2"/>
  <c r="AT24" i="2"/>
  <c r="AT26" i="2"/>
  <c r="AT28" i="2"/>
  <c r="AT36" i="2"/>
  <c r="AU38" i="2"/>
  <c r="AU40" i="2"/>
  <c r="AU45" i="2"/>
  <c r="AU46" i="2"/>
  <c r="AU666" i="2"/>
  <c r="AU670" i="2"/>
  <c r="AU675" i="2"/>
  <c r="AU678" i="2"/>
  <c r="AU681" i="2"/>
  <c r="AU694" i="2"/>
  <c r="AU705" i="2"/>
  <c r="AT708" i="2"/>
  <c r="AT711" i="2"/>
  <c r="AT714" i="2"/>
  <c r="AU717" i="2"/>
  <c r="AU722" i="2"/>
  <c r="AT727" i="2"/>
  <c r="AU728" i="2"/>
  <c r="AU733" i="2"/>
  <c r="AU738" i="2"/>
  <c r="AT743" i="2"/>
  <c r="AU744" i="2"/>
  <c r="AU749" i="2"/>
  <c r="AU754" i="2"/>
  <c r="AT759" i="2"/>
  <c r="AU760" i="2"/>
  <c r="AU765" i="2"/>
  <c r="AU770" i="2"/>
  <c r="AT775" i="2"/>
  <c r="AU781" i="2"/>
  <c r="AU787" i="2"/>
  <c r="AT797" i="2"/>
  <c r="AU804" i="2"/>
  <c r="AU805" i="2"/>
  <c r="AT807" i="2"/>
  <c r="AT809" i="2"/>
  <c r="AU813" i="2"/>
  <c r="AT815" i="2"/>
  <c r="AT817" i="2"/>
  <c r="AU818" i="2"/>
  <c r="AT819" i="2"/>
  <c r="AT821" i="2"/>
  <c r="AU8" i="2"/>
  <c r="AT9" i="2"/>
  <c r="AT14" i="2"/>
  <c r="AU16" i="2"/>
  <c r="AT17" i="2"/>
  <c r="AT19" i="2"/>
  <c r="AU21" i="2"/>
  <c r="AT22" i="2"/>
  <c r="AU23" i="2"/>
  <c r="AU24" i="2"/>
  <c r="AU26" i="2"/>
  <c r="AU28" i="2"/>
  <c r="AT30" i="2"/>
  <c r="AU33" i="2"/>
  <c r="AT34" i="2"/>
  <c r="AU35" i="2"/>
  <c r="AU36" i="2"/>
  <c r="AT42" i="2"/>
  <c r="AU48" i="2"/>
  <c r="AT50" i="2"/>
  <c r="AU58" i="2"/>
  <c r="AT59" i="2"/>
  <c r="AU60" i="2"/>
  <c r="AU61" i="2"/>
  <c r="AU66" i="2"/>
  <c r="AU67" i="2"/>
  <c r="AU80" i="2"/>
  <c r="AU81" i="2"/>
  <c r="AU82" i="2"/>
  <c r="AT83" i="2"/>
  <c r="AU88" i="2"/>
  <c r="AU89" i="2"/>
  <c r="AU90" i="2"/>
  <c r="AT91" i="2"/>
  <c r="AU97" i="2"/>
  <c r="AU100" i="2"/>
  <c r="AU101" i="2"/>
  <c r="AU103" i="2"/>
  <c r="AU105" i="2"/>
  <c r="AU50" i="2"/>
  <c r="AT54" i="2"/>
  <c r="AT58" i="2"/>
  <c r="AU71" i="2"/>
  <c r="AT95" i="2"/>
  <c r="AT97" i="2"/>
  <c r="AU99" i="2"/>
  <c r="AU107" i="2"/>
  <c r="AU109" i="2"/>
  <c r="AT111" i="2"/>
  <c r="AU117" i="2"/>
  <c r="AU118" i="2"/>
  <c r="AU119" i="2"/>
  <c r="AT151" i="2"/>
  <c r="AT157" i="2"/>
  <c r="AU159" i="2"/>
  <c r="AT161" i="2"/>
  <c r="AU163" i="2"/>
  <c r="AT174" i="2"/>
  <c r="AU178" i="2"/>
  <c r="AU180" i="2"/>
  <c r="AU191" i="2"/>
  <c r="AU194" i="2"/>
  <c r="AU205" i="2"/>
  <c r="AU207" i="2"/>
  <c r="AU209" i="2"/>
  <c r="AU212" i="2"/>
  <c r="AU214" i="2"/>
  <c r="AT222" i="2"/>
  <c r="AU224" i="2"/>
  <c r="AT48" i="2"/>
  <c r="AU49" i="2"/>
  <c r="AT56" i="2"/>
  <c r="AT67" i="2"/>
  <c r="AT69" i="2"/>
  <c r="AU73" i="2"/>
  <c r="AU75" i="2"/>
  <c r="AU79" i="2"/>
  <c r="AU83" i="2"/>
  <c r="AU87" i="2"/>
  <c r="AU91" i="2"/>
  <c r="AU94" i="2"/>
  <c r="AT105" i="2"/>
  <c r="AU110" i="2"/>
  <c r="AU111" i="2"/>
  <c r="AU112" i="2"/>
  <c r="AT113" i="2"/>
  <c r="AT121" i="2"/>
  <c r="AT123" i="2"/>
  <c r="AT125" i="2"/>
  <c r="AT126" i="2"/>
  <c r="AT129" i="2"/>
  <c r="AT130" i="2"/>
  <c r="AT133" i="2"/>
  <c r="AT134" i="2"/>
  <c r="AT137" i="2"/>
  <c r="AT138" i="2"/>
  <c r="AT141" i="2"/>
  <c r="AT142" i="2"/>
  <c r="AT145" i="2"/>
  <c r="AT146" i="2"/>
  <c r="AT150" i="2"/>
  <c r="AU151" i="2"/>
  <c r="AU152" i="2"/>
  <c r="AT153" i="2"/>
  <c r="AU157" i="2"/>
  <c r="AU158" i="2"/>
  <c r="AU161" i="2"/>
  <c r="AT170" i="2"/>
  <c r="AT171" i="2"/>
  <c r="AT172" i="2"/>
  <c r="AU173" i="2"/>
  <c r="AU174" i="2"/>
  <c r="AU175" i="2"/>
  <c r="AU176" i="2"/>
  <c r="AU190" i="2"/>
  <c r="AT198" i="2"/>
  <c r="AT202" i="2"/>
  <c r="AT219" i="2"/>
  <c r="AU222" i="2"/>
  <c r="AT227" i="2"/>
  <c r="AT230" i="2"/>
  <c r="AU127" i="2"/>
  <c r="AU130" i="2"/>
  <c r="AU132" i="2"/>
  <c r="AU134" i="2"/>
  <c r="AU136" i="2"/>
  <c r="AU138" i="2"/>
  <c r="AU139" i="2"/>
  <c r="AU141" i="2"/>
  <c r="AU143" i="2"/>
  <c r="AU145" i="2"/>
  <c r="AT149" i="2"/>
  <c r="AU150" i="2"/>
  <c r="AT166" i="2"/>
  <c r="AT167" i="2"/>
  <c r="AU169" i="2"/>
  <c r="AU171" i="2"/>
  <c r="AT182" i="2"/>
  <c r="AT184" i="2"/>
  <c r="AT186" i="2"/>
  <c r="AT188" i="2"/>
  <c r="AU192" i="2"/>
  <c r="AT196" i="2"/>
  <c r="AU198" i="2"/>
  <c r="AU202" i="2"/>
  <c r="AU219" i="2"/>
  <c r="AU221" i="2"/>
  <c r="AT226" i="2"/>
  <c r="AU227" i="2"/>
  <c r="AU230" i="2"/>
  <c r="AU232" i="2"/>
  <c r="AU47" i="2"/>
  <c r="AT52" i="2"/>
  <c r="AT55" i="2"/>
  <c r="AU59" i="2"/>
  <c r="AT61" i="2"/>
  <c r="AU63" i="2"/>
  <c r="AT65" i="2"/>
  <c r="AT101" i="2"/>
  <c r="AU113" i="2"/>
  <c r="AT115" i="2"/>
  <c r="AU121" i="2"/>
  <c r="AU123" i="2"/>
  <c r="AU124" i="2"/>
  <c r="AU125" i="2"/>
  <c r="AU126" i="2"/>
  <c r="AU128" i="2"/>
  <c r="AU129" i="2"/>
  <c r="AU131" i="2"/>
  <c r="AU133" i="2"/>
  <c r="AU135" i="2"/>
  <c r="AU137" i="2"/>
  <c r="AU140" i="2"/>
  <c r="AU142" i="2"/>
  <c r="AU144" i="2"/>
  <c r="AU146" i="2"/>
  <c r="AU153" i="2"/>
  <c r="AT168" i="2"/>
  <c r="AU170" i="2"/>
  <c r="AU172" i="2"/>
  <c r="AT183" i="2"/>
  <c r="AT187" i="2"/>
  <c r="AT195" i="2"/>
  <c r="AU197" i="2"/>
  <c r="AT199" i="2"/>
  <c r="AT215" i="2"/>
  <c r="AT218" i="2"/>
  <c r="AU220" i="2"/>
  <c r="AU229" i="2"/>
  <c r="AU51" i="2"/>
  <c r="AU77" i="2"/>
  <c r="AT81" i="2"/>
  <c r="AT85" i="2"/>
  <c r="AT89" i="2"/>
  <c r="AT93" i="2"/>
  <c r="AT103" i="2"/>
  <c r="AT106" i="2"/>
  <c r="AT107" i="2"/>
  <c r="AT109" i="2"/>
  <c r="AU114" i="2"/>
  <c r="AU115" i="2"/>
  <c r="AU116" i="2"/>
  <c r="AT117" i="2"/>
  <c r="AT119" i="2"/>
  <c r="AU122" i="2"/>
  <c r="AU149" i="2"/>
  <c r="AU154" i="2"/>
  <c r="AT159" i="2"/>
  <c r="AT162" i="2"/>
  <c r="AT163" i="2"/>
  <c r="AT164" i="2"/>
  <c r="AU165" i="2"/>
  <c r="AU166" i="2"/>
  <c r="AU167" i="2"/>
  <c r="AU168" i="2"/>
  <c r="AT178" i="2"/>
  <c r="AT179" i="2"/>
  <c r="AT180" i="2"/>
  <c r="AU181" i="2"/>
  <c r="AU182" i="2"/>
  <c r="AU183" i="2"/>
  <c r="AU184" i="2"/>
  <c r="AU186" i="2"/>
  <c r="AU187" i="2"/>
  <c r="AU188" i="2"/>
  <c r="AT191" i="2"/>
  <c r="AT194" i="2"/>
  <c r="AU195" i="2"/>
  <c r="AU196" i="2"/>
  <c r="AU199" i="2"/>
  <c r="AT206" i="2"/>
  <c r="AT207" i="2"/>
  <c r="AT210" i="2"/>
  <c r="AT211" i="2"/>
  <c r="AT214" i="2"/>
  <c r="AU215" i="2"/>
  <c r="AU216" i="2"/>
  <c r="AU217" i="2"/>
  <c r="AU218" i="2"/>
  <c r="AT223" i="2"/>
  <c r="AU226" i="2"/>
  <c r="AU228" i="2"/>
  <c r="AT231" i="2"/>
  <c r="AU156" i="2"/>
  <c r="AT158" i="2"/>
  <c r="AU160" i="2"/>
  <c r="AU162" i="2"/>
  <c r="AU164" i="2"/>
  <c r="AT175" i="2"/>
  <c r="AT176" i="2"/>
  <c r="AU177" i="2"/>
  <c r="AU179" i="2"/>
  <c r="AT190" i="2"/>
  <c r="AU204" i="2"/>
  <c r="AU206" i="2"/>
  <c r="AU208" i="2"/>
  <c r="AU210" i="2"/>
  <c r="AU211" i="2"/>
  <c r="AU213" i="2"/>
  <c r="AU223" i="2"/>
  <c r="AU225" i="2"/>
  <c r="AU231" i="2"/>
  <c r="AU376" i="2"/>
  <c r="AU796" i="2"/>
  <c r="AT820" i="2"/>
  <c r="AT816" i="2"/>
  <c r="AT814" i="2"/>
  <c r="AT800" i="2"/>
  <c r="AT798" i="2"/>
  <c r="AU820" i="2"/>
  <c r="AU792" i="2"/>
  <c r="AT822" i="2"/>
  <c r="AU816" i="2"/>
  <c r="AT776" i="2"/>
  <c r="AU711" i="2"/>
  <c r="AT772" i="2"/>
  <c r="AT756" i="2"/>
  <c r="AT740" i="2"/>
  <c r="AT724" i="2"/>
  <c r="AU713" i="2"/>
  <c r="AU697" i="2"/>
  <c r="AT689" i="2"/>
  <c r="AU677" i="2"/>
  <c r="AT707" i="2"/>
  <c r="AU693" i="2"/>
  <c r="AU626" i="2"/>
  <c r="AT630" i="2"/>
  <c r="AT624" i="2"/>
  <c r="AT673" i="2"/>
  <c r="AT657" i="2"/>
  <c r="AT641" i="2"/>
  <c r="AU592" i="2"/>
  <c r="AT588" i="2"/>
  <c r="AU624" i="2"/>
  <c r="AU608" i="2"/>
  <c r="AT590" i="2"/>
  <c r="AT582" i="2"/>
  <c r="AT566" i="2"/>
  <c r="AU549" i="2"/>
  <c r="AT546" i="2"/>
  <c r="AT531" i="2"/>
  <c r="AT529" i="2"/>
  <c r="AU523" i="2"/>
  <c r="AT553" i="2"/>
  <c r="AU527" i="2"/>
  <c r="AT515" i="2"/>
  <c r="AT499" i="2"/>
  <c r="AT483" i="2"/>
  <c r="AT471" i="2"/>
  <c r="AT449" i="2"/>
  <c r="AT453" i="2"/>
  <c r="AT441" i="2"/>
  <c r="AU434" i="2"/>
  <c r="AT426" i="2"/>
  <c r="AT410" i="2"/>
  <c r="AT434" i="2"/>
  <c r="AT424" i="2"/>
  <c r="AT422" i="2"/>
  <c r="AU414" i="2"/>
  <c r="AT406" i="2"/>
  <c r="AT408" i="2"/>
  <c r="AT400" i="2"/>
  <c r="AT818" i="2"/>
  <c r="AU794" i="2"/>
  <c r="AT812" i="2"/>
  <c r="AT810" i="2"/>
  <c r="AU798" i="2"/>
  <c r="AT792" i="2"/>
  <c r="AT770" i="2"/>
  <c r="AT762" i="2"/>
  <c r="AT754" i="2"/>
  <c r="AT746" i="2"/>
  <c r="AT738" i="2"/>
  <c r="AT730" i="2"/>
  <c r="AT722" i="2"/>
  <c r="AT697" i="2"/>
  <c r="AT695" i="2"/>
  <c r="AT768" i="2"/>
  <c r="AT752" i="2"/>
  <c r="AT736" i="2"/>
  <c r="AT720" i="2"/>
  <c r="AT687" i="2"/>
  <c r="AT683" i="2"/>
  <c r="AT679" i="2"/>
  <c r="AT675" i="2"/>
  <c r="AT667" i="2"/>
  <c r="AT659" i="2"/>
  <c r="AT651" i="2"/>
  <c r="AT643" i="2"/>
  <c r="AU634" i="2"/>
  <c r="AU600" i="2"/>
  <c r="AT596" i="2"/>
  <c r="AT610" i="2"/>
  <c r="AT608" i="2"/>
  <c r="AT669" i="2"/>
  <c r="AT653" i="2"/>
  <c r="AT637" i="2"/>
  <c r="AU632" i="2"/>
  <c r="AT629" i="2"/>
  <c r="AU614" i="2"/>
  <c r="AT606" i="2"/>
  <c r="AT604" i="2"/>
  <c r="AT634" i="2"/>
  <c r="AT594" i="2"/>
  <c r="AT578" i="2"/>
  <c r="AT562" i="2"/>
  <c r="AU539" i="2"/>
  <c r="AU521" i="2"/>
  <c r="AT580" i="2"/>
  <c r="AT572" i="2"/>
  <c r="AT564" i="2"/>
  <c r="AT556" i="2"/>
  <c r="AU551" i="2"/>
  <c r="AT547" i="2"/>
  <c r="AU543" i="2"/>
  <c r="AT535" i="2"/>
  <c r="AT533" i="2"/>
  <c r="AT511" i="2"/>
  <c r="AT495" i="2"/>
  <c r="AT479" i="2"/>
  <c r="AU469" i="2"/>
  <c r="AT463" i="2"/>
  <c r="AT461" i="2"/>
  <c r="AT513" i="2"/>
  <c r="AT505" i="2"/>
  <c r="AT497" i="2"/>
  <c r="AT489" i="2"/>
  <c r="AU812" i="2"/>
  <c r="AT780" i="2"/>
  <c r="AU822" i="2"/>
  <c r="AU814" i="2"/>
  <c r="AT808" i="2"/>
  <c r="AT806" i="2"/>
  <c r="AU709" i="2"/>
  <c r="AT681" i="2"/>
  <c r="AT764" i="2"/>
  <c r="AT748" i="2"/>
  <c r="AT732" i="2"/>
  <c r="AT716" i="2"/>
  <c r="AU715" i="2"/>
  <c r="AU707" i="2"/>
  <c r="AT715" i="2"/>
  <c r="AT701" i="2"/>
  <c r="AT699" i="2"/>
  <c r="AU691" i="2"/>
  <c r="AU628" i="2"/>
  <c r="AT665" i="2"/>
  <c r="AT649" i="2"/>
  <c r="AT622" i="2"/>
  <c r="AT620" i="2"/>
  <c r="AT632" i="2"/>
  <c r="AT618" i="2"/>
  <c r="AT616" i="2"/>
  <c r="AU610" i="2"/>
  <c r="AT602" i="2"/>
  <c r="AT598" i="2"/>
  <c r="AT574" i="2"/>
  <c r="AT558" i="2"/>
  <c r="AU547" i="2"/>
  <c r="AU537" i="2"/>
  <c r="AT551" i="2"/>
  <c r="AT543" i="2"/>
  <c r="AT541" i="2"/>
  <c r="AT527" i="2"/>
  <c r="AT525" i="2"/>
  <c r="AT539" i="2"/>
  <c r="AT537" i="2"/>
  <c r="AT545" i="2"/>
  <c r="AU525" i="2"/>
  <c r="AT507" i="2"/>
  <c r="AT491" i="2"/>
  <c r="AT475" i="2"/>
  <c r="AU455" i="2"/>
  <c r="AT459" i="2"/>
  <c r="AT457" i="2"/>
  <c r="AT469" i="2"/>
  <c r="AT445" i="2"/>
  <c r="AT437" i="2"/>
  <c r="AT428" i="2"/>
  <c r="AT443" i="2"/>
  <c r="AT439" i="2"/>
  <c r="AU412" i="2"/>
  <c r="AT432" i="2"/>
  <c r="AT392" i="2"/>
  <c r="AU810" i="2"/>
  <c r="AT804" i="2"/>
  <c r="AT802" i="2"/>
  <c r="AU784" i="2"/>
  <c r="AT784" i="2"/>
  <c r="AT796" i="2"/>
  <c r="AT794" i="2"/>
  <c r="AT788" i="2"/>
  <c r="AU776" i="2"/>
  <c r="AU800" i="2"/>
  <c r="AT790" i="2"/>
  <c r="AT786" i="2"/>
  <c r="AT782" i="2"/>
  <c r="AT778" i="2"/>
  <c r="AT774" i="2"/>
  <c r="AT766" i="2"/>
  <c r="AT758" i="2"/>
  <c r="AT750" i="2"/>
  <c r="AT742" i="2"/>
  <c r="AT734" i="2"/>
  <c r="AT726" i="2"/>
  <c r="AT718" i="2"/>
  <c r="AU685" i="2"/>
  <c r="AT713" i="2"/>
  <c r="AT693" i="2"/>
  <c r="AT691" i="2"/>
  <c r="AT685" i="2"/>
  <c r="AT760" i="2"/>
  <c r="AT744" i="2"/>
  <c r="AT728" i="2"/>
  <c r="AT705" i="2"/>
  <c r="AT703" i="2"/>
  <c r="AT709" i="2"/>
  <c r="AT677" i="2"/>
  <c r="AT671" i="2"/>
  <c r="AT663" i="2"/>
  <c r="AT655" i="2"/>
  <c r="AT647" i="2"/>
  <c r="AT639" i="2"/>
  <c r="AT614" i="2"/>
  <c r="AT612" i="2"/>
  <c r="AT600" i="2"/>
  <c r="AT661" i="2"/>
  <c r="AT645" i="2"/>
  <c r="AU630" i="2"/>
  <c r="AU612" i="2"/>
  <c r="AT626" i="2"/>
  <c r="AT592" i="2"/>
  <c r="AT586" i="2"/>
  <c r="AT570" i="2"/>
  <c r="AT554" i="2"/>
  <c r="AT519" i="2"/>
  <c r="AT584" i="2"/>
  <c r="AT576" i="2"/>
  <c r="AT568" i="2"/>
  <c r="AT560" i="2"/>
  <c r="AU553" i="2"/>
  <c r="AU545" i="2"/>
  <c r="AT523" i="2"/>
  <c r="AT521" i="2"/>
  <c r="AU541" i="2"/>
  <c r="AT503" i="2"/>
  <c r="AT487" i="2"/>
  <c r="AU451" i="2"/>
  <c r="AT517" i="2"/>
  <c r="AT509" i="2"/>
  <c r="AT501" i="2"/>
  <c r="AT493" i="2"/>
  <c r="AT485" i="2"/>
  <c r="AT477" i="2"/>
  <c r="AT455" i="2"/>
  <c r="AU416" i="2"/>
  <c r="AT404" i="2"/>
  <c r="AT388" i="2"/>
  <c r="AU378" i="2"/>
  <c r="AU374" i="2"/>
  <c r="AT398" i="2"/>
  <c r="AT390" i="2"/>
  <c r="AT350" i="2"/>
  <c r="AT363" i="2"/>
  <c r="AU358" i="2"/>
  <c r="AT343" i="2"/>
  <c r="AT330" i="2"/>
  <c r="AT372" i="2"/>
  <c r="AT368" i="2"/>
  <c r="AT364" i="2"/>
  <c r="AT360" i="2"/>
  <c r="AT356" i="2"/>
  <c r="AT352" i="2"/>
  <c r="AT344" i="2"/>
  <c r="AT325" i="2"/>
  <c r="AT326" i="2"/>
  <c r="AT314" i="2"/>
  <c r="AT310" i="2"/>
  <c r="AU301" i="2"/>
  <c r="AT294" i="2"/>
  <c r="AT281" i="2"/>
  <c r="AT279" i="2"/>
  <c r="AT289" i="2"/>
  <c r="AT287" i="2"/>
  <c r="AU268" i="2"/>
  <c r="AT262" i="2"/>
  <c r="AT258" i="2"/>
  <c r="AT247" i="2"/>
  <c r="AT260" i="2"/>
  <c r="AT197" i="2"/>
  <c r="AT212" i="2"/>
  <c r="AT208" i="2"/>
  <c r="AT204" i="2"/>
  <c r="AT189" i="2"/>
  <c r="AT228" i="2"/>
  <c r="AT217" i="2"/>
  <c r="AU201" i="2"/>
  <c r="AT177" i="2"/>
  <c r="AT156" i="2"/>
  <c r="AT160" i="2"/>
  <c r="AT140" i="2"/>
  <c r="AU96" i="2"/>
  <c r="AT90" i="2"/>
  <c r="AT82" i="2"/>
  <c r="AU72" i="2"/>
  <c r="AT88" i="2"/>
  <c r="AT33" i="2"/>
  <c r="AT412" i="2"/>
  <c r="AU430" i="2"/>
  <c r="AT420" i="2"/>
  <c r="AT418" i="2"/>
  <c r="AT416" i="2"/>
  <c r="AT414" i="2"/>
  <c r="AT382" i="2"/>
  <c r="AT380" i="2"/>
  <c r="AT376" i="2"/>
  <c r="AU380" i="2"/>
  <c r="AU371" i="2"/>
  <c r="AT351" i="2"/>
  <c r="AT347" i="2"/>
  <c r="AU329" i="2"/>
  <c r="AU325" i="2"/>
  <c r="AT322" i="2"/>
  <c r="AT340" i="2"/>
  <c r="AT329" i="2"/>
  <c r="AT304" i="2"/>
  <c r="AT317" i="2"/>
  <c r="AT313" i="2"/>
  <c r="AT309" i="2"/>
  <c r="AU291" i="2"/>
  <c r="AT285" i="2"/>
  <c r="AT283" i="2"/>
  <c r="AU289" i="2"/>
  <c r="AT277" i="2"/>
  <c r="AT275" i="2"/>
  <c r="AT264" i="2"/>
  <c r="AT266" i="2"/>
  <c r="AT253" i="2"/>
  <c r="AT251" i="2"/>
  <c r="AT249" i="2"/>
  <c r="AU245" i="2"/>
  <c r="AT233" i="2"/>
  <c r="AT193" i="2"/>
  <c r="AT216" i="2"/>
  <c r="AT229" i="2"/>
  <c r="AT213" i="2"/>
  <c r="AU193" i="2"/>
  <c r="AT148" i="2"/>
  <c r="AT173" i="2"/>
  <c r="AU155" i="2"/>
  <c r="AU147" i="2"/>
  <c r="AT143" i="2"/>
  <c r="AU148" i="2"/>
  <c r="AT136" i="2"/>
  <c r="AT116" i="2"/>
  <c r="AT108" i="2"/>
  <c r="AU104" i="2"/>
  <c r="AT96" i="2"/>
  <c r="AT110" i="2"/>
  <c r="AT104" i="2"/>
  <c r="AU70" i="2"/>
  <c r="AT84" i="2"/>
  <c r="AU78" i="2"/>
  <c r="AT62" i="2"/>
  <c r="AT53" i="2"/>
  <c r="AU55" i="2"/>
  <c r="AT37" i="2"/>
  <c r="AT41" i="2"/>
  <c r="AU25" i="2"/>
  <c r="AT29" i="2"/>
  <c r="AT35" i="2"/>
  <c r="AT7" i="2"/>
  <c r="AU120" i="2"/>
  <c r="AU102" i="2"/>
  <c r="AT102" i="2"/>
  <c r="AU74" i="2"/>
  <c r="AT70" i="2"/>
  <c r="AT80" i="2"/>
  <c r="AT51" i="2"/>
  <c r="AT43" i="2"/>
  <c r="AU29" i="2"/>
  <c r="AT25" i="2"/>
  <c r="AT31" i="2"/>
  <c r="AT23" i="2"/>
  <c r="AT11" i="2"/>
  <c r="AT481" i="2"/>
  <c r="AU406" i="2"/>
  <c r="AT384" i="2"/>
  <c r="AT402" i="2"/>
  <c r="AT394" i="2"/>
  <c r="AT378" i="2"/>
  <c r="AT371" i="2"/>
  <c r="AT362" i="2"/>
  <c r="AT370" i="2"/>
  <c r="AT367" i="2"/>
  <c r="AU359" i="2"/>
  <c r="AT335" i="2"/>
  <c r="AT336" i="2"/>
  <c r="AU294" i="2"/>
  <c r="AU287" i="2"/>
  <c r="AT273" i="2"/>
  <c r="AU270" i="2"/>
  <c r="AT256" i="2"/>
  <c r="AT239" i="2"/>
  <c r="AT203" i="2"/>
  <c r="AU189" i="2"/>
  <c r="AT185" i="2"/>
  <c r="AT220" i="2"/>
  <c r="AT201" i="2"/>
  <c r="AT232" i="2"/>
  <c r="AT225" i="2"/>
  <c r="AT209" i="2"/>
  <c r="AU203" i="2"/>
  <c r="AT200" i="2"/>
  <c r="AT192" i="2"/>
  <c r="AT169" i="2"/>
  <c r="AT155" i="2"/>
  <c r="AT147" i="2"/>
  <c r="AT152" i="2"/>
  <c r="AT120" i="2"/>
  <c r="AT144" i="2"/>
  <c r="AT132" i="2"/>
  <c r="AT94" i="2"/>
  <c r="AT86" i="2"/>
  <c r="AT68" i="2"/>
  <c r="AT21" i="2"/>
  <c r="AT15" i="2"/>
  <c r="AT16" i="2"/>
  <c r="AT451" i="2"/>
  <c r="AT467" i="2"/>
  <c r="AT465" i="2"/>
  <c r="AU432" i="2"/>
  <c r="AT447" i="2"/>
  <c r="AT435" i="2"/>
  <c r="AU428" i="2"/>
  <c r="AT396" i="2"/>
  <c r="AT386" i="2"/>
  <c r="AU382" i="2"/>
  <c r="AT355" i="2"/>
  <c r="AT359" i="2"/>
  <c r="AT375" i="2"/>
  <c r="AT354" i="2"/>
  <c r="AU362" i="2"/>
  <c r="AT339" i="2"/>
  <c r="AT348" i="2"/>
  <c r="AT332" i="2"/>
  <c r="AU330" i="2"/>
  <c r="AU326" i="2"/>
  <c r="AU321" i="2"/>
  <c r="AT346" i="2"/>
  <c r="AT342" i="2"/>
  <c r="AT338" i="2"/>
  <c r="AT334" i="2"/>
  <c r="AT318" i="2"/>
  <c r="AT306" i="2"/>
  <c r="AT298" i="2"/>
  <c r="AT302" i="2"/>
  <c r="AT291" i="2"/>
  <c r="AT270" i="2"/>
  <c r="AT268" i="2"/>
  <c r="AU272" i="2"/>
  <c r="AT272" i="2"/>
  <c r="AU253" i="2"/>
  <c r="AT243" i="2"/>
  <c r="AT241" i="2"/>
  <c r="AT237" i="2"/>
  <c r="AT235" i="2"/>
  <c r="AU185" i="2"/>
  <c r="AU200" i="2"/>
  <c r="AT224" i="2"/>
  <c r="AT221" i="2"/>
  <c r="AT205" i="2"/>
  <c r="AT181" i="2"/>
  <c r="AT165" i="2"/>
  <c r="AT154" i="2"/>
  <c r="AT122" i="2"/>
  <c r="AT139" i="2"/>
  <c r="AT135" i="2"/>
  <c r="AT131" i="2"/>
  <c r="AT127" i="2"/>
  <c r="AT118" i="2"/>
  <c r="AT128" i="2"/>
  <c r="AT112" i="2"/>
  <c r="AU106" i="2"/>
  <c r="AT78" i="2"/>
  <c r="AT92" i="2"/>
  <c r="AU76" i="2"/>
  <c r="AT66" i="2"/>
  <c r="AU57" i="2"/>
  <c r="AT64" i="2"/>
  <c r="AU53" i="2"/>
  <c r="AT49" i="2"/>
  <c r="AT27" i="2"/>
  <c r="AU15" i="2"/>
  <c r="AT124" i="2"/>
  <c r="AT114" i="2"/>
  <c r="AU108" i="2"/>
  <c r="AT100" i="2"/>
  <c r="AT98" i="2"/>
  <c r="AT72" i="2"/>
  <c r="AT76" i="2"/>
  <c r="AT57" i="2"/>
  <c r="AT60" i="2"/>
  <c r="AT47" i="2"/>
  <c r="AT45" i="2"/>
  <c r="AT39" i="2"/>
  <c r="AU18" i="2"/>
  <c r="AW233" i="2"/>
  <c r="AW234" i="2"/>
  <c r="AW235" i="2"/>
  <c r="AV238" i="2"/>
  <c r="AV240" i="2"/>
  <c r="AX240" i="2" s="1"/>
  <c r="AZ240" i="2" s="1"/>
  <c r="BD240" i="2" s="1"/>
  <c r="AW245" i="2"/>
  <c r="AW252" i="2"/>
  <c r="AY252" i="2" s="1"/>
  <c r="BA252" i="2" s="1"/>
  <c r="BE252" i="2" s="1"/>
  <c r="AW255" i="2"/>
  <c r="AV257" i="2"/>
  <c r="AV261" i="2"/>
  <c r="AW271" i="2"/>
  <c r="AW281" i="2"/>
  <c r="AV282" i="2"/>
  <c r="AW286" i="2"/>
  <c r="AV288" i="2"/>
  <c r="AV290" i="2"/>
  <c r="AV293" i="2"/>
  <c r="AV294" i="2"/>
  <c r="AV298" i="2"/>
  <c r="AV302" i="2"/>
  <c r="AV310" i="2"/>
  <c r="AV311" i="2"/>
  <c r="AX311" i="2" s="1"/>
  <c r="AZ311" i="2" s="1"/>
  <c r="BD311" i="2" s="1"/>
  <c r="AV312" i="2"/>
  <c r="AV323" i="2"/>
  <c r="AX323" i="2" s="1"/>
  <c r="AW327" i="2"/>
  <c r="AW237" i="2"/>
  <c r="AW240" i="2"/>
  <c r="AV242" i="2"/>
  <c r="AV244" i="2"/>
  <c r="AV246" i="2"/>
  <c r="AX246" i="2" s="1"/>
  <c r="AZ246" i="2" s="1"/>
  <c r="BD246" i="2" s="1"/>
  <c r="AW257" i="2"/>
  <c r="AW258" i="2"/>
  <c r="AV259" i="2"/>
  <c r="AW261" i="2"/>
  <c r="AW262" i="2"/>
  <c r="AV263" i="2"/>
  <c r="AW266" i="2"/>
  <c r="AV267" i="2"/>
  <c r="AW273" i="2"/>
  <c r="AV274" i="2"/>
  <c r="AW282" i="2"/>
  <c r="AV284" i="2"/>
  <c r="AW290" i="2"/>
  <c r="AV295" i="2"/>
  <c r="AW296" i="2"/>
  <c r="AV299" i="2"/>
  <c r="AW300" i="2"/>
  <c r="AV303" i="2"/>
  <c r="AV306" i="2"/>
  <c r="AV307" i="2"/>
  <c r="AW311" i="2"/>
  <c r="AY311" i="2" s="1"/>
  <c r="BA311" i="2" s="1"/>
  <c r="BE311" i="2" s="1"/>
  <c r="AW312" i="2"/>
  <c r="AY312" i="2" s="1"/>
  <c r="BA312" i="2" s="1"/>
  <c r="AV319" i="2"/>
  <c r="AW320" i="2"/>
  <c r="AW323" i="2"/>
  <c r="AY323" i="2" s="1"/>
  <c r="BA323" i="2" s="1"/>
  <c r="AW330" i="2"/>
  <c r="AV331" i="2"/>
  <c r="AW333" i="2"/>
  <c r="AV339" i="2"/>
  <c r="AV340" i="2"/>
  <c r="AV236" i="2"/>
  <c r="AW239" i="2"/>
  <c r="AW244" i="2"/>
  <c r="AY244" i="2" s="1"/>
  <c r="BA244" i="2" s="1"/>
  <c r="BB244" i="2" s="1"/>
  <c r="BF244" i="2" s="1"/>
  <c r="AW247" i="2"/>
  <c r="AV248" i="2"/>
  <c r="AX248" i="2" s="1"/>
  <c r="AZ248" i="2" s="1"/>
  <c r="BD248" i="2" s="1"/>
  <c r="AW249" i="2"/>
  <c r="AW251" i="2"/>
  <c r="AW253" i="2"/>
  <c r="AW259" i="2"/>
  <c r="AW263" i="2"/>
  <c r="AW267" i="2"/>
  <c r="AY267" i="2" s="1"/>
  <c r="BA267" i="2" s="1"/>
  <c r="BE267" i="2" s="1"/>
  <c r="AV269" i="2"/>
  <c r="AV270" i="2"/>
  <c r="AV272" i="2"/>
  <c r="AW274" i="2"/>
  <c r="AW277" i="2"/>
  <c r="AY277" i="2" s="1"/>
  <c r="AV278" i="2"/>
  <c r="AW279" i="2"/>
  <c r="AW295" i="2"/>
  <c r="AW299" i="2"/>
  <c r="AY299" i="2" s="1"/>
  <c r="AW303" i="2"/>
  <c r="AW304" i="2"/>
  <c r="AW307" i="2"/>
  <c r="AV308" i="2"/>
  <c r="AV314" i="2"/>
  <c r="AV315" i="2"/>
  <c r="AW316" i="2"/>
  <c r="AY316" i="2" s="1"/>
  <c r="BA316" i="2" s="1"/>
  <c r="BB316" i="2" s="1"/>
  <c r="BF316" i="2" s="1"/>
  <c r="AV318" i="2"/>
  <c r="AW319" i="2"/>
  <c r="AV234" i="2"/>
  <c r="AX234" i="2" s="1"/>
  <c r="AW236" i="2"/>
  <c r="AY236" i="2" s="1"/>
  <c r="AW248" i="2"/>
  <c r="AV250" i="2"/>
  <c r="AV252" i="2"/>
  <c r="AV254" i="2"/>
  <c r="AV255" i="2"/>
  <c r="AV265" i="2"/>
  <c r="AV271" i="2"/>
  <c r="AX271" i="2" s="1"/>
  <c r="AV276" i="2"/>
  <c r="AX276" i="2" s="1"/>
  <c r="AW278" i="2"/>
  <c r="AV280" i="2"/>
  <c r="AW283" i="2"/>
  <c r="AW285" i="2"/>
  <c r="AV286" i="2"/>
  <c r="AV292" i="2"/>
  <c r="AW308" i="2"/>
  <c r="AW315" i="2"/>
  <c r="AW324" i="2"/>
  <c r="AV327" i="2"/>
  <c r="AV329" i="2"/>
  <c r="AV332" i="2"/>
  <c r="AW336" i="2"/>
  <c r="AY336" i="2" s="1"/>
  <c r="AV337" i="2"/>
  <c r="AW341" i="2"/>
  <c r="AY341" i="2" s="1"/>
  <c r="AV333" i="2"/>
  <c r="AW340" i="2"/>
  <c r="AW345" i="2"/>
  <c r="AY345" i="2" s="1"/>
  <c r="BA345" i="2" s="1"/>
  <c r="BE345" i="2" s="1"/>
  <c r="AV351" i="2"/>
  <c r="AW352" i="2"/>
  <c r="AV353" i="2"/>
  <c r="AW356" i="2"/>
  <c r="AW357" i="2"/>
  <c r="AW361" i="2"/>
  <c r="AV363" i="2"/>
  <c r="AV364" i="2"/>
  <c r="AV365" i="2"/>
  <c r="AW369" i="2"/>
  <c r="AY369" i="2" s="1"/>
  <c r="BA369" i="2" s="1"/>
  <c r="BE369" i="2" s="1"/>
  <c r="AW374" i="2"/>
  <c r="AV379" i="2"/>
  <c r="AW384" i="2"/>
  <c r="AW386" i="2"/>
  <c r="AV387" i="2"/>
  <c r="AV391" i="2"/>
  <c r="AX391" i="2" s="1"/>
  <c r="AW393" i="2"/>
  <c r="AV399" i="2"/>
  <c r="AW401" i="2"/>
  <c r="AV407" i="2"/>
  <c r="AW413" i="2"/>
  <c r="AV415" i="2"/>
  <c r="AV417" i="2"/>
  <c r="AV419" i="2"/>
  <c r="AW421" i="2"/>
  <c r="AY421" i="2" s="1"/>
  <c r="AV423" i="2"/>
  <c r="AV425" i="2"/>
  <c r="AW426" i="2"/>
  <c r="AW430" i="2"/>
  <c r="AV432" i="2"/>
  <c r="AV434" i="2"/>
  <c r="AW436" i="2"/>
  <c r="AW438" i="2"/>
  <c r="AW439" i="2"/>
  <c r="AV440" i="2"/>
  <c r="AW442" i="2"/>
  <c r="AW443" i="2"/>
  <c r="AV444" i="2"/>
  <c r="AW328" i="2"/>
  <c r="AW331" i="2"/>
  <c r="AW332" i="2"/>
  <c r="AW337" i="2"/>
  <c r="AV347" i="2"/>
  <c r="AV348" i="2"/>
  <c r="AW353" i="2"/>
  <c r="AW364" i="2"/>
  <c r="AY364" i="2" s="1"/>
  <c r="AW365" i="2"/>
  <c r="AY365" i="2" s="1"/>
  <c r="AV371" i="2"/>
  <c r="AV372" i="2"/>
  <c r="AW379" i="2"/>
  <c r="AY379" i="2" s="1"/>
  <c r="BA379" i="2" s="1"/>
  <c r="AV381" i="2"/>
  <c r="AV383" i="2"/>
  <c r="AX383" i="2" s="1"/>
  <c r="AZ383" i="2" s="1"/>
  <c r="BD383" i="2" s="1"/>
  <c r="AV385" i="2"/>
  <c r="AW387" i="2"/>
  <c r="AW388" i="2"/>
  <c r="AY388" i="2" s="1"/>
  <c r="AV389" i="2"/>
  <c r="AW396" i="2"/>
  <c r="AV397" i="2"/>
  <c r="AW404" i="2"/>
  <c r="AY404" i="2" s="1"/>
  <c r="AV405" i="2"/>
  <c r="AV411" i="2"/>
  <c r="AW417" i="2"/>
  <c r="AW425" i="2"/>
  <c r="AV427" i="2"/>
  <c r="AV428" i="2"/>
  <c r="AV429" i="2"/>
  <c r="AV431" i="2"/>
  <c r="AV433" i="2"/>
  <c r="AW440" i="2"/>
  <c r="AY440" i="2" s="1"/>
  <c r="AW444" i="2"/>
  <c r="AV450" i="2"/>
  <c r="AW451" i="2"/>
  <c r="AV454" i="2"/>
  <c r="AV330" i="2"/>
  <c r="AV336" i="2"/>
  <c r="AV343" i="2"/>
  <c r="AV344" i="2"/>
  <c r="AW348" i="2"/>
  <c r="AY348" i="2" s="1"/>
  <c r="BA348" i="2" s="1"/>
  <c r="AV349" i="2"/>
  <c r="AV360" i="2"/>
  <c r="AV368" i="2"/>
  <c r="AW372" i="2"/>
  <c r="AV373" i="2"/>
  <c r="AV377" i="2"/>
  <c r="AW383" i="2"/>
  <c r="AY383" i="2" s="1"/>
  <c r="AW389" i="2"/>
  <c r="AV395" i="2"/>
  <c r="AW397" i="2"/>
  <c r="AY397" i="2" s="1"/>
  <c r="BA397" i="2" s="1"/>
  <c r="BB397" i="2" s="1"/>
  <c r="BF397" i="2" s="1"/>
  <c r="AV403" i="2"/>
  <c r="AW405" i="2"/>
  <c r="AW408" i="2"/>
  <c r="AV409" i="2"/>
  <c r="AW412" i="2"/>
  <c r="AW420" i="2"/>
  <c r="AW429" i="2"/>
  <c r="AW433" i="2"/>
  <c r="AW447" i="2"/>
  <c r="AV448" i="2"/>
  <c r="AW450" i="2"/>
  <c r="AV452" i="2"/>
  <c r="AW454" i="2"/>
  <c r="AV335" i="2"/>
  <c r="AV341" i="2"/>
  <c r="AW344" i="2"/>
  <c r="AV345" i="2"/>
  <c r="AW349" i="2"/>
  <c r="AV352" i="2"/>
  <c r="AV355" i="2"/>
  <c r="AV356" i="2"/>
  <c r="AV357" i="2"/>
  <c r="AW360" i="2"/>
  <c r="AV361" i="2"/>
  <c r="AW368" i="2"/>
  <c r="AV369" i="2"/>
  <c r="AW373" i="2"/>
  <c r="AY373" i="2" s="1"/>
  <c r="AV375" i="2"/>
  <c r="AW378" i="2"/>
  <c r="AV386" i="2"/>
  <c r="AW392" i="2"/>
  <c r="AV393" i="2"/>
  <c r="AW400" i="2"/>
  <c r="AY400" i="2" s="1"/>
  <c r="BA400" i="2" s="1"/>
  <c r="AV401" i="2"/>
  <c r="AW409" i="2"/>
  <c r="AV413" i="2"/>
  <c r="AW418" i="2"/>
  <c r="AV421" i="2"/>
  <c r="AW435" i="2"/>
  <c r="AV436" i="2"/>
  <c r="AV438" i="2"/>
  <c r="AV442" i="2"/>
  <c r="AV446" i="2"/>
  <c r="AX446" i="2" s="1"/>
  <c r="AW448" i="2"/>
  <c r="AW452" i="2"/>
  <c r="AW455" i="2"/>
  <c r="AW463" i="2"/>
  <c r="AV464" i="2"/>
  <c r="AX464" i="2" s="1"/>
  <c r="AW469" i="2"/>
  <c r="AV473" i="2"/>
  <c r="AV476" i="2"/>
  <c r="AX476" i="2" s="1"/>
  <c r="AW477" i="2"/>
  <c r="AY477" i="2" s="1"/>
  <c r="BA477" i="2" s="1"/>
  <c r="BE477" i="2" s="1"/>
  <c r="AV484" i="2"/>
  <c r="AX484" i="2" s="1"/>
  <c r="AW485" i="2"/>
  <c r="AV492" i="2"/>
  <c r="AX492" i="2" s="1"/>
  <c r="AW493" i="2"/>
  <c r="AY493" i="2" s="1"/>
  <c r="BA493" i="2" s="1"/>
  <c r="BE493" i="2" s="1"/>
  <c r="AV456" i="2"/>
  <c r="AW461" i="2"/>
  <c r="AW464" i="2"/>
  <c r="AV466" i="2"/>
  <c r="AV468" i="2"/>
  <c r="AV471" i="2"/>
  <c r="AW473" i="2"/>
  <c r="AW476" i="2"/>
  <c r="AV478" i="2"/>
  <c r="AW484" i="2"/>
  <c r="AV486" i="2"/>
  <c r="AW492" i="2"/>
  <c r="AV494" i="2"/>
  <c r="AW500" i="2"/>
  <c r="AV502" i="2"/>
  <c r="AW508" i="2"/>
  <c r="AV510" i="2"/>
  <c r="AW516" i="2"/>
  <c r="AW521" i="2"/>
  <c r="AV524" i="2"/>
  <c r="AW529" i="2"/>
  <c r="AW532" i="2"/>
  <c r="AV534" i="2"/>
  <c r="AV536" i="2"/>
  <c r="AW540" i="2"/>
  <c r="AV542" i="2"/>
  <c r="AV544" i="2"/>
  <c r="AW549" i="2"/>
  <c r="AV551" i="2"/>
  <c r="AW553" i="2"/>
  <c r="AW554" i="2"/>
  <c r="AV555" i="2"/>
  <c r="AW562" i="2"/>
  <c r="AY562" i="2" s="1"/>
  <c r="AV563" i="2"/>
  <c r="AW570" i="2"/>
  <c r="AV571" i="2"/>
  <c r="AW578" i="2"/>
  <c r="AY578" i="2" s="1"/>
  <c r="BA578" i="2" s="1"/>
  <c r="BB578" i="2" s="1"/>
  <c r="BF578" i="2" s="1"/>
  <c r="AV579" i="2"/>
  <c r="AW456" i="2"/>
  <c r="AY456" i="2" s="1"/>
  <c r="AV458" i="2"/>
  <c r="AV460" i="2"/>
  <c r="AX460" i="2" s="1"/>
  <c r="AV462" i="2"/>
  <c r="AW468" i="2"/>
  <c r="AV470" i="2"/>
  <c r="AW471" i="2"/>
  <c r="AV472" i="2"/>
  <c r="AV480" i="2"/>
  <c r="AX480" i="2" s="1"/>
  <c r="AZ480" i="2" s="1"/>
  <c r="AW481" i="2"/>
  <c r="AV488" i="2"/>
  <c r="AX488" i="2" s="1"/>
  <c r="AW489" i="2"/>
  <c r="AW460" i="2"/>
  <c r="AW472" i="2"/>
  <c r="AY472" i="2" s="1"/>
  <c r="BA472" i="2" s="1"/>
  <c r="BB472" i="2" s="1"/>
  <c r="BF472" i="2" s="1"/>
  <c r="AV474" i="2"/>
  <c r="AW480" i="2"/>
  <c r="AV482" i="2"/>
  <c r="AW488" i="2"/>
  <c r="AV490" i="2"/>
  <c r="AW496" i="2"/>
  <c r="AV498" i="2"/>
  <c r="AW504" i="2"/>
  <c r="AV506" i="2"/>
  <c r="AW512" i="2"/>
  <c r="AV514" i="2"/>
  <c r="AW517" i="2"/>
  <c r="AW520" i="2"/>
  <c r="AV522" i="2"/>
  <c r="AW528" i="2"/>
  <c r="AW539" i="2"/>
  <c r="AV546" i="2"/>
  <c r="AW548" i="2"/>
  <c r="AW552" i="2"/>
  <c r="AY552" i="2" s="1"/>
  <c r="AW558" i="2"/>
  <c r="AY558" i="2" s="1"/>
  <c r="AV559" i="2"/>
  <c r="AW566" i="2"/>
  <c r="AV567" i="2"/>
  <c r="AW574" i="2"/>
  <c r="AY574" i="2" s="1"/>
  <c r="AV575" i="2"/>
  <c r="AW582" i="2"/>
  <c r="AV518" i="2"/>
  <c r="AV520" i="2"/>
  <c r="AV526" i="2"/>
  <c r="AW531" i="2"/>
  <c r="AW537" i="2"/>
  <c r="AW545" i="2"/>
  <c r="AV548" i="2"/>
  <c r="AW555" i="2"/>
  <c r="AY555" i="2" s="1"/>
  <c r="BA555" i="2" s="1"/>
  <c r="BB555" i="2" s="1"/>
  <c r="BF555" i="2" s="1"/>
  <c r="AV557" i="2"/>
  <c r="AW571" i="2"/>
  <c r="AV573" i="2"/>
  <c r="AW583" i="2"/>
  <c r="AV589" i="2"/>
  <c r="AX589" i="2" s="1"/>
  <c r="AV597" i="2"/>
  <c r="AW599" i="2"/>
  <c r="AW604" i="2"/>
  <c r="AW606" i="2"/>
  <c r="AV607" i="2"/>
  <c r="AW612" i="2"/>
  <c r="AW615" i="2"/>
  <c r="AV617" i="2"/>
  <c r="AV619" i="2"/>
  <c r="AW623" i="2"/>
  <c r="AV625" i="2"/>
  <c r="AV626" i="2"/>
  <c r="AV627" i="2"/>
  <c r="AV630" i="2"/>
  <c r="AW632" i="2"/>
  <c r="AV636" i="2"/>
  <c r="AW642" i="2"/>
  <c r="AY642" i="2" s="1"/>
  <c r="BA642" i="2" s="1"/>
  <c r="BE642" i="2" s="1"/>
  <c r="AV644" i="2"/>
  <c r="AW650" i="2"/>
  <c r="AV652" i="2"/>
  <c r="AW658" i="2"/>
  <c r="AY658" i="2" s="1"/>
  <c r="BA658" i="2" s="1"/>
  <c r="BB658" i="2" s="1"/>
  <c r="BF658" i="2" s="1"/>
  <c r="AV660" i="2"/>
  <c r="AW666" i="2"/>
  <c r="AW497" i="2"/>
  <c r="AW501" i="2"/>
  <c r="AY501" i="2" s="1"/>
  <c r="AW505" i="2"/>
  <c r="AW509" i="2"/>
  <c r="AW513" i="2"/>
  <c r="AV538" i="2"/>
  <c r="AV540" i="2"/>
  <c r="AV547" i="2"/>
  <c r="AV550" i="2"/>
  <c r="AV554" i="2"/>
  <c r="AW559" i="2"/>
  <c r="AV561" i="2"/>
  <c r="AX561" i="2" s="1"/>
  <c r="AW575" i="2"/>
  <c r="AV577" i="2"/>
  <c r="AW586" i="2"/>
  <c r="AV587" i="2"/>
  <c r="AW594" i="2"/>
  <c r="AV595" i="2"/>
  <c r="AV603" i="2"/>
  <c r="AW607" i="2"/>
  <c r="AV609" i="2"/>
  <c r="AV611" i="2"/>
  <c r="AV613" i="2"/>
  <c r="AW619" i="2"/>
  <c r="AV621" i="2"/>
  <c r="AW627" i="2"/>
  <c r="AV631" i="2"/>
  <c r="AV633" i="2"/>
  <c r="AV634" i="2"/>
  <c r="AV635" i="2"/>
  <c r="AV638" i="2"/>
  <c r="AW639" i="2"/>
  <c r="AV646" i="2"/>
  <c r="AW647" i="2"/>
  <c r="AV654" i="2"/>
  <c r="AW655" i="2"/>
  <c r="AV662" i="2"/>
  <c r="AW663" i="2"/>
  <c r="AV670" i="2"/>
  <c r="AW671" i="2"/>
  <c r="AV698" i="2"/>
  <c r="AW703" i="2"/>
  <c r="AW705" i="2"/>
  <c r="AY705" i="2" s="1"/>
  <c r="AW707" i="2"/>
  <c r="AW711" i="2"/>
  <c r="AV713" i="2"/>
  <c r="AW715" i="2"/>
  <c r="AV717" i="2"/>
  <c r="AW718" i="2"/>
  <c r="AV725" i="2"/>
  <c r="AW726" i="2"/>
  <c r="AV733" i="2"/>
  <c r="AW734" i="2"/>
  <c r="AV741" i="2"/>
  <c r="AW742" i="2"/>
  <c r="AV749" i="2"/>
  <c r="AW750" i="2"/>
  <c r="AV757" i="2"/>
  <c r="AW758" i="2"/>
  <c r="AV765" i="2"/>
  <c r="AW766" i="2"/>
  <c r="AV773" i="2"/>
  <c r="AW774" i="2"/>
  <c r="AV777" i="2"/>
  <c r="AX777" i="2" s="1"/>
  <c r="AV779" i="2"/>
  <c r="AV781" i="2"/>
  <c r="AW782" i="2"/>
  <c r="AW785" i="2"/>
  <c r="AY785" i="2" s="1"/>
  <c r="BA785" i="2" s="1"/>
  <c r="AV787" i="2"/>
  <c r="AW523" i="2"/>
  <c r="AW524" i="2"/>
  <c r="AY524" i="2" s="1"/>
  <c r="AV528" i="2"/>
  <c r="AX528" i="2" s="1"/>
  <c r="AZ528" i="2" s="1"/>
  <c r="AW544" i="2"/>
  <c r="AV552" i="2"/>
  <c r="AW563" i="2"/>
  <c r="AV565" i="2"/>
  <c r="AW579" i="2"/>
  <c r="AY579" i="2" s="1"/>
  <c r="AV581" i="2"/>
  <c r="AV585" i="2"/>
  <c r="AX585" i="2" s="1"/>
  <c r="AW587" i="2"/>
  <c r="AW590" i="2"/>
  <c r="AY590" i="2" s="1"/>
  <c r="AV591" i="2"/>
  <c r="AV593" i="2"/>
  <c r="AX593" i="2" s="1"/>
  <c r="AW595" i="2"/>
  <c r="AV601" i="2"/>
  <c r="AW603" i="2"/>
  <c r="AV605" i="2"/>
  <c r="AW611" i="2"/>
  <c r="AW614" i="2"/>
  <c r="AV629" i="2"/>
  <c r="AW631" i="2"/>
  <c r="AW635" i="2"/>
  <c r="AY635" i="2" s="1"/>
  <c r="BA635" i="2" s="1"/>
  <c r="AW638" i="2"/>
  <c r="AV640" i="2"/>
  <c r="AW646" i="2"/>
  <c r="AV648" i="2"/>
  <c r="AW654" i="2"/>
  <c r="AV656" i="2"/>
  <c r="AW662" i="2"/>
  <c r="AV664" i="2"/>
  <c r="AV496" i="2"/>
  <c r="AV500" i="2"/>
  <c r="AV504" i="2"/>
  <c r="AV508" i="2"/>
  <c r="AV512" i="2"/>
  <c r="AV516" i="2"/>
  <c r="AV530" i="2"/>
  <c r="AV532" i="2"/>
  <c r="AW536" i="2"/>
  <c r="AW567" i="2"/>
  <c r="AV569" i="2"/>
  <c r="AV583" i="2"/>
  <c r="AW591" i="2"/>
  <c r="AW598" i="2"/>
  <c r="AV599" i="2"/>
  <c r="AV615" i="2"/>
  <c r="AX615" i="2" s="1"/>
  <c r="AW620" i="2"/>
  <c r="AW622" i="2"/>
  <c r="AV623" i="2"/>
  <c r="AW628" i="2"/>
  <c r="AV642" i="2"/>
  <c r="AW643" i="2"/>
  <c r="AV650" i="2"/>
  <c r="AW651" i="2"/>
  <c r="AV658" i="2"/>
  <c r="AW659" i="2"/>
  <c r="AV666" i="2"/>
  <c r="AW667" i="2"/>
  <c r="AV674" i="2"/>
  <c r="AW675" i="2"/>
  <c r="AV678" i="2"/>
  <c r="AV680" i="2"/>
  <c r="AV682" i="2"/>
  <c r="AW683" i="2"/>
  <c r="AW686" i="2"/>
  <c r="AV688" i="2"/>
  <c r="AW690" i="2"/>
  <c r="AY690" i="2" s="1"/>
  <c r="AV692" i="2"/>
  <c r="AV694" i="2"/>
  <c r="AX694" i="2" s="1"/>
  <c r="AV696" i="2"/>
  <c r="AW702" i="2"/>
  <c r="AV704" i="2"/>
  <c r="AW706" i="2"/>
  <c r="AW710" i="2"/>
  <c r="AY710" i="2" s="1"/>
  <c r="AW714" i="2"/>
  <c r="AV721" i="2"/>
  <c r="AW722" i="2"/>
  <c r="AV729" i="2"/>
  <c r="AW730" i="2"/>
  <c r="AV737" i="2"/>
  <c r="AW738" i="2"/>
  <c r="AV745" i="2"/>
  <c r="AW746" i="2"/>
  <c r="AV753" i="2"/>
  <c r="AW754" i="2"/>
  <c r="AV761" i="2"/>
  <c r="AW762" i="2"/>
  <c r="AV769" i="2"/>
  <c r="AW770" i="2"/>
  <c r="AW670" i="2"/>
  <c r="AW678" i="2"/>
  <c r="AW694" i="2"/>
  <c r="AY694" i="2" s="1"/>
  <c r="BA694" i="2" s="1"/>
  <c r="BE694" i="2" s="1"/>
  <c r="AV708" i="2"/>
  <c r="AV714" i="2"/>
  <c r="AW717" i="2"/>
  <c r="AV727" i="2"/>
  <c r="AW733" i="2"/>
  <c r="AY733" i="2" s="1"/>
  <c r="BA733" i="2" s="1"/>
  <c r="AV743" i="2"/>
  <c r="AW749" i="2"/>
  <c r="AV759" i="2"/>
  <c r="AW765" i="2"/>
  <c r="AY765" i="2" s="1"/>
  <c r="AV775" i="2"/>
  <c r="AW781" i="2"/>
  <c r="AW786" i="2"/>
  <c r="AW796" i="2"/>
  <c r="AW804" i="2"/>
  <c r="AV805" i="2"/>
  <c r="AW810" i="2"/>
  <c r="AV813" i="2"/>
  <c r="AW818" i="2"/>
  <c r="AV820" i="2"/>
  <c r="AW822" i="2"/>
  <c r="AV8" i="2"/>
  <c r="AW13" i="2"/>
  <c r="AY13" i="2" s="1"/>
  <c r="BA13" i="2" s="1"/>
  <c r="AV16" i="2"/>
  <c r="AW23" i="2"/>
  <c r="AV24" i="2"/>
  <c r="AV26" i="2"/>
  <c r="AV28" i="2"/>
  <c r="AW35" i="2"/>
  <c r="AV36" i="2"/>
  <c r="AW40" i="2"/>
  <c r="AV668" i="2"/>
  <c r="AW674" i="2"/>
  <c r="AW679" i="2"/>
  <c r="AV684" i="2"/>
  <c r="AV686" i="2"/>
  <c r="AW695" i="2"/>
  <c r="AW697" i="2"/>
  <c r="AW698" i="2"/>
  <c r="AV702" i="2"/>
  <c r="AW721" i="2"/>
  <c r="AV731" i="2"/>
  <c r="AW737" i="2"/>
  <c r="AV747" i="2"/>
  <c r="AW753" i="2"/>
  <c r="AV763" i="2"/>
  <c r="AW769" i="2"/>
  <c r="AW777" i="2"/>
  <c r="AW794" i="2"/>
  <c r="AV797" i="2"/>
  <c r="AW802" i="2"/>
  <c r="AW805" i="2"/>
  <c r="AV807" i="2"/>
  <c r="AV809" i="2"/>
  <c r="AW813" i="2"/>
  <c r="AV815" i="2"/>
  <c r="AV817" i="2"/>
  <c r="AV819" i="2"/>
  <c r="AV821" i="2"/>
  <c r="AW8" i="2"/>
  <c r="AV9" i="2"/>
  <c r="AW16" i="2"/>
  <c r="AV17" i="2"/>
  <c r="AW18" i="2"/>
  <c r="AV19" i="2"/>
  <c r="AV22" i="2"/>
  <c r="AW24" i="2"/>
  <c r="AY24" i="2" s="1"/>
  <c r="BA24" i="2" s="1"/>
  <c r="AW28" i="2"/>
  <c r="AV30" i="2"/>
  <c r="AV34" i="2"/>
  <c r="AW36" i="2"/>
  <c r="AV42" i="2"/>
  <c r="AW43" i="2"/>
  <c r="AV50" i="2"/>
  <c r="AW51" i="2"/>
  <c r="AW55" i="2"/>
  <c r="AV57" i="2"/>
  <c r="AW58" i="2"/>
  <c r="AV59" i="2"/>
  <c r="AX59" i="2" s="1"/>
  <c r="AW61" i="2"/>
  <c r="AW81" i="2"/>
  <c r="AY81" i="2" s="1"/>
  <c r="BA81" i="2" s="1"/>
  <c r="BE81" i="2" s="1"/>
  <c r="AV83" i="2"/>
  <c r="AW89" i="2"/>
  <c r="AV91" i="2"/>
  <c r="AW94" i="2"/>
  <c r="AW97" i="2"/>
  <c r="AW101" i="2"/>
  <c r="AW105" i="2"/>
  <c r="AY105" i="2" s="1"/>
  <c r="AV672" i="2"/>
  <c r="AV710" i="2"/>
  <c r="AV719" i="2"/>
  <c r="AW725" i="2"/>
  <c r="AY725" i="2" s="1"/>
  <c r="AV735" i="2"/>
  <c r="AW741" i="2"/>
  <c r="AV751" i="2"/>
  <c r="AW757" i="2"/>
  <c r="AY757" i="2" s="1"/>
  <c r="AV767" i="2"/>
  <c r="AW773" i="2"/>
  <c r="AW778" i="2"/>
  <c r="AV783" i="2"/>
  <c r="AV785" i="2"/>
  <c r="AV789" i="2"/>
  <c r="AW790" i="2"/>
  <c r="AV793" i="2"/>
  <c r="AW797" i="2"/>
  <c r="AV799" i="2"/>
  <c r="AV801" i="2"/>
  <c r="AV803" i="2"/>
  <c r="AW809" i="2"/>
  <c r="AV811" i="2"/>
  <c r="AW817" i="2"/>
  <c r="AW821" i="2"/>
  <c r="AV6" i="2"/>
  <c r="AW9" i="2"/>
  <c r="AV12" i="2"/>
  <c r="AW17" i="2"/>
  <c r="AY17" i="2" s="1"/>
  <c r="BA17" i="2" s="1"/>
  <c r="AW19" i="2"/>
  <c r="AV20" i="2"/>
  <c r="AW27" i="2"/>
  <c r="AW30" i="2"/>
  <c r="AW31" i="2"/>
  <c r="AV32" i="2"/>
  <c r="AV39" i="2"/>
  <c r="AW42" i="2"/>
  <c r="AV44" i="2"/>
  <c r="AV676" i="2"/>
  <c r="AW682" i="2"/>
  <c r="AW687" i="2"/>
  <c r="AV690" i="2"/>
  <c r="AV700" i="2"/>
  <c r="AV706" i="2"/>
  <c r="AX706" i="2" s="1"/>
  <c r="AV709" i="2"/>
  <c r="AV712" i="2"/>
  <c r="AV723" i="2"/>
  <c r="AW729" i="2"/>
  <c r="AV739" i="2"/>
  <c r="AW745" i="2"/>
  <c r="AV755" i="2"/>
  <c r="AW761" i="2"/>
  <c r="AV771" i="2"/>
  <c r="AW789" i="2"/>
  <c r="AV791" i="2"/>
  <c r="AW793" i="2"/>
  <c r="AV795" i="2"/>
  <c r="AW801" i="2"/>
  <c r="AW812" i="2"/>
  <c r="AW6" i="2"/>
  <c r="AW12" i="2"/>
  <c r="AV13" i="2"/>
  <c r="AW20" i="2"/>
  <c r="AW29" i="2"/>
  <c r="AW32" i="2"/>
  <c r="AV38" i="2"/>
  <c r="AW39" i="2"/>
  <c r="AV40" i="2"/>
  <c r="AV46" i="2"/>
  <c r="AW47" i="2"/>
  <c r="AW54" i="2"/>
  <c r="AV63" i="2"/>
  <c r="AW65" i="2"/>
  <c r="AY65" i="2" s="1"/>
  <c r="BA65" i="2" s="1"/>
  <c r="AW69" i="2"/>
  <c r="AV71" i="2"/>
  <c r="AV72" i="2"/>
  <c r="AV73" i="2"/>
  <c r="AV75" i="2"/>
  <c r="AV77" i="2"/>
  <c r="AV79" i="2"/>
  <c r="AW85" i="2"/>
  <c r="AV87" i="2"/>
  <c r="AW93" i="2"/>
  <c r="AY93" i="2" s="1"/>
  <c r="BA93" i="2" s="1"/>
  <c r="AW96" i="2"/>
  <c r="AV99" i="2"/>
  <c r="AW102" i="2"/>
  <c r="AW46" i="2"/>
  <c r="AW60" i="2"/>
  <c r="AW64" i="2"/>
  <c r="AV76" i="2"/>
  <c r="AW77" i="2"/>
  <c r="AV81" i="2"/>
  <c r="AV85" i="2"/>
  <c r="AV89" i="2"/>
  <c r="AV93" i="2"/>
  <c r="AW100" i="2"/>
  <c r="AV103" i="2"/>
  <c r="AW106" i="2"/>
  <c r="AW108" i="2"/>
  <c r="AV115" i="2"/>
  <c r="AW116" i="2"/>
  <c r="AV122" i="2"/>
  <c r="AW123" i="2"/>
  <c r="AW125" i="2"/>
  <c r="AW137" i="2"/>
  <c r="AW154" i="2"/>
  <c r="AV166" i="2"/>
  <c r="AW170" i="2"/>
  <c r="AV182" i="2"/>
  <c r="AW187" i="2"/>
  <c r="AW199" i="2"/>
  <c r="AV217" i="2"/>
  <c r="AV226" i="2"/>
  <c r="AW230" i="2"/>
  <c r="AW50" i="2"/>
  <c r="AV54" i="2"/>
  <c r="AV58" i="2"/>
  <c r="AV95" i="2"/>
  <c r="AV97" i="2"/>
  <c r="AX97" i="2" s="1"/>
  <c r="AW98" i="2"/>
  <c r="AV107" i="2"/>
  <c r="AV109" i="2"/>
  <c r="AW115" i="2"/>
  <c r="AY115" i="2" s="1"/>
  <c r="AV117" i="2"/>
  <c r="AV119" i="2"/>
  <c r="AW149" i="2"/>
  <c r="AV156" i="2"/>
  <c r="AV159" i="2"/>
  <c r="AV160" i="2"/>
  <c r="AV162" i="2"/>
  <c r="AW163" i="2"/>
  <c r="AY163" i="2" s="1"/>
  <c r="AW166" i="2"/>
  <c r="AV178" i="2"/>
  <c r="AW179" i="2"/>
  <c r="AY179" i="2" s="1"/>
  <c r="BA179" i="2" s="1"/>
  <c r="BE179" i="2" s="1"/>
  <c r="AW182" i="2"/>
  <c r="AW186" i="2"/>
  <c r="AW191" i="2"/>
  <c r="AV194" i="2"/>
  <c r="AW203" i="2"/>
  <c r="AV205" i="2"/>
  <c r="AV206" i="2"/>
  <c r="AX206" i="2" s="1"/>
  <c r="AW207" i="2"/>
  <c r="AV209" i="2"/>
  <c r="AV210" i="2"/>
  <c r="AW211" i="2"/>
  <c r="AV213" i="2"/>
  <c r="AV214" i="2"/>
  <c r="AW218" i="2"/>
  <c r="AW223" i="2"/>
  <c r="AV225" i="2"/>
  <c r="AW226" i="2"/>
  <c r="AY226" i="2" s="1"/>
  <c r="AV152" i="2"/>
  <c r="AV155" i="2"/>
  <c r="AV157" i="2"/>
  <c r="AV161" i="2"/>
  <c r="AV174" i="2"/>
  <c r="AX174" i="2" s="1"/>
  <c r="AW178" i="2"/>
  <c r="AY178" i="2" s="1"/>
  <c r="AW194" i="2"/>
  <c r="AV200" i="2"/>
  <c r="AW210" i="2"/>
  <c r="AW214" i="2"/>
  <c r="AY214" i="2" s="1"/>
  <c r="AV48" i="2"/>
  <c r="AV53" i="2"/>
  <c r="AV56" i="2"/>
  <c r="AV67" i="2"/>
  <c r="AV69" i="2"/>
  <c r="AW73" i="2"/>
  <c r="AW74" i="2"/>
  <c r="AW78" i="2"/>
  <c r="AW82" i="2"/>
  <c r="AW86" i="2"/>
  <c r="AW90" i="2"/>
  <c r="AV105" i="2"/>
  <c r="AV111" i="2"/>
  <c r="AW112" i="2"/>
  <c r="AY112" i="2" s="1"/>
  <c r="AW119" i="2"/>
  <c r="AV151" i="2"/>
  <c r="AW156" i="2"/>
  <c r="AY156" i="2" s="1"/>
  <c r="BA156" i="2" s="1"/>
  <c r="BE156" i="2" s="1"/>
  <c r="AW158" i="2"/>
  <c r="AW162" i="2"/>
  <c r="AW175" i="2"/>
  <c r="AV190" i="2"/>
  <c r="AV201" i="2"/>
  <c r="AW206" i="2"/>
  <c r="AV222" i="2"/>
  <c r="AV52" i="2"/>
  <c r="AV61" i="2"/>
  <c r="AV65" i="2"/>
  <c r="AW68" i="2"/>
  <c r="AV101" i="2"/>
  <c r="AV104" i="2"/>
  <c r="AW111" i="2"/>
  <c r="AV113" i="2"/>
  <c r="AV121" i="2"/>
  <c r="AV123" i="2"/>
  <c r="AV124" i="2"/>
  <c r="AV125" i="2"/>
  <c r="AW126" i="2"/>
  <c r="AV128" i="2"/>
  <c r="AV129" i="2"/>
  <c r="AW130" i="2"/>
  <c r="AY130" i="2" s="1"/>
  <c r="AV132" i="2"/>
  <c r="AV133" i="2"/>
  <c r="AX133" i="2" s="1"/>
  <c r="AW134" i="2"/>
  <c r="AV136" i="2"/>
  <c r="AV137" i="2"/>
  <c r="AW138" i="2"/>
  <c r="AV140" i="2"/>
  <c r="AV141" i="2"/>
  <c r="AW142" i="2"/>
  <c r="AV144" i="2"/>
  <c r="AV145" i="2"/>
  <c r="AW146" i="2"/>
  <c r="AW150" i="2"/>
  <c r="AV153" i="2"/>
  <c r="AW157" i="2"/>
  <c r="AW161" i="2"/>
  <c r="AV170" i="2"/>
  <c r="AX170" i="2" s="1"/>
  <c r="AW171" i="2"/>
  <c r="AY171" i="2" s="1"/>
  <c r="AW174" i="2"/>
  <c r="AW190" i="2"/>
  <c r="AY190" i="2" s="1"/>
  <c r="AV197" i="2"/>
  <c r="AV198" i="2"/>
  <c r="AW201" i="2"/>
  <c r="AV202" i="2"/>
  <c r="AW219" i="2"/>
  <c r="AV221" i="2"/>
  <c r="AW222" i="2"/>
  <c r="AW227" i="2"/>
  <c r="AV229" i="2"/>
  <c r="AV230" i="2"/>
  <c r="AW129" i="2"/>
  <c r="AW133" i="2"/>
  <c r="AW141" i="2"/>
  <c r="AW145" i="2"/>
  <c r="AV149" i="2"/>
  <c r="AW153" i="2"/>
  <c r="AW167" i="2"/>
  <c r="AW183" i="2"/>
  <c r="AY183" i="2" s="1"/>
  <c r="AV186" i="2"/>
  <c r="AV193" i="2"/>
  <c r="AW195" i="2"/>
  <c r="AY195" i="2" s="1"/>
  <c r="AW198" i="2"/>
  <c r="AW202" i="2"/>
  <c r="AW215" i="2"/>
  <c r="AV218" i="2"/>
  <c r="AW229" i="2"/>
  <c r="AW808" i="2"/>
  <c r="AV780" i="2"/>
  <c r="AV822" i="2"/>
  <c r="AV814" i="2"/>
  <c r="AV798" i="2"/>
  <c r="AW814" i="2"/>
  <c r="AW800" i="2"/>
  <c r="AV808" i="2"/>
  <c r="AW776" i="2"/>
  <c r="AW699" i="2"/>
  <c r="AV681" i="2"/>
  <c r="AW811" i="2"/>
  <c r="AY811" i="2" s="1"/>
  <c r="AW795" i="2"/>
  <c r="AW787" i="2"/>
  <c r="AV782" i="2"/>
  <c r="AW771" i="2"/>
  <c r="AV766" i="2"/>
  <c r="AW755" i="2"/>
  <c r="AV750" i="2"/>
  <c r="AW739" i="2"/>
  <c r="AV734" i="2"/>
  <c r="AW723" i="2"/>
  <c r="AV718" i="2"/>
  <c r="AW691" i="2"/>
  <c r="AW689" i="2"/>
  <c r="AY689" i="2" s="1"/>
  <c r="AW768" i="2"/>
  <c r="AW752" i="2"/>
  <c r="AW736" i="2"/>
  <c r="AW720" i="2"/>
  <c r="AY720" i="2" s="1"/>
  <c r="AV701" i="2"/>
  <c r="AW616" i="2"/>
  <c r="AV632" i="2"/>
  <c r="AW704" i="2"/>
  <c r="AW688" i="2"/>
  <c r="AV683" i="2"/>
  <c r="AW672" i="2"/>
  <c r="AY672" i="2" s="1"/>
  <c r="BA672" i="2" s="1"/>
  <c r="AV667" i="2"/>
  <c r="AW656" i="2"/>
  <c r="AV651" i="2"/>
  <c r="AW640" i="2"/>
  <c r="AY640" i="2" s="1"/>
  <c r="AW634" i="2"/>
  <c r="AW633" i="2"/>
  <c r="AV620" i="2"/>
  <c r="AW610" i="2"/>
  <c r="AW588" i="2"/>
  <c r="AW673" i="2"/>
  <c r="AW657" i="2"/>
  <c r="AW641" i="2"/>
  <c r="AV616" i="2"/>
  <c r="AW621" i="2"/>
  <c r="AY621" i="2" s="1"/>
  <c r="AW605" i="2"/>
  <c r="AW589" i="2"/>
  <c r="AW581" i="2"/>
  <c r="AV576" i="2"/>
  <c r="AW565" i="2"/>
  <c r="AV560" i="2"/>
  <c r="AV531" i="2"/>
  <c r="AV545" i="2"/>
  <c r="AV541" i="2"/>
  <c r="AV525" i="2"/>
  <c r="AV537" i="2"/>
  <c r="AW525" i="2"/>
  <c r="AW584" i="2"/>
  <c r="AY584" i="2" s="1"/>
  <c r="BA584" i="2" s="1"/>
  <c r="BE584" i="2" s="1"/>
  <c r="AW568" i="2"/>
  <c r="AW538" i="2"/>
  <c r="AW522" i="2"/>
  <c r="AW514" i="2"/>
  <c r="AV509" i="2"/>
  <c r="AW498" i="2"/>
  <c r="AV493" i="2"/>
  <c r="AW482" i="2"/>
  <c r="AV477" i="2"/>
  <c r="AW465" i="2"/>
  <c r="AW449" i="2"/>
  <c r="AW507" i="2"/>
  <c r="AW491" i="2"/>
  <c r="AW475" i="2"/>
  <c r="AY475" i="2" s="1"/>
  <c r="AV459" i="2"/>
  <c r="AV453" i="2"/>
  <c r="AW459" i="2"/>
  <c r="AV447" i="2"/>
  <c r="AV439" i="2"/>
  <c r="AW416" i="2"/>
  <c r="AW410" i="2"/>
  <c r="AV424" i="2"/>
  <c r="AW462" i="2"/>
  <c r="AV445" i="2"/>
  <c r="AV441" i="2"/>
  <c r="AW432" i="2"/>
  <c r="AW431" i="2"/>
  <c r="AW422" i="2"/>
  <c r="AW406" i="2"/>
  <c r="AW423" i="2"/>
  <c r="AW407" i="2"/>
  <c r="AW399" i="2"/>
  <c r="AV818" i="2"/>
  <c r="AV804" i="2"/>
  <c r="AV784" i="2"/>
  <c r="AV810" i="2"/>
  <c r="AV796" i="2"/>
  <c r="AV788" i="2"/>
  <c r="AW792" i="2"/>
  <c r="AV768" i="2"/>
  <c r="AV760" i="2"/>
  <c r="AV752" i="2"/>
  <c r="AV744" i="2"/>
  <c r="AV736" i="2"/>
  <c r="AV728" i="2"/>
  <c r="AV720" i="2"/>
  <c r="AV695" i="2"/>
  <c r="AV693" i="2"/>
  <c r="AV685" i="2"/>
  <c r="AW815" i="2"/>
  <c r="AY815" i="2" s="1"/>
  <c r="AW799" i="2"/>
  <c r="AW783" i="2"/>
  <c r="AY783" i="2" s="1"/>
  <c r="BA783" i="2" s="1"/>
  <c r="BB783" i="2" s="1"/>
  <c r="BF783" i="2" s="1"/>
  <c r="AV778" i="2"/>
  <c r="AW767" i="2"/>
  <c r="AV762" i="2"/>
  <c r="AW751" i="2"/>
  <c r="AV746" i="2"/>
  <c r="AW735" i="2"/>
  <c r="AV730" i="2"/>
  <c r="AW719" i="2"/>
  <c r="AW709" i="2"/>
  <c r="AW708" i="2"/>
  <c r="AV705" i="2"/>
  <c r="AW772" i="2"/>
  <c r="AW756" i="2"/>
  <c r="AW740" i="2"/>
  <c r="AY740" i="2" s="1"/>
  <c r="AW724" i="2"/>
  <c r="AV677" i="2"/>
  <c r="AV673" i="2"/>
  <c r="AV665" i="2"/>
  <c r="AV657" i="2"/>
  <c r="AV649" i="2"/>
  <c r="AV641" i="2"/>
  <c r="AW630" i="2"/>
  <c r="AW629" i="2"/>
  <c r="AV612" i="2"/>
  <c r="AW596" i="2"/>
  <c r="AV610" i="2"/>
  <c r="AV600" i="2"/>
  <c r="AW692" i="2"/>
  <c r="AW684" i="2"/>
  <c r="AY684" i="2" s="1"/>
  <c r="BA684" i="2" s="1"/>
  <c r="AV679" i="2"/>
  <c r="AW668" i="2"/>
  <c r="AV663" i="2"/>
  <c r="AW652" i="2"/>
  <c r="AV647" i="2"/>
  <c r="AW636" i="2"/>
  <c r="AW626" i="2"/>
  <c r="AV606" i="2"/>
  <c r="AW661" i="2"/>
  <c r="AW645" i="2"/>
  <c r="AY645" i="2" s="1"/>
  <c r="AV592" i="2"/>
  <c r="AW625" i="2"/>
  <c r="AY625" i="2" s="1"/>
  <c r="AW609" i="2"/>
  <c r="AW593" i="2"/>
  <c r="AW577" i="2"/>
  <c r="AV572" i="2"/>
  <c r="AW561" i="2"/>
  <c r="AV556" i="2"/>
  <c r="AW533" i="2"/>
  <c r="AV594" i="2"/>
  <c r="AV586" i="2"/>
  <c r="AV578" i="2"/>
  <c r="AV570" i="2"/>
  <c r="AV562" i="2"/>
  <c r="AW543" i="2"/>
  <c r="AV521" i="2"/>
  <c r="AW572" i="2"/>
  <c r="AW556" i="2"/>
  <c r="AV549" i="2"/>
  <c r="AV535" i="2"/>
  <c r="AW542" i="2"/>
  <c r="AY542" i="2" s="1"/>
  <c r="BA542" i="2" s="1"/>
  <c r="AW526" i="2"/>
  <c r="AW510" i="2"/>
  <c r="AY510" i="2" s="1"/>
  <c r="AV505" i="2"/>
  <c r="AW494" i="2"/>
  <c r="AV489" i="2"/>
  <c r="AW478" i="2"/>
  <c r="AY478" i="2" s="1"/>
  <c r="AV461" i="2"/>
  <c r="AV449" i="2"/>
  <c r="AW511" i="2"/>
  <c r="AW495" i="2"/>
  <c r="AY495" i="2" s="1"/>
  <c r="AW479" i="2"/>
  <c r="AV511" i="2"/>
  <c r="AV503" i="2"/>
  <c r="AV495" i="2"/>
  <c r="AW806" i="2"/>
  <c r="AW780" i="2"/>
  <c r="AV816" i="2"/>
  <c r="AV800" i="2"/>
  <c r="AW816" i="2"/>
  <c r="AW798" i="2"/>
  <c r="AV806" i="2"/>
  <c r="AV776" i="2"/>
  <c r="AW701" i="2"/>
  <c r="AY701" i="2" s="1"/>
  <c r="AW681" i="2"/>
  <c r="AV707" i="2"/>
  <c r="AW803" i="2"/>
  <c r="AV790" i="2"/>
  <c r="AW779" i="2"/>
  <c r="AY779" i="2" s="1"/>
  <c r="BA779" i="2" s="1"/>
  <c r="BE779" i="2" s="1"/>
  <c r="AV774" i="2"/>
  <c r="AW763" i="2"/>
  <c r="AY763" i="2" s="1"/>
  <c r="BA763" i="2" s="1"/>
  <c r="AV758" i="2"/>
  <c r="AW747" i="2"/>
  <c r="AV742" i="2"/>
  <c r="AW731" i="2"/>
  <c r="AY731" i="2" s="1"/>
  <c r="AV726" i="2"/>
  <c r="AW693" i="2"/>
  <c r="AV689" i="2"/>
  <c r="AW760" i="2"/>
  <c r="AW744" i="2"/>
  <c r="AW728" i="2"/>
  <c r="AV699" i="2"/>
  <c r="AW618" i="2"/>
  <c r="AV624" i="2"/>
  <c r="AW696" i="2"/>
  <c r="AW680" i="2"/>
  <c r="AV675" i="2"/>
  <c r="AW664" i="2"/>
  <c r="AY664" i="2" s="1"/>
  <c r="AV659" i="2"/>
  <c r="AW648" i="2"/>
  <c r="AV643" i="2"/>
  <c r="AV622" i="2"/>
  <c r="AW608" i="2"/>
  <c r="AV588" i="2"/>
  <c r="AW665" i="2"/>
  <c r="AW649" i="2"/>
  <c r="AY649" i="2" s="1"/>
  <c r="AV618" i="2"/>
  <c r="AV602" i="2"/>
  <c r="AW613" i="2"/>
  <c r="AW597" i="2"/>
  <c r="AV584" i="2"/>
  <c r="AW573" i="2"/>
  <c r="AV568" i="2"/>
  <c r="AW557" i="2"/>
  <c r="AY557" i="2" s="1"/>
  <c r="AV529" i="2"/>
  <c r="AV553" i="2"/>
  <c r="AV543" i="2"/>
  <c r="AV527" i="2"/>
  <c r="AV519" i="2"/>
  <c r="AW547" i="2"/>
  <c r="AW546" i="2"/>
  <c r="AV539" i="2"/>
  <c r="AW527" i="2"/>
  <c r="AW576" i="2"/>
  <c r="AY576" i="2" s="1"/>
  <c r="AW560" i="2"/>
  <c r="AW530" i="2"/>
  <c r="AV517" i="2"/>
  <c r="AW506" i="2"/>
  <c r="AY506" i="2" s="1"/>
  <c r="AV501" i="2"/>
  <c r="AW490" i="2"/>
  <c r="AV485" i="2"/>
  <c r="AW474" i="2"/>
  <c r="AW467" i="2"/>
  <c r="AW515" i="2"/>
  <c r="AW499" i="2"/>
  <c r="AW483" i="2"/>
  <c r="AV457" i="2"/>
  <c r="AV469" i="2"/>
  <c r="AW457" i="2"/>
  <c r="AW453" i="2"/>
  <c r="AV443" i="2"/>
  <c r="AV435" i="2"/>
  <c r="AV426" i="2"/>
  <c r="AW414" i="2"/>
  <c r="AV410" i="2"/>
  <c r="AW441" i="2"/>
  <c r="AV430" i="2"/>
  <c r="AV422" i="2"/>
  <c r="AW470" i="2"/>
  <c r="AW424" i="2"/>
  <c r="AY424" i="2" s="1"/>
  <c r="BA424" i="2" s="1"/>
  <c r="AV406" i="2"/>
  <c r="AW415" i="2"/>
  <c r="AV402" i="2"/>
  <c r="AW820" i="2"/>
  <c r="AW819" i="2"/>
  <c r="AY819" i="2" s="1"/>
  <c r="BA819" i="2" s="1"/>
  <c r="BE819" i="2" s="1"/>
  <c r="AV802" i="2"/>
  <c r="AW784" i="2"/>
  <c r="AV812" i="2"/>
  <c r="AV794" i="2"/>
  <c r="AW788" i="2"/>
  <c r="AV792" i="2"/>
  <c r="AV772" i="2"/>
  <c r="AV764" i="2"/>
  <c r="AV756" i="2"/>
  <c r="AV748" i="2"/>
  <c r="AV740" i="2"/>
  <c r="AV732" i="2"/>
  <c r="AV724" i="2"/>
  <c r="AV716" i="2"/>
  <c r="AW713" i="2"/>
  <c r="AW712" i="2"/>
  <c r="AV697" i="2"/>
  <c r="AV715" i="2"/>
  <c r="AV691" i="2"/>
  <c r="AW685" i="2"/>
  <c r="AW807" i="2"/>
  <c r="AW791" i="2"/>
  <c r="AV786" i="2"/>
  <c r="AW775" i="2"/>
  <c r="AV770" i="2"/>
  <c r="AW759" i="2"/>
  <c r="AV754" i="2"/>
  <c r="AW743" i="2"/>
  <c r="AV738" i="2"/>
  <c r="AW727" i="2"/>
  <c r="AV722" i="2"/>
  <c r="AV703" i="2"/>
  <c r="AW764" i="2"/>
  <c r="AW748" i="2"/>
  <c r="AY748" i="2" s="1"/>
  <c r="AW732" i="2"/>
  <c r="AW716" i="2"/>
  <c r="AV711" i="2"/>
  <c r="AW677" i="2"/>
  <c r="AV669" i="2"/>
  <c r="AV661" i="2"/>
  <c r="AV653" i="2"/>
  <c r="AV645" i="2"/>
  <c r="AV637" i="2"/>
  <c r="AV614" i="2"/>
  <c r="AW602" i="2"/>
  <c r="AV596" i="2"/>
  <c r="AV608" i="2"/>
  <c r="AW600" i="2"/>
  <c r="AW700" i="2"/>
  <c r="AY700" i="2" s="1"/>
  <c r="AV687" i="2"/>
  <c r="AW676" i="2"/>
  <c r="AV671" i="2"/>
  <c r="AW660" i="2"/>
  <c r="AV655" i="2"/>
  <c r="AW644" i="2"/>
  <c r="AV639" i="2"/>
  <c r="AW624" i="2"/>
  <c r="AV604" i="2"/>
  <c r="AW669" i="2"/>
  <c r="AW653" i="2"/>
  <c r="AW637" i="2"/>
  <c r="AV628" i="2"/>
  <c r="AW592" i="2"/>
  <c r="AW617" i="2"/>
  <c r="AW601" i="2"/>
  <c r="AW585" i="2"/>
  <c r="AY585" i="2" s="1"/>
  <c r="AV580" i="2"/>
  <c r="AW569" i="2"/>
  <c r="AV564" i="2"/>
  <c r="AW551" i="2"/>
  <c r="AW550" i="2"/>
  <c r="AW535" i="2"/>
  <c r="AW519" i="2"/>
  <c r="AV598" i="2"/>
  <c r="AV590" i="2"/>
  <c r="AV582" i="2"/>
  <c r="AV574" i="2"/>
  <c r="AV566" i="2"/>
  <c r="AV558" i="2"/>
  <c r="AW541" i="2"/>
  <c r="AV523" i="2"/>
  <c r="AW580" i="2"/>
  <c r="AW564" i="2"/>
  <c r="AV533" i="2"/>
  <c r="AW534" i="2"/>
  <c r="AW518" i="2"/>
  <c r="AV513" i="2"/>
  <c r="AW502" i="2"/>
  <c r="AY502" i="2" s="1"/>
  <c r="BA502" i="2" s="1"/>
  <c r="BB502" i="2" s="1"/>
  <c r="BF502" i="2" s="1"/>
  <c r="AV497" i="2"/>
  <c r="AW486" i="2"/>
  <c r="AV481" i="2"/>
  <c r="AV463" i="2"/>
  <c r="AW503" i="2"/>
  <c r="AW487" i="2"/>
  <c r="AY487" i="2" s="1"/>
  <c r="AV515" i="2"/>
  <c r="AV507" i="2"/>
  <c r="AV499" i="2"/>
  <c r="AV491" i="2"/>
  <c r="AV483" i="2"/>
  <c r="AV475" i="2"/>
  <c r="AW445" i="2"/>
  <c r="AW466" i="2"/>
  <c r="AW411" i="2"/>
  <c r="AW403" i="2"/>
  <c r="AY403" i="2" s="1"/>
  <c r="BA403" i="2" s="1"/>
  <c r="BE403" i="2" s="1"/>
  <c r="AV404" i="2"/>
  <c r="AV396" i="2"/>
  <c r="AV388" i="2"/>
  <c r="AV378" i="2"/>
  <c r="AW394" i="2"/>
  <c r="AY394" i="2" s="1"/>
  <c r="AV367" i="2"/>
  <c r="AW358" i="2"/>
  <c r="AW362" i="2"/>
  <c r="AW377" i="2"/>
  <c r="AW363" i="2"/>
  <c r="AV370" i="2"/>
  <c r="AV354" i="2"/>
  <c r="AW342" i="2"/>
  <c r="AY342" i="2" s="1"/>
  <c r="AW351" i="2"/>
  <c r="AW343" i="2"/>
  <c r="AV338" i="2"/>
  <c r="AW326" i="2"/>
  <c r="AV321" i="2"/>
  <c r="AW313" i="2"/>
  <c r="AY313" i="2" s="1"/>
  <c r="AW309" i="2"/>
  <c r="AY309" i="2" s="1"/>
  <c r="AW314" i="2"/>
  <c r="AV309" i="2"/>
  <c r="AW294" i="2"/>
  <c r="AV291" i="2"/>
  <c r="AV296" i="2"/>
  <c r="AW289" i="2"/>
  <c r="AV281" i="2"/>
  <c r="AV289" i="2"/>
  <c r="AW288" i="2"/>
  <c r="AV275" i="2"/>
  <c r="AW268" i="2"/>
  <c r="AW275" i="2"/>
  <c r="AV247" i="2"/>
  <c r="AV266" i="2"/>
  <c r="AV258" i="2"/>
  <c r="AW246" i="2"/>
  <c r="AV232" i="2"/>
  <c r="AW225" i="2"/>
  <c r="AV220" i="2"/>
  <c r="AW209" i="2"/>
  <c r="AV204" i="2"/>
  <c r="AW197" i="2"/>
  <c r="AW189" i="2"/>
  <c r="AW232" i="2"/>
  <c r="AV227" i="2"/>
  <c r="AW216" i="2"/>
  <c r="AV211" i="2"/>
  <c r="AW196" i="2"/>
  <c r="AV189" i="2"/>
  <c r="AW148" i="2"/>
  <c r="AV187" i="2"/>
  <c r="AW176" i="2"/>
  <c r="AV171" i="2"/>
  <c r="AX171" i="2" s="1"/>
  <c r="AV158" i="2"/>
  <c r="AV188" i="2"/>
  <c r="AW181" i="2"/>
  <c r="AV176" i="2"/>
  <c r="AW165" i="2"/>
  <c r="AV139" i="2"/>
  <c r="AW128" i="2"/>
  <c r="AW139" i="2"/>
  <c r="AV134" i="2"/>
  <c r="AX134" i="2" s="1"/>
  <c r="AW122" i="2"/>
  <c r="AW113" i="2"/>
  <c r="AV98" i="2"/>
  <c r="AW80" i="2"/>
  <c r="AV82" i="2"/>
  <c r="AW72" i="2"/>
  <c r="AW66" i="2"/>
  <c r="AY66" i="2" s="1"/>
  <c r="BA66" i="2" s="1"/>
  <c r="AW59" i="2"/>
  <c r="AW45" i="2"/>
  <c r="AW44" i="2"/>
  <c r="AV25" i="2"/>
  <c r="AV23" i="2"/>
  <c r="AW10" i="2"/>
  <c r="AV7" i="2"/>
  <c r="AV451" i="2"/>
  <c r="AV467" i="2"/>
  <c r="AV412" i="2"/>
  <c r="AW437" i="2"/>
  <c r="AW458" i="2"/>
  <c r="AV437" i="2"/>
  <c r="AV420" i="2"/>
  <c r="AV416" i="2"/>
  <c r="AV398" i="2"/>
  <c r="AV380" i="2"/>
  <c r="AV376" i="2"/>
  <c r="AW380" i="2"/>
  <c r="AW398" i="2"/>
  <c r="AV358" i="2"/>
  <c r="AW350" i="2"/>
  <c r="AV362" i="2"/>
  <c r="AW381" i="2"/>
  <c r="AW366" i="2"/>
  <c r="AW346" i="2"/>
  <c r="AW322" i="2"/>
  <c r="AW339" i="2"/>
  <c r="AV334" i="2"/>
  <c r="AV322" i="2"/>
  <c r="AW329" i="2"/>
  <c r="AV328" i="2"/>
  <c r="AV320" i="2"/>
  <c r="AW297" i="2"/>
  <c r="AW310" i="2"/>
  <c r="AV305" i="2"/>
  <c r="AW302" i="2"/>
  <c r="AW301" i="2"/>
  <c r="AV285" i="2"/>
  <c r="AW276" i="2"/>
  <c r="AW270" i="2"/>
  <c r="AV268" i="2"/>
  <c r="AV273" i="2"/>
  <c r="AW264" i="2"/>
  <c r="AW265" i="2"/>
  <c r="AV256" i="2"/>
  <c r="AV251" i="2"/>
  <c r="AW250" i="2"/>
  <c r="AY250" i="2" s="1"/>
  <c r="BA250" i="2" s="1"/>
  <c r="AV243" i="2"/>
  <c r="AW241" i="2"/>
  <c r="AV239" i="2"/>
  <c r="AV237" i="2"/>
  <c r="AV233" i="2"/>
  <c r="AW221" i="2"/>
  <c r="AY221" i="2" s="1"/>
  <c r="AV216" i="2"/>
  <c r="AW205" i="2"/>
  <c r="AV199" i="2"/>
  <c r="AW192" i="2"/>
  <c r="AW193" i="2"/>
  <c r="AW231" i="2"/>
  <c r="AW228" i="2"/>
  <c r="AY228" i="2" s="1"/>
  <c r="BA228" i="2" s="1"/>
  <c r="AV223" i="2"/>
  <c r="AW212" i="2"/>
  <c r="AV207" i="2"/>
  <c r="AV196" i="2"/>
  <c r="AW155" i="2"/>
  <c r="AV195" i="2"/>
  <c r="AW188" i="2"/>
  <c r="AY188" i="2" s="1"/>
  <c r="AV183" i="2"/>
  <c r="AW172" i="2"/>
  <c r="AV167" i="2"/>
  <c r="AW143" i="2"/>
  <c r="AW177" i="2"/>
  <c r="AV172" i="2"/>
  <c r="AW160" i="2"/>
  <c r="AW159" i="2"/>
  <c r="AV177" i="2"/>
  <c r="AV169" i="2"/>
  <c r="AV147" i="2"/>
  <c r="AW140" i="2"/>
  <c r="AY140" i="2" s="1"/>
  <c r="BA140" i="2" s="1"/>
  <c r="AV135" i="2"/>
  <c r="AW124" i="2"/>
  <c r="AV118" i="2"/>
  <c r="AW135" i="2"/>
  <c r="AV130" i="2"/>
  <c r="AW121" i="2"/>
  <c r="AV114" i="2"/>
  <c r="AW109" i="2"/>
  <c r="AW104" i="2"/>
  <c r="AW103" i="2"/>
  <c r="AW110" i="2"/>
  <c r="AV106" i="2"/>
  <c r="AX106" i="2" s="1"/>
  <c r="AW84" i="2"/>
  <c r="AW76" i="2"/>
  <c r="AW75" i="2"/>
  <c r="AY75" i="2" s="1"/>
  <c r="BA75" i="2" s="1"/>
  <c r="BE75" i="2" s="1"/>
  <c r="AV94" i="2"/>
  <c r="AW83" i="2"/>
  <c r="AY83" i="2" s="1"/>
  <c r="AV68" i="2"/>
  <c r="AV60" i="2"/>
  <c r="AV55" i="2"/>
  <c r="AV66" i="2"/>
  <c r="AW49" i="2"/>
  <c r="AY49" i="2" s="1"/>
  <c r="AV37" i="2"/>
  <c r="AV51" i="2"/>
  <c r="AW37" i="2"/>
  <c r="AV29" i="2"/>
  <c r="AW34" i="2"/>
  <c r="AV21" i="2"/>
  <c r="AW21" i="2"/>
  <c r="AW7" i="2"/>
  <c r="AY7" i="2" s="1"/>
  <c r="AV120" i="2"/>
  <c r="AV150" i="2"/>
  <c r="AX150" i="2" s="1"/>
  <c r="AV142" i="2"/>
  <c r="AX142" i="2" s="1"/>
  <c r="AW131" i="2"/>
  <c r="AV102" i="2"/>
  <c r="AW88" i="2"/>
  <c r="AV92" i="2"/>
  <c r="AV84" i="2"/>
  <c r="AV90" i="2"/>
  <c r="AW67" i="2"/>
  <c r="AV62" i="2"/>
  <c r="AW52" i="2"/>
  <c r="AW33" i="2"/>
  <c r="AV27" i="2"/>
  <c r="AW15" i="2"/>
  <c r="AV10" i="2"/>
  <c r="AX10" i="2" s="1"/>
  <c r="AV487" i="2"/>
  <c r="AV479" i="2"/>
  <c r="AV455" i="2"/>
  <c r="AW427" i="2"/>
  <c r="AV394" i="2"/>
  <c r="AV390" i="2"/>
  <c r="AV384" i="2"/>
  <c r="AV408" i="2"/>
  <c r="AV400" i="2"/>
  <c r="AV392" i="2"/>
  <c r="AW402" i="2"/>
  <c r="AW376" i="2"/>
  <c r="AY376" i="2" s="1"/>
  <c r="AW371" i="2"/>
  <c r="AV350" i="2"/>
  <c r="AW385" i="2"/>
  <c r="AY385" i="2" s="1"/>
  <c r="AV366" i="2"/>
  <c r="AV359" i="2"/>
  <c r="AW367" i="2"/>
  <c r="AW334" i="2"/>
  <c r="AV346" i="2"/>
  <c r="AW335" i="2"/>
  <c r="AW325" i="2"/>
  <c r="AV316" i="2"/>
  <c r="AV297" i="2"/>
  <c r="AV317" i="2"/>
  <c r="AW306" i="2"/>
  <c r="AV300" i="2"/>
  <c r="AW293" i="2"/>
  <c r="AW287" i="2"/>
  <c r="AV279" i="2"/>
  <c r="AV287" i="2"/>
  <c r="AW280" i="2"/>
  <c r="AW272" i="2"/>
  <c r="AW269" i="2"/>
  <c r="AV260" i="2"/>
  <c r="AV253" i="2"/>
  <c r="AV262" i="2"/>
  <c r="AW254" i="2"/>
  <c r="AW256" i="2"/>
  <c r="AW238" i="2"/>
  <c r="AV228" i="2"/>
  <c r="AW217" i="2"/>
  <c r="AV212" i="2"/>
  <c r="AV192" i="2"/>
  <c r="AW200" i="2"/>
  <c r="AW185" i="2"/>
  <c r="AV203" i="2"/>
  <c r="AW224" i="2"/>
  <c r="AV219" i="2"/>
  <c r="AW208" i="2"/>
  <c r="AW184" i="2"/>
  <c r="AY184" i="2" s="1"/>
  <c r="BA184" i="2" s="1"/>
  <c r="AV179" i="2"/>
  <c r="AW168" i="2"/>
  <c r="AV163" i="2"/>
  <c r="AV184" i="2"/>
  <c r="AW173" i="2"/>
  <c r="AY173" i="2" s="1"/>
  <c r="BA173" i="2" s="1"/>
  <c r="AV168" i="2"/>
  <c r="AW152" i="2"/>
  <c r="AV154" i="2"/>
  <c r="AW144" i="2"/>
  <c r="AY144" i="2" s="1"/>
  <c r="BA144" i="2" s="1"/>
  <c r="AW136" i="2"/>
  <c r="AV131" i="2"/>
  <c r="AV126" i="2"/>
  <c r="AX126" i="2" s="1"/>
  <c r="AW107" i="2"/>
  <c r="AV116" i="2"/>
  <c r="AW114" i="2"/>
  <c r="AV100" i="2"/>
  <c r="AV70" i="2"/>
  <c r="AW95" i="2"/>
  <c r="AV49" i="2"/>
  <c r="AV41" i="2"/>
  <c r="AV47" i="2"/>
  <c r="AV35" i="2"/>
  <c r="AW25" i="2"/>
  <c r="AW38" i="2"/>
  <c r="AW22" i="2"/>
  <c r="AY22" i="2" s="1"/>
  <c r="AV465" i="2"/>
  <c r="AW428" i="2"/>
  <c r="AW446" i="2"/>
  <c r="AY446" i="2" s="1"/>
  <c r="AW434" i="2"/>
  <c r="AV418" i="2"/>
  <c r="AV414" i="2"/>
  <c r="AW419" i="2"/>
  <c r="AY419" i="2" s="1"/>
  <c r="AW395" i="2"/>
  <c r="AW391" i="2"/>
  <c r="AV374" i="2"/>
  <c r="AX374" i="2" s="1"/>
  <c r="AV382" i="2"/>
  <c r="AW382" i="2"/>
  <c r="AW390" i="2"/>
  <c r="AW375" i="2"/>
  <c r="AW355" i="2"/>
  <c r="AW359" i="2"/>
  <c r="AW370" i="2"/>
  <c r="AW354" i="2"/>
  <c r="AW338" i="2"/>
  <c r="AY338" i="2" s="1"/>
  <c r="AV326" i="2"/>
  <c r="AW347" i="2"/>
  <c r="AV342" i="2"/>
  <c r="AV325" i="2"/>
  <c r="AW321" i="2"/>
  <c r="AV324" i="2"/>
  <c r="AW317" i="2"/>
  <c r="AW305" i="2"/>
  <c r="AW291" i="2"/>
  <c r="AW318" i="2"/>
  <c r="AY318" i="2" s="1"/>
  <c r="BA318" i="2" s="1"/>
  <c r="AV313" i="2"/>
  <c r="AV301" i="2"/>
  <c r="AW298" i="2"/>
  <c r="AV304" i="2"/>
  <c r="AW292" i="2"/>
  <c r="AV283" i="2"/>
  <c r="AW284" i="2"/>
  <c r="AY284" i="2" s="1"/>
  <c r="AV277" i="2"/>
  <c r="AV264" i="2"/>
  <c r="AW260" i="2"/>
  <c r="AY260" i="2" s="1"/>
  <c r="AV249" i="2"/>
  <c r="AV245" i="2"/>
  <c r="AX245" i="2" s="1"/>
  <c r="AV241" i="2"/>
  <c r="AW243" i="2"/>
  <c r="AV235" i="2"/>
  <c r="AW242" i="2"/>
  <c r="AV224" i="2"/>
  <c r="AW213" i="2"/>
  <c r="AV208" i="2"/>
  <c r="AV185" i="2"/>
  <c r="AV231" i="2"/>
  <c r="AW220" i="2"/>
  <c r="AV215" i="2"/>
  <c r="AW204" i="2"/>
  <c r="AV191" i="2"/>
  <c r="AW180" i="2"/>
  <c r="AV175" i="2"/>
  <c r="AW164" i="2"/>
  <c r="AV148" i="2"/>
  <c r="AV143" i="2"/>
  <c r="AV180" i="2"/>
  <c r="AW169" i="2"/>
  <c r="AY169" i="2" s="1"/>
  <c r="AV164" i="2"/>
  <c r="AW151" i="2"/>
  <c r="AY151" i="2" s="1"/>
  <c r="AV181" i="2"/>
  <c r="AV173" i="2"/>
  <c r="AV165" i="2"/>
  <c r="AW147" i="2"/>
  <c r="AW132" i="2"/>
  <c r="AV127" i="2"/>
  <c r="AW120" i="2"/>
  <c r="AW118" i="2"/>
  <c r="AV138" i="2"/>
  <c r="AW127" i="2"/>
  <c r="AV110" i="2"/>
  <c r="AV96" i="2"/>
  <c r="AW117" i="2"/>
  <c r="AV112" i="2"/>
  <c r="AW92" i="2"/>
  <c r="AW99" i="2"/>
  <c r="AY99" i="2" s="1"/>
  <c r="BA99" i="2" s="1"/>
  <c r="AW91" i="2"/>
  <c r="AV86" i="2"/>
  <c r="AW70" i="2"/>
  <c r="AV64" i="2"/>
  <c r="AW53" i="2"/>
  <c r="AW62" i="2"/>
  <c r="AY62" i="2" s="1"/>
  <c r="BA62" i="2" s="1"/>
  <c r="AW71" i="2"/>
  <c r="AW63" i="2"/>
  <c r="AW57" i="2"/>
  <c r="AW41" i="2"/>
  <c r="AW48" i="2"/>
  <c r="AV43" i="2"/>
  <c r="AW26" i="2"/>
  <c r="AY26" i="2" s="1"/>
  <c r="AV15" i="2"/>
  <c r="AW14" i="2"/>
  <c r="AW11" i="2"/>
  <c r="AV146" i="2"/>
  <c r="AV108" i="2"/>
  <c r="AV74" i="2"/>
  <c r="AV88" i="2"/>
  <c r="AV80" i="2"/>
  <c r="AV78" i="2"/>
  <c r="AW87" i="2"/>
  <c r="AW79" i="2"/>
  <c r="AW56" i="2"/>
  <c r="AY56" i="2" s="1"/>
  <c r="AV45" i="2"/>
  <c r="AV31" i="2"/>
  <c r="AV33" i="2"/>
  <c r="AV18" i="2"/>
  <c r="AV11" i="2"/>
  <c r="AV14" i="2"/>
  <c r="AF4" i="2"/>
  <c r="AS4" i="2" s="1"/>
  <c r="AE4" i="2"/>
  <c r="AR4" i="2" s="1"/>
  <c r="AE5" i="2"/>
  <c r="AR5" i="2" s="1"/>
  <c r="AF5" i="2"/>
  <c r="AS5" i="2" s="1"/>
  <c r="AU4" i="2"/>
  <c r="AT5" i="2"/>
  <c r="AU5" i="2"/>
  <c r="AT4" i="2"/>
  <c r="AV4" i="2"/>
  <c r="AW5" i="2"/>
  <c r="AW4" i="2"/>
  <c r="AV5" i="2"/>
  <c r="AY164" i="2" l="1"/>
  <c r="BA164" i="2" s="1"/>
  <c r="BE164" i="2" s="1"/>
  <c r="AY437" i="2"/>
  <c r="BA437" i="2" s="1"/>
  <c r="BB437" i="2" s="1"/>
  <c r="BF437" i="2" s="1"/>
  <c r="AY113" i="2"/>
  <c r="AY728" i="2"/>
  <c r="BA728" i="2" s="1"/>
  <c r="BB728" i="2" s="1"/>
  <c r="BF728" i="2" s="1"/>
  <c r="AY482" i="2"/>
  <c r="BA482" i="2" s="1"/>
  <c r="BE482" i="2" s="1"/>
  <c r="AY207" i="2"/>
  <c r="BA207" i="2" s="1"/>
  <c r="BE207" i="2" s="1"/>
  <c r="AY187" i="2"/>
  <c r="BA187" i="2" s="1"/>
  <c r="BB187" i="2" s="1"/>
  <c r="BF187" i="2" s="1"/>
  <c r="AY47" i="2"/>
  <c r="BA47" i="2" s="1"/>
  <c r="AY789" i="2"/>
  <c r="BA789" i="2" s="1"/>
  <c r="BB789" i="2" s="1"/>
  <c r="BF789" i="2" s="1"/>
  <c r="AY809" i="2"/>
  <c r="AY35" i="2"/>
  <c r="AY517" i="2"/>
  <c r="AY481" i="2"/>
  <c r="BA481" i="2" s="1"/>
  <c r="AX319" i="2"/>
  <c r="AZ319" i="2" s="1"/>
  <c r="BD319" i="2" s="1"/>
  <c r="AZ170" i="2"/>
  <c r="BD170" i="2" s="1"/>
  <c r="BA517" i="2"/>
  <c r="BE517" i="2" s="1"/>
  <c r="BA404" i="2"/>
  <c r="BE404" i="2" s="1"/>
  <c r="BA748" i="2"/>
  <c r="BE748" i="2" s="1"/>
  <c r="BA501" i="2"/>
  <c r="BE501" i="2" s="1"/>
  <c r="BA195" i="2"/>
  <c r="BB195" i="2" s="1"/>
  <c r="BF195" i="2" s="1"/>
  <c r="BA113" i="2"/>
  <c r="BB113" i="2" s="1"/>
  <c r="BF113" i="2" s="1"/>
  <c r="BA487" i="2"/>
  <c r="BE487" i="2" s="1"/>
  <c r="AX138" i="2"/>
  <c r="AZ138" i="2" s="1"/>
  <c r="BD138" i="2" s="1"/>
  <c r="AY441" i="2"/>
  <c r="BA441" i="2" s="1"/>
  <c r="BE441" i="2" s="1"/>
  <c r="AY522" i="2"/>
  <c r="BA522" i="2" s="1"/>
  <c r="BE522" i="2" s="1"/>
  <c r="AX178" i="2"/>
  <c r="AZ178" i="2" s="1"/>
  <c r="BD178" i="2" s="1"/>
  <c r="AY137" i="2"/>
  <c r="BA137" i="2" s="1"/>
  <c r="BB137" i="2" s="1"/>
  <c r="BF137" i="2" s="1"/>
  <c r="AY28" i="2"/>
  <c r="BA28" i="2" s="1"/>
  <c r="BE28" i="2" s="1"/>
  <c r="AY805" i="2"/>
  <c r="BA805" i="2" s="1"/>
  <c r="BB805" i="2" s="1"/>
  <c r="BF805" i="2" s="1"/>
  <c r="AY781" i="2"/>
  <c r="BA781" i="2" s="1"/>
  <c r="BE781" i="2" s="1"/>
  <c r="AY762" i="2"/>
  <c r="BA762" i="2" s="1"/>
  <c r="BB762" i="2" s="1"/>
  <c r="BF762" i="2" s="1"/>
  <c r="AY746" i="2"/>
  <c r="BA746" i="2" s="1"/>
  <c r="BE746" i="2" s="1"/>
  <c r="AY730" i="2"/>
  <c r="BA730" i="2" s="1"/>
  <c r="BB730" i="2" s="1"/>
  <c r="BF730" i="2" s="1"/>
  <c r="AY714" i="2"/>
  <c r="BA714" i="2" s="1"/>
  <c r="BE714" i="2" s="1"/>
  <c r="AY591" i="2"/>
  <c r="BA591" i="2" s="1"/>
  <c r="BB591" i="2" s="1"/>
  <c r="BF591" i="2" s="1"/>
  <c r="AY654" i="2"/>
  <c r="BA654" i="2" s="1"/>
  <c r="BB654" i="2" s="1"/>
  <c r="BF654" i="2" s="1"/>
  <c r="AY638" i="2"/>
  <c r="BA638" i="2" s="1"/>
  <c r="BB638" i="2" s="1"/>
  <c r="BF638" i="2" s="1"/>
  <c r="AX601" i="2"/>
  <c r="AZ601" i="2" s="1"/>
  <c r="BD601" i="2" s="1"/>
  <c r="AY544" i="2"/>
  <c r="BA544" i="2" s="1"/>
  <c r="BB544" i="2" s="1"/>
  <c r="BF544" i="2" s="1"/>
  <c r="AY766" i="2"/>
  <c r="BA766" i="2" s="1"/>
  <c r="BB766" i="2" s="1"/>
  <c r="BF766" i="2" s="1"/>
  <c r="AY750" i="2"/>
  <c r="BA750" i="2" s="1"/>
  <c r="BB750" i="2" s="1"/>
  <c r="BF750" i="2" s="1"/>
  <c r="AY734" i="2"/>
  <c r="BA734" i="2" s="1"/>
  <c r="BB734" i="2" s="1"/>
  <c r="BF734" i="2" s="1"/>
  <c r="AY718" i="2"/>
  <c r="BA718" i="2" s="1"/>
  <c r="BE718" i="2" s="1"/>
  <c r="AY575" i="2"/>
  <c r="BA575" i="2" s="1"/>
  <c r="BB575" i="2" s="1"/>
  <c r="BF575" i="2" s="1"/>
  <c r="AY513" i="2"/>
  <c r="BA513" i="2" s="1"/>
  <c r="BB513" i="2" s="1"/>
  <c r="BF513" i="2" s="1"/>
  <c r="AY497" i="2"/>
  <c r="BA497" i="2" s="1"/>
  <c r="BE497" i="2" s="1"/>
  <c r="AX557" i="2"/>
  <c r="AZ557" i="2" s="1"/>
  <c r="BD557" i="2" s="1"/>
  <c r="AY460" i="2"/>
  <c r="BA460" i="2" s="1"/>
  <c r="BE460" i="2" s="1"/>
  <c r="AX544" i="2"/>
  <c r="AZ544" i="2" s="1"/>
  <c r="BD544" i="2" s="1"/>
  <c r="AY435" i="2"/>
  <c r="BA435" i="2" s="1"/>
  <c r="BE435" i="2" s="1"/>
  <c r="AY324" i="2"/>
  <c r="BA324" i="2" s="1"/>
  <c r="BE324" i="2" s="1"/>
  <c r="AY278" i="2"/>
  <c r="BA278" i="2" s="1"/>
  <c r="BB278" i="2" s="1"/>
  <c r="BF278" i="2" s="1"/>
  <c r="AX18" i="2"/>
  <c r="AZ18" i="2" s="1"/>
  <c r="BD18" i="2" s="1"/>
  <c r="AX146" i="2"/>
  <c r="AZ146" i="2" s="1"/>
  <c r="BD146" i="2" s="1"/>
  <c r="AY91" i="2"/>
  <c r="BA91" i="2" s="1"/>
  <c r="BE91" i="2" s="1"/>
  <c r="AY132" i="2"/>
  <c r="BA132" i="2" s="1"/>
  <c r="BE132" i="2" s="1"/>
  <c r="AX297" i="2"/>
  <c r="AZ297" i="2" s="1"/>
  <c r="BD297" i="2" s="1"/>
  <c r="AY427" i="2"/>
  <c r="BA427" i="2" s="1"/>
  <c r="BE427" i="2" s="1"/>
  <c r="AY124" i="2"/>
  <c r="BA124" i="2" s="1"/>
  <c r="BB124" i="2" s="1"/>
  <c r="BF124" i="2" s="1"/>
  <c r="AY172" i="2"/>
  <c r="BA172" i="2" s="1"/>
  <c r="BE172" i="2" s="1"/>
  <c r="AX223" i="2"/>
  <c r="AZ223" i="2" s="1"/>
  <c r="BD223" i="2" s="1"/>
  <c r="AY241" i="2"/>
  <c r="BA241" i="2" s="1"/>
  <c r="BE241" i="2" s="1"/>
  <c r="AY346" i="2"/>
  <c r="BA346" i="2" s="1"/>
  <c r="BB346" i="2" s="1"/>
  <c r="BF346" i="2" s="1"/>
  <c r="AY676" i="2"/>
  <c r="BA676" i="2" s="1"/>
  <c r="BE676" i="2" s="1"/>
  <c r="AY744" i="2"/>
  <c r="BA744" i="2" s="1"/>
  <c r="BE744" i="2" s="1"/>
  <c r="AY688" i="2"/>
  <c r="BA688" i="2" s="1"/>
  <c r="BB688" i="2" s="1"/>
  <c r="BF688" i="2" s="1"/>
  <c r="AY723" i="2"/>
  <c r="BA723" i="2" s="1"/>
  <c r="BE723" i="2" s="1"/>
  <c r="AY68" i="2"/>
  <c r="BA68" i="2" s="1"/>
  <c r="BB68" i="2" s="1"/>
  <c r="BF68" i="2" s="1"/>
  <c r="AX226" i="2"/>
  <c r="AZ226" i="2" s="1"/>
  <c r="BD226" i="2" s="1"/>
  <c r="AY687" i="2"/>
  <c r="BA687" i="2" s="1"/>
  <c r="BE687" i="2" s="1"/>
  <c r="AY42" i="2"/>
  <c r="BA42" i="2" s="1"/>
  <c r="BE42" i="2" s="1"/>
  <c r="AY11" i="2"/>
  <c r="BA11" i="2" s="1"/>
  <c r="BE11" i="2" s="1"/>
  <c r="AY180" i="2"/>
  <c r="BA180" i="2" s="1"/>
  <c r="BB180" i="2" s="1"/>
  <c r="BF180" i="2" s="1"/>
  <c r="AY220" i="2"/>
  <c r="BA220" i="2" s="1"/>
  <c r="BE220" i="2" s="1"/>
  <c r="AY355" i="2"/>
  <c r="BA355" i="2" s="1"/>
  <c r="BB355" i="2" s="1"/>
  <c r="BF355" i="2" s="1"/>
  <c r="AX316" i="2"/>
  <c r="AZ316" i="2" s="1"/>
  <c r="BD316" i="2" s="1"/>
  <c r="AY84" i="2"/>
  <c r="BA84" i="2" s="1"/>
  <c r="BE84" i="2" s="1"/>
  <c r="AX130" i="2"/>
  <c r="AZ130" i="2" s="1"/>
  <c r="BD130" i="2" s="1"/>
  <c r="AY265" i="2"/>
  <c r="BA265" i="2" s="1"/>
  <c r="BE265" i="2" s="1"/>
  <c r="AY165" i="2"/>
  <c r="BA165" i="2" s="1"/>
  <c r="BE165" i="2" s="1"/>
  <c r="AY197" i="2"/>
  <c r="BA197" i="2" s="1"/>
  <c r="BB197" i="2" s="1"/>
  <c r="BF197" i="2" s="1"/>
  <c r="AY486" i="2"/>
  <c r="BA486" i="2" s="1"/>
  <c r="BB486" i="2" s="1"/>
  <c r="BF486" i="2" s="1"/>
  <c r="AY518" i="2"/>
  <c r="BA518" i="2" s="1"/>
  <c r="BB518" i="2" s="1"/>
  <c r="BF518" i="2" s="1"/>
  <c r="AY580" i="2"/>
  <c r="BA580" i="2" s="1"/>
  <c r="BE580" i="2" s="1"/>
  <c r="AY791" i="2"/>
  <c r="BA791" i="2" s="1"/>
  <c r="BE791" i="2" s="1"/>
  <c r="AY760" i="2"/>
  <c r="BA760" i="2" s="1"/>
  <c r="BE760" i="2" s="1"/>
  <c r="AY423" i="2"/>
  <c r="BA423" i="2" s="1"/>
  <c r="BE423" i="2" s="1"/>
  <c r="AY465" i="2"/>
  <c r="BA465" i="2" s="1"/>
  <c r="BB465" i="2" s="1"/>
  <c r="BF465" i="2" s="1"/>
  <c r="AY538" i="2"/>
  <c r="BA538" i="2" s="1"/>
  <c r="BE538" i="2" s="1"/>
  <c r="AY808" i="2"/>
  <c r="BA808" i="2" s="1"/>
  <c r="BE808" i="2" s="1"/>
  <c r="AX186" i="2"/>
  <c r="AZ186" i="2" s="1"/>
  <c r="BD186" i="2" s="1"/>
  <c r="AX149" i="2"/>
  <c r="AZ149" i="2" s="1"/>
  <c r="BD149" i="2" s="1"/>
  <c r="AY129" i="2"/>
  <c r="BA129" i="2" s="1"/>
  <c r="BE129" i="2" s="1"/>
  <c r="AY174" i="2"/>
  <c r="BA174" i="2" s="1"/>
  <c r="BB174" i="2" s="1"/>
  <c r="BF174" i="2" s="1"/>
  <c r="AY111" i="2"/>
  <c r="BA111" i="2" s="1"/>
  <c r="BE111" i="2" s="1"/>
  <c r="AY119" i="2"/>
  <c r="BA119" i="2" s="1"/>
  <c r="BE119" i="2" s="1"/>
  <c r="AX81" i="2"/>
  <c r="AZ81" i="2" s="1"/>
  <c r="BD81" i="2" s="1"/>
  <c r="AY89" i="2"/>
  <c r="BA89" i="2" s="1"/>
  <c r="BB89" i="2" s="1"/>
  <c r="BF89" i="2" s="1"/>
  <c r="AX821" i="2"/>
  <c r="AZ821" i="2" s="1"/>
  <c r="BD821" i="2" s="1"/>
  <c r="AY698" i="2"/>
  <c r="BA698" i="2" s="1"/>
  <c r="BB698" i="2" s="1"/>
  <c r="BF698" i="2" s="1"/>
  <c r="AY40" i="2"/>
  <c r="BA40" i="2" s="1"/>
  <c r="BE40" i="2" s="1"/>
  <c r="AX26" i="2"/>
  <c r="AZ26" i="2" s="1"/>
  <c r="BD26" i="2" s="1"/>
  <c r="AX714" i="2"/>
  <c r="AZ714" i="2" s="1"/>
  <c r="BD714" i="2" s="1"/>
  <c r="AY670" i="2"/>
  <c r="BA670" i="2" s="1"/>
  <c r="BE670" i="2" s="1"/>
  <c r="AX761" i="2"/>
  <c r="AZ761" i="2" s="1"/>
  <c r="BD761" i="2" s="1"/>
  <c r="AX745" i="2"/>
  <c r="AZ745" i="2" s="1"/>
  <c r="BD745" i="2" s="1"/>
  <c r="AX729" i="2"/>
  <c r="AZ729" i="2" s="1"/>
  <c r="BD729" i="2" s="1"/>
  <c r="AX532" i="2"/>
  <c r="AZ532" i="2" s="1"/>
  <c r="BD532" i="2" s="1"/>
  <c r="AX508" i="2"/>
  <c r="AZ508" i="2" s="1"/>
  <c r="BD508" i="2" s="1"/>
  <c r="AY611" i="2"/>
  <c r="BA611" i="2" s="1"/>
  <c r="BB611" i="2" s="1"/>
  <c r="BF611" i="2" s="1"/>
  <c r="AY509" i="2"/>
  <c r="BA509" i="2" s="1"/>
  <c r="BE509" i="2" s="1"/>
  <c r="AY650" i="2"/>
  <c r="BA650" i="2" s="1"/>
  <c r="BE650" i="2" s="1"/>
  <c r="AY489" i="2"/>
  <c r="BA489" i="2" s="1"/>
  <c r="BB489" i="2" s="1"/>
  <c r="BF489" i="2" s="1"/>
  <c r="AY485" i="2"/>
  <c r="BA485" i="2" s="1"/>
  <c r="BB485" i="2" s="1"/>
  <c r="BF485" i="2" s="1"/>
  <c r="AY420" i="2"/>
  <c r="BA420" i="2" s="1"/>
  <c r="BB420" i="2" s="1"/>
  <c r="BF420" i="2" s="1"/>
  <c r="AY405" i="2"/>
  <c r="BA405" i="2" s="1"/>
  <c r="BE405" i="2" s="1"/>
  <c r="AY389" i="2"/>
  <c r="BA389" i="2" s="1"/>
  <c r="BB389" i="2" s="1"/>
  <c r="BF389" i="2" s="1"/>
  <c r="AY439" i="2"/>
  <c r="BA439" i="2" s="1"/>
  <c r="AX399" i="2"/>
  <c r="AZ399" i="2" s="1"/>
  <c r="BD399" i="2" s="1"/>
  <c r="AY361" i="2"/>
  <c r="BA361" i="2" s="1"/>
  <c r="BB361" i="2" s="1"/>
  <c r="BF361" i="2" s="1"/>
  <c r="AY295" i="2"/>
  <c r="BA295" i="2" s="1"/>
  <c r="BB295" i="2" s="1"/>
  <c r="BF295" i="2" s="1"/>
  <c r="AY300" i="2"/>
  <c r="BA300" i="2" s="1"/>
  <c r="BE300" i="2" s="1"/>
  <c r="AY290" i="2"/>
  <c r="BA290" i="2" s="1"/>
  <c r="BE290" i="2" s="1"/>
  <c r="AY273" i="2"/>
  <c r="BA273" i="2" s="1"/>
  <c r="BB273" i="2" s="1"/>
  <c r="BF273" i="2" s="1"/>
  <c r="AY238" i="2"/>
  <c r="BA238" i="2" s="1"/>
  <c r="BB238" i="2" s="1"/>
  <c r="BF238" i="2" s="1"/>
  <c r="AY280" i="2"/>
  <c r="BA280" i="2" s="1"/>
  <c r="BE280" i="2" s="1"/>
  <c r="AY564" i="2"/>
  <c r="BA564" i="2" s="1"/>
  <c r="BE564" i="2" s="1"/>
  <c r="AY644" i="2"/>
  <c r="BA644" i="2" s="1"/>
  <c r="AY755" i="2"/>
  <c r="BA755" i="2" s="1"/>
  <c r="BB755" i="2" s="1"/>
  <c r="BF755" i="2" s="1"/>
  <c r="AY699" i="2"/>
  <c r="BA699" i="2" s="1"/>
  <c r="BE699" i="2" s="1"/>
  <c r="AY215" i="2"/>
  <c r="BA215" i="2" s="1"/>
  <c r="BE215" i="2" s="1"/>
  <c r="AY146" i="2"/>
  <c r="BA146" i="2" s="1"/>
  <c r="BB146" i="2" s="1"/>
  <c r="BF146" i="2" s="1"/>
  <c r="AX222" i="2"/>
  <c r="AZ222" i="2" s="1"/>
  <c r="BD222" i="2" s="1"/>
  <c r="AY223" i="2"/>
  <c r="BA223" i="2" s="1"/>
  <c r="BB223" i="2" s="1"/>
  <c r="BF223" i="2" s="1"/>
  <c r="AX46" i="2"/>
  <c r="AZ46" i="2" s="1"/>
  <c r="BD46" i="2" s="1"/>
  <c r="AY61" i="2"/>
  <c r="BA61" i="2" s="1"/>
  <c r="BB61" i="2" s="1"/>
  <c r="BF61" i="2" s="1"/>
  <c r="AX74" i="2"/>
  <c r="AZ74" i="2" s="1"/>
  <c r="BD74" i="2" s="1"/>
  <c r="AY92" i="2"/>
  <c r="BA92" i="2" s="1"/>
  <c r="BB92" i="2" s="1"/>
  <c r="BF92" i="2" s="1"/>
  <c r="AY114" i="2"/>
  <c r="BA114" i="2" s="1"/>
  <c r="BB114" i="2" s="1"/>
  <c r="BF114" i="2" s="1"/>
  <c r="AY208" i="2"/>
  <c r="BA208" i="2" s="1"/>
  <c r="BB208" i="2" s="1"/>
  <c r="BF208" i="2" s="1"/>
  <c r="AY269" i="2"/>
  <c r="BA269" i="2" s="1"/>
  <c r="BB269" i="2" s="1"/>
  <c r="BF269" i="2" s="1"/>
  <c r="AY306" i="2"/>
  <c r="BA306" i="2" s="1"/>
  <c r="BB306" i="2" s="1"/>
  <c r="BF306" i="2" s="1"/>
  <c r="AY367" i="2"/>
  <c r="BA367" i="2" s="1"/>
  <c r="BE367" i="2" s="1"/>
  <c r="AY109" i="2"/>
  <c r="BA109" i="2" s="1"/>
  <c r="BB109" i="2" s="1"/>
  <c r="BF109" i="2" s="1"/>
  <c r="AX207" i="2"/>
  <c r="AZ207" i="2" s="1"/>
  <c r="BD207" i="2" s="1"/>
  <c r="AX328" i="2"/>
  <c r="AZ328" i="2" s="1"/>
  <c r="BD328" i="2" s="1"/>
  <c r="AY381" i="2"/>
  <c r="BA381" i="2" s="1"/>
  <c r="BE381" i="2" s="1"/>
  <c r="AY139" i="2"/>
  <c r="BA139" i="2" s="1"/>
  <c r="BE139" i="2" s="1"/>
  <c r="AX227" i="2"/>
  <c r="AZ227" i="2" s="1"/>
  <c r="BD227" i="2" s="1"/>
  <c r="AY314" i="2"/>
  <c r="BA314" i="2" s="1"/>
  <c r="BE314" i="2" s="1"/>
  <c r="AY377" i="2"/>
  <c r="BA377" i="2" s="1"/>
  <c r="BE377" i="2" s="1"/>
  <c r="AY660" i="2"/>
  <c r="BA660" i="2" s="1"/>
  <c r="BB660" i="2" s="1"/>
  <c r="BF660" i="2" s="1"/>
  <c r="AY602" i="2"/>
  <c r="BA602" i="2" s="1"/>
  <c r="BB602" i="2" s="1"/>
  <c r="BF602" i="2" s="1"/>
  <c r="AY415" i="2"/>
  <c r="BA415" i="2" s="1"/>
  <c r="BB415" i="2" s="1"/>
  <c r="BF415" i="2" s="1"/>
  <c r="AY680" i="2"/>
  <c r="BA680" i="2" s="1"/>
  <c r="BE680" i="2" s="1"/>
  <c r="AY526" i="2"/>
  <c r="BA526" i="2" s="1"/>
  <c r="BB526" i="2" s="1"/>
  <c r="BF526" i="2" s="1"/>
  <c r="AY596" i="2"/>
  <c r="BA596" i="2" s="1"/>
  <c r="BE596" i="2" s="1"/>
  <c r="AY739" i="2"/>
  <c r="BA739" i="2" s="1"/>
  <c r="BE739" i="2" s="1"/>
  <c r="AY771" i="2"/>
  <c r="BA771" i="2" s="1"/>
  <c r="BE771" i="2" s="1"/>
  <c r="AY198" i="2"/>
  <c r="BA198" i="2" s="1"/>
  <c r="BE198" i="2" s="1"/>
  <c r="AX153" i="2"/>
  <c r="AZ153" i="2" s="1"/>
  <c r="BD153" i="2" s="1"/>
  <c r="AX161" i="2"/>
  <c r="AZ161" i="2" s="1"/>
  <c r="BD161" i="2" s="1"/>
  <c r="AY182" i="2"/>
  <c r="BA182" i="2" s="1"/>
  <c r="BB182" i="2" s="1"/>
  <c r="BF182" i="2" s="1"/>
  <c r="AY50" i="2"/>
  <c r="BA50" i="2" s="1"/>
  <c r="BE50" i="2" s="1"/>
  <c r="AY9" i="2"/>
  <c r="BA9" i="2" s="1"/>
  <c r="BB9" i="2" s="1"/>
  <c r="BF9" i="2" s="1"/>
  <c r="AX50" i="2"/>
  <c r="AZ50" i="2" s="1"/>
  <c r="BD50" i="2" s="1"/>
  <c r="AX22" i="2"/>
  <c r="AZ22" i="2" s="1"/>
  <c r="BD22" i="2" s="1"/>
  <c r="AY16" i="2"/>
  <c r="BA16" i="2" s="1"/>
  <c r="BB16" i="2" s="1"/>
  <c r="BF16" i="2" s="1"/>
  <c r="AY679" i="2"/>
  <c r="BA679" i="2" s="1"/>
  <c r="BE679" i="2" s="1"/>
  <c r="AX8" i="2"/>
  <c r="AZ8" i="2" s="1"/>
  <c r="BD8" i="2" s="1"/>
  <c r="AY706" i="2"/>
  <c r="BA706" i="2" s="1"/>
  <c r="BB706" i="2" s="1"/>
  <c r="BF706" i="2" s="1"/>
  <c r="AX666" i="2"/>
  <c r="AZ666" i="2" s="1"/>
  <c r="BD666" i="2" s="1"/>
  <c r="AX650" i="2"/>
  <c r="AZ650" i="2" s="1"/>
  <c r="BD650" i="2" s="1"/>
  <c r="AY662" i="2"/>
  <c r="BA662" i="2" s="1"/>
  <c r="BB662" i="2" s="1"/>
  <c r="BF662" i="2" s="1"/>
  <c r="AY646" i="2"/>
  <c r="BA646" i="2" s="1"/>
  <c r="BE646" i="2" s="1"/>
  <c r="AY631" i="2"/>
  <c r="BA631" i="2" s="1"/>
  <c r="BB631" i="2" s="1"/>
  <c r="BF631" i="2" s="1"/>
  <c r="AY774" i="2"/>
  <c r="BA774" i="2" s="1"/>
  <c r="BE774" i="2" s="1"/>
  <c r="AY758" i="2"/>
  <c r="BA758" i="2" s="1"/>
  <c r="BE758" i="2" s="1"/>
  <c r="AY742" i="2"/>
  <c r="BA742" i="2" s="1"/>
  <c r="BE742" i="2" s="1"/>
  <c r="AY726" i="2"/>
  <c r="BA726" i="2" s="1"/>
  <c r="BB726" i="2" s="1"/>
  <c r="BF726" i="2" s="1"/>
  <c r="AY559" i="2"/>
  <c r="BA559" i="2" s="1"/>
  <c r="BE559" i="2" s="1"/>
  <c r="AY505" i="2"/>
  <c r="BA505" i="2" s="1"/>
  <c r="BE505" i="2" s="1"/>
  <c r="AX573" i="2"/>
  <c r="AZ573" i="2" s="1"/>
  <c r="BD573" i="2" s="1"/>
  <c r="AX456" i="2"/>
  <c r="AZ456" i="2" s="1"/>
  <c r="BD456" i="2" s="1"/>
  <c r="AY368" i="2"/>
  <c r="BA368" i="2" s="1"/>
  <c r="BB368" i="2" s="1"/>
  <c r="BF368" i="2" s="1"/>
  <c r="AY447" i="2"/>
  <c r="BA447" i="2" s="1"/>
  <c r="BE447" i="2" s="1"/>
  <c r="AY353" i="2"/>
  <c r="BA353" i="2" s="1"/>
  <c r="BB353" i="2" s="1"/>
  <c r="BF353" i="2" s="1"/>
  <c r="AY332" i="2"/>
  <c r="BA332" i="2" s="1"/>
  <c r="BB332" i="2" s="1"/>
  <c r="BF332" i="2" s="1"/>
  <c r="AY413" i="2"/>
  <c r="BA413" i="2" s="1"/>
  <c r="BB413" i="2" s="1"/>
  <c r="BF413" i="2" s="1"/>
  <c r="AY263" i="2"/>
  <c r="BA263" i="2" s="1"/>
  <c r="BE263" i="2" s="1"/>
  <c r="AY333" i="2"/>
  <c r="BA333" i="2" s="1"/>
  <c r="BE333" i="2" s="1"/>
  <c r="AY286" i="2"/>
  <c r="BA286" i="2" s="1"/>
  <c r="BB286" i="2" s="1"/>
  <c r="BF286" i="2" s="1"/>
  <c r="AY79" i="2"/>
  <c r="BA79" i="2" s="1"/>
  <c r="BB79" i="2" s="1"/>
  <c r="BF79" i="2" s="1"/>
  <c r="AY63" i="2"/>
  <c r="BA63" i="2" s="1"/>
  <c r="BB63" i="2" s="1"/>
  <c r="BF63" i="2" s="1"/>
  <c r="AX301" i="2"/>
  <c r="AZ301" i="2" s="1"/>
  <c r="BD301" i="2" s="1"/>
  <c r="AY256" i="2"/>
  <c r="BA256" i="2" s="1"/>
  <c r="BE256" i="2" s="1"/>
  <c r="AY334" i="2"/>
  <c r="BA334" i="2" s="1"/>
  <c r="BB334" i="2" s="1"/>
  <c r="BF334" i="2" s="1"/>
  <c r="AY402" i="2"/>
  <c r="BA402" i="2" s="1"/>
  <c r="BE402" i="2" s="1"/>
  <c r="AX183" i="2"/>
  <c r="AZ183" i="2" s="1"/>
  <c r="BD183" i="2" s="1"/>
  <c r="AX199" i="2"/>
  <c r="AZ199" i="2" s="1"/>
  <c r="BD199" i="2" s="1"/>
  <c r="AX320" i="2"/>
  <c r="AZ320" i="2" s="1"/>
  <c r="BD320" i="2" s="1"/>
  <c r="AX321" i="2"/>
  <c r="AZ321" i="2" s="1"/>
  <c r="BD321" i="2" s="1"/>
  <c r="AY363" i="2"/>
  <c r="BA363" i="2" s="1"/>
  <c r="BE363" i="2" s="1"/>
  <c r="AY466" i="2"/>
  <c r="BA466" i="2" s="1"/>
  <c r="BB466" i="2" s="1"/>
  <c r="BF466" i="2" s="1"/>
  <c r="AY14" i="2"/>
  <c r="BA14" i="2" s="1"/>
  <c r="BB14" i="2" s="1"/>
  <c r="BF14" i="2" s="1"/>
  <c r="AX603" i="2"/>
  <c r="AZ603" i="2" s="1"/>
  <c r="BD603" i="2" s="1"/>
  <c r="AY586" i="2"/>
  <c r="BA586" i="2" s="1"/>
  <c r="BB586" i="2" s="1"/>
  <c r="BF586" i="2" s="1"/>
  <c r="AY623" i="2"/>
  <c r="BA623" i="2" s="1"/>
  <c r="BB623" i="2" s="1"/>
  <c r="BF623" i="2" s="1"/>
  <c r="AY520" i="2"/>
  <c r="BA520" i="2" s="1"/>
  <c r="BE520" i="2" s="1"/>
  <c r="AY540" i="2"/>
  <c r="BA540" i="2" s="1"/>
  <c r="BE540" i="2" s="1"/>
  <c r="AY452" i="2"/>
  <c r="BA452" i="2" s="1"/>
  <c r="BE452" i="2" s="1"/>
  <c r="AX403" i="2"/>
  <c r="AZ403" i="2" s="1"/>
  <c r="BD403" i="2" s="1"/>
  <c r="AY443" i="2"/>
  <c r="BA443" i="2" s="1"/>
  <c r="BB443" i="2" s="1"/>
  <c r="BF443" i="2" s="1"/>
  <c r="AY393" i="2"/>
  <c r="BA393" i="2" s="1"/>
  <c r="AY357" i="2"/>
  <c r="BA357" i="2" s="1"/>
  <c r="BE357" i="2" s="1"/>
  <c r="AY308" i="2"/>
  <c r="BA308" i="2" s="1"/>
  <c r="BE308" i="2" s="1"/>
  <c r="AX252" i="2"/>
  <c r="AZ252" i="2" s="1"/>
  <c r="BD252" i="2" s="1"/>
  <c r="AY320" i="2"/>
  <c r="BA320" i="2" s="1"/>
  <c r="BE320" i="2" s="1"/>
  <c r="AX299" i="2"/>
  <c r="AZ299" i="2" s="1"/>
  <c r="BD299" i="2" s="1"/>
  <c r="AX191" i="2"/>
  <c r="AZ191" i="2" s="1"/>
  <c r="BD191" i="2" s="1"/>
  <c r="AX163" i="2"/>
  <c r="AZ163" i="2" s="1"/>
  <c r="BD163" i="2" s="1"/>
  <c r="AY217" i="2"/>
  <c r="BA217" i="2" s="1"/>
  <c r="BB217" i="2" s="1"/>
  <c r="BF217" i="2" s="1"/>
  <c r="AY67" i="2"/>
  <c r="BA67" i="2" s="1"/>
  <c r="BB67" i="2" s="1"/>
  <c r="BF67" i="2" s="1"/>
  <c r="AX55" i="2"/>
  <c r="AZ55" i="2" s="1"/>
  <c r="BD55" i="2" s="1"/>
  <c r="AY143" i="2"/>
  <c r="BA143" i="2" s="1"/>
  <c r="BE143" i="2" s="1"/>
  <c r="AX305" i="2"/>
  <c r="AZ305" i="2" s="1"/>
  <c r="BD305" i="2" s="1"/>
  <c r="AY764" i="2"/>
  <c r="BA764" i="2" s="1"/>
  <c r="BE764" i="2" s="1"/>
  <c r="AY483" i="2"/>
  <c r="BA483" i="2" s="1"/>
  <c r="BE483" i="2" s="1"/>
  <c r="AY652" i="2"/>
  <c r="BA652" i="2" s="1"/>
  <c r="BE652" i="2" s="1"/>
  <c r="AY756" i="2"/>
  <c r="BA756" i="2" s="1"/>
  <c r="BB756" i="2" s="1"/>
  <c r="BF756" i="2" s="1"/>
  <c r="AY410" i="2"/>
  <c r="BA410" i="2" s="1"/>
  <c r="BB410" i="2" s="1"/>
  <c r="BF410" i="2" s="1"/>
  <c r="AY491" i="2"/>
  <c r="BA491" i="2" s="1"/>
  <c r="AY736" i="2"/>
  <c r="BA736" i="2" s="1"/>
  <c r="BE736" i="2" s="1"/>
  <c r="AX166" i="2"/>
  <c r="AZ166" i="2" s="1"/>
  <c r="BD166" i="2" s="1"/>
  <c r="AY46" i="2"/>
  <c r="BA46" i="2" s="1"/>
  <c r="BB46" i="2" s="1"/>
  <c r="BF46" i="2" s="1"/>
  <c r="AX77" i="2"/>
  <c r="AZ77" i="2" s="1"/>
  <c r="BD77" i="2" s="1"/>
  <c r="AY54" i="2"/>
  <c r="BA54" i="2" s="1"/>
  <c r="AY754" i="2"/>
  <c r="BA754" i="2" s="1"/>
  <c r="BE754" i="2" s="1"/>
  <c r="AY722" i="2"/>
  <c r="BA722" i="2" s="1"/>
  <c r="BE722" i="2" s="1"/>
  <c r="BE316" i="2"/>
  <c r="AY127" i="2"/>
  <c r="BA127" i="2" s="1"/>
  <c r="BE127" i="2" s="1"/>
  <c r="AX324" i="2"/>
  <c r="AZ324" i="2" s="1"/>
  <c r="BD324" i="2" s="1"/>
  <c r="AY370" i="2"/>
  <c r="BA370" i="2" s="1"/>
  <c r="BE370" i="2" s="1"/>
  <c r="AY95" i="2"/>
  <c r="BA95" i="2" s="1"/>
  <c r="BE95" i="2" s="1"/>
  <c r="AY335" i="2"/>
  <c r="BA335" i="2" s="1"/>
  <c r="BB335" i="2" s="1"/>
  <c r="BF335" i="2" s="1"/>
  <c r="AY33" i="2"/>
  <c r="BA33" i="2" s="1"/>
  <c r="BE33" i="2" s="1"/>
  <c r="AY34" i="2"/>
  <c r="BA34" i="2" s="1"/>
  <c r="BB34" i="2" s="1"/>
  <c r="BF34" i="2" s="1"/>
  <c r="AY212" i="2"/>
  <c r="BA212" i="2" s="1"/>
  <c r="BE212" i="2" s="1"/>
  <c r="AY275" i="2"/>
  <c r="BA275" i="2" s="1"/>
  <c r="BE275" i="2" s="1"/>
  <c r="AY617" i="2"/>
  <c r="BA617" i="2" s="1"/>
  <c r="BE617" i="2" s="1"/>
  <c r="AY716" i="2"/>
  <c r="BA716" i="2" s="1"/>
  <c r="BB716" i="2" s="1"/>
  <c r="BF716" i="2" s="1"/>
  <c r="AY499" i="2"/>
  <c r="BA499" i="2" s="1"/>
  <c r="BB499" i="2" s="1"/>
  <c r="BF499" i="2" s="1"/>
  <c r="AY747" i="2"/>
  <c r="BA747" i="2" s="1"/>
  <c r="BB747" i="2" s="1"/>
  <c r="BF747" i="2" s="1"/>
  <c r="AY780" i="2"/>
  <c r="BA780" i="2" s="1"/>
  <c r="BB780" i="2" s="1"/>
  <c r="BF780" i="2" s="1"/>
  <c r="AY494" i="2"/>
  <c r="BA494" i="2" s="1"/>
  <c r="BB494" i="2" s="1"/>
  <c r="BF494" i="2" s="1"/>
  <c r="AY772" i="2"/>
  <c r="BA772" i="2" s="1"/>
  <c r="BE772" i="2" s="1"/>
  <c r="AY507" i="2"/>
  <c r="BA507" i="2" s="1"/>
  <c r="BE507" i="2" s="1"/>
  <c r="AY752" i="2"/>
  <c r="BA752" i="2" s="1"/>
  <c r="BE752" i="2" s="1"/>
  <c r="AY194" i="2"/>
  <c r="BA194" i="2" s="1"/>
  <c r="BE194" i="2" s="1"/>
  <c r="AY801" i="2"/>
  <c r="BA801" i="2" s="1"/>
  <c r="BE801" i="2" s="1"/>
  <c r="AX785" i="2"/>
  <c r="AZ785" i="2" s="1"/>
  <c r="BD785" i="2" s="1"/>
  <c r="AY695" i="2"/>
  <c r="BA695" i="2" s="1"/>
  <c r="BB695" i="2" s="1"/>
  <c r="BF695" i="2" s="1"/>
  <c r="AX769" i="2"/>
  <c r="AZ769" i="2" s="1"/>
  <c r="BD769" i="2" s="1"/>
  <c r="AX753" i="2"/>
  <c r="AZ753" i="2" s="1"/>
  <c r="BD753" i="2" s="1"/>
  <c r="AX737" i="2"/>
  <c r="AZ737" i="2" s="1"/>
  <c r="BD737" i="2" s="1"/>
  <c r="AX721" i="2"/>
  <c r="AZ721" i="2" s="1"/>
  <c r="BD721" i="2" s="1"/>
  <c r="AY683" i="2"/>
  <c r="BA683" i="2" s="1"/>
  <c r="BB683" i="2" s="1"/>
  <c r="BF683" i="2" s="1"/>
  <c r="AY598" i="2"/>
  <c r="BA598" i="2" s="1"/>
  <c r="BB598" i="2" s="1"/>
  <c r="BF598" i="2" s="1"/>
  <c r="AX516" i="2"/>
  <c r="AZ516" i="2" s="1"/>
  <c r="BD516" i="2" s="1"/>
  <c r="AX500" i="2"/>
  <c r="AZ500" i="2" s="1"/>
  <c r="BD500" i="2" s="1"/>
  <c r="AX552" i="2"/>
  <c r="AZ552" i="2" s="1"/>
  <c r="BD552" i="2" s="1"/>
  <c r="AY627" i="2"/>
  <c r="BA627" i="2" s="1"/>
  <c r="BE627" i="2" s="1"/>
  <c r="AX577" i="2"/>
  <c r="AZ577" i="2" s="1"/>
  <c r="BD577" i="2" s="1"/>
  <c r="AY571" i="2"/>
  <c r="BA571" i="2" s="1"/>
  <c r="BB571" i="2" s="1"/>
  <c r="BF571" i="2" s="1"/>
  <c r="AY426" i="2"/>
  <c r="BA426" i="2" s="1"/>
  <c r="BE426" i="2" s="1"/>
  <c r="AX280" i="2"/>
  <c r="AZ280" i="2" s="1"/>
  <c r="BD280" i="2" s="1"/>
  <c r="AY303" i="2"/>
  <c r="BA303" i="2" s="1"/>
  <c r="BE303" i="2" s="1"/>
  <c r="AY259" i="2"/>
  <c r="BA259" i="2" s="1"/>
  <c r="BE259" i="2" s="1"/>
  <c r="AY231" i="2"/>
  <c r="BA231" i="2" s="1"/>
  <c r="BE231" i="2" s="1"/>
  <c r="AY264" i="2"/>
  <c r="BA264" i="2" s="1"/>
  <c r="BB264" i="2" s="1"/>
  <c r="BF264" i="2" s="1"/>
  <c r="AX176" i="2"/>
  <c r="AZ176" i="2" s="1"/>
  <c r="BD176" i="2" s="1"/>
  <c r="AY445" i="2"/>
  <c r="BA445" i="2" s="1"/>
  <c r="BE445" i="2" s="1"/>
  <c r="AY503" i="2"/>
  <c r="BA503" i="2" s="1"/>
  <c r="BB503" i="2" s="1"/>
  <c r="BF503" i="2" s="1"/>
  <c r="AY474" i="2"/>
  <c r="BA474" i="2" s="1"/>
  <c r="BB474" i="2" s="1"/>
  <c r="BF474" i="2" s="1"/>
  <c r="AY511" i="2"/>
  <c r="BA511" i="2" s="1"/>
  <c r="BE511" i="2" s="1"/>
  <c r="AY568" i="2"/>
  <c r="BA568" i="2" s="1"/>
  <c r="BB568" i="2" s="1"/>
  <c r="BF568" i="2" s="1"/>
  <c r="AY86" i="2"/>
  <c r="BA86" i="2" s="1"/>
  <c r="BE86" i="2" s="1"/>
  <c r="AX36" i="2"/>
  <c r="AZ36" i="2" s="1"/>
  <c r="BD36" i="2" s="1"/>
  <c r="AY770" i="2"/>
  <c r="BA770" i="2" s="1"/>
  <c r="BE770" i="2" s="1"/>
  <c r="AY738" i="2"/>
  <c r="BA738" i="2" s="1"/>
  <c r="BE738" i="2" s="1"/>
  <c r="AY117" i="2"/>
  <c r="BA117" i="2" s="1"/>
  <c r="AY395" i="2"/>
  <c r="BA395" i="2" s="1"/>
  <c r="BE395" i="2" s="1"/>
  <c r="AY103" i="2"/>
  <c r="BA103" i="2" s="1"/>
  <c r="BE103" i="2" s="1"/>
  <c r="AY297" i="2"/>
  <c r="BA297" i="2" s="1"/>
  <c r="BE297" i="2" s="1"/>
  <c r="AY350" i="2"/>
  <c r="BA350" i="2" s="1"/>
  <c r="BE350" i="2" s="1"/>
  <c r="AY343" i="2"/>
  <c r="BA343" i="2" s="1"/>
  <c r="BB343" i="2" s="1"/>
  <c r="BF343" i="2" s="1"/>
  <c r="AY411" i="2"/>
  <c r="BA411" i="2" s="1"/>
  <c r="BE411" i="2" s="1"/>
  <c r="AY669" i="2"/>
  <c r="BA669" i="2" s="1"/>
  <c r="BE669" i="2" s="1"/>
  <c r="AY732" i="2"/>
  <c r="BA732" i="2" s="1"/>
  <c r="AY515" i="2"/>
  <c r="BA515" i="2" s="1"/>
  <c r="BE515" i="2" s="1"/>
  <c r="AY490" i="2"/>
  <c r="BA490" i="2" s="1"/>
  <c r="BB490" i="2" s="1"/>
  <c r="BF490" i="2" s="1"/>
  <c r="AY530" i="2"/>
  <c r="BA530" i="2" s="1"/>
  <c r="BE530" i="2" s="1"/>
  <c r="AY806" i="2"/>
  <c r="BA806" i="2" s="1"/>
  <c r="AY479" i="2"/>
  <c r="BA479" i="2" s="1"/>
  <c r="BB479" i="2" s="1"/>
  <c r="BF479" i="2" s="1"/>
  <c r="AY636" i="2"/>
  <c r="BA636" i="2" s="1"/>
  <c r="BB636" i="2" s="1"/>
  <c r="BF636" i="2" s="1"/>
  <c r="AY668" i="2"/>
  <c r="BA668" i="2" s="1"/>
  <c r="BE668" i="2" s="1"/>
  <c r="AY724" i="2"/>
  <c r="BA724" i="2" s="1"/>
  <c r="BB724" i="2" s="1"/>
  <c r="BF724" i="2" s="1"/>
  <c r="AY431" i="2"/>
  <c r="BA431" i="2" s="1"/>
  <c r="BB431" i="2" s="1"/>
  <c r="BF431" i="2" s="1"/>
  <c r="AY768" i="2"/>
  <c r="BA768" i="2" s="1"/>
  <c r="BB768" i="2" s="1"/>
  <c r="BF768" i="2" s="1"/>
  <c r="AY64" i="2"/>
  <c r="BA64" i="2" s="1"/>
  <c r="BB64" i="2" s="1"/>
  <c r="BF64" i="2" s="1"/>
  <c r="AY32" i="2"/>
  <c r="BA32" i="2" s="1"/>
  <c r="BE32" i="2" s="1"/>
  <c r="AX686" i="2"/>
  <c r="AZ686" i="2" s="1"/>
  <c r="BD686" i="2" s="1"/>
  <c r="AY702" i="2"/>
  <c r="BA702" i="2" s="1"/>
  <c r="BB702" i="2" s="1"/>
  <c r="BF702" i="2" s="1"/>
  <c r="AX682" i="2"/>
  <c r="AZ682" i="2" s="1"/>
  <c r="BD682" i="2" s="1"/>
  <c r="AX674" i="2"/>
  <c r="AZ674" i="2" s="1"/>
  <c r="BD674" i="2" s="1"/>
  <c r="AX658" i="2"/>
  <c r="AZ658" i="2" s="1"/>
  <c r="BD658" i="2" s="1"/>
  <c r="AX642" i="2"/>
  <c r="AZ642" i="2" s="1"/>
  <c r="BD642" i="2" s="1"/>
  <c r="AY536" i="2"/>
  <c r="BA536" i="2" s="1"/>
  <c r="BB536" i="2" s="1"/>
  <c r="BF536" i="2" s="1"/>
  <c r="AX698" i="2"/>
  <c r="AZ698" i="2" s="1"/>
  <c r="BD698" i="2" s="1"/>
  <c r="AY594" i="2"/>
  <c r="BA594" i="2" s="1"/>
  <c r="BE594" i="2" s="1"/>
  <c r="AY468" i="2"/>
  <c r="BA468" i="2" s="1"/>
  <c r="BE468" i="2" s="1"/>
  <c r="AY570" i="2"/>
  <c r="BA570" i="2" s="1"/>
  <c r="BE570" i="2" s="1"/>
  <c r="AY464" i="2"/>
  <c r="BA464" i="2" s="1"/>
  <c r="BE464" i="2" s="1"/>
  <c r="AY409" i="2"/>
  <c r="BA409" i="2" s="1"/>
  <c r="BE409" i="2" s="1"/>
  <c r="AX395" i="2"/>
  <c r="AZ395" i="2" s="1"/>
  <c r="BD395" i="2" s="1"/>
  <c r="AX373" i="2"/>
  <c r="AZ373" i="2" s="1"/>
  <c r="BD373" i="2" s="1"/>
  <c r="AX417" i="2"/>
  <c r="AZ417" i="2" s="1"/>
  <c r="BD417" i="2" s="1"/>
  <c r="AY401" i="2"/>
  <c r="BA401" i="2" s="1"/>
  <c r="BB401" i="2" s="1"/>
  <c r="BF401" i="2" s="1"/>
  <c r="AY248" i="2"/>
  <c r="BA248" i="2" s="1"/>
  <c r="BB248" i="2" s="1"/>
  <c r="BF248" i="2" s="1"/>
  <c r="AX295" i="2"/>
  <c r="AZ295" i="2" s="1"/>
  <c r="BD295" i="2" s="1"/>
  <c r="AX290" i="2"/>
  <c r="AZ290" i="2" s="1"/>
  <c r="BD290" i="2" s="1"/>
  <c r="BE728" i="2"/>
  <c r="BE437" i="2"/>
  <c r="AZ777" i="2"/>
  <c r="BD777" i="2" s="1"/>
  <c r="AZ391" i="2"/>
  <c r="BD391" i="2" s="1"/>
  <c r="BA313" i="2"/>
  <c r="BE313" i="2" s="1"/>
  <c r="BA574" i="2"/>
  <c r="BB574" i="2" s="1"/>
  <c r="BF574" i="2" s="1"/>
  <c r="BB369" i="2"/>
  <c r="BF369" i="2" s="1"/>
  <c r="BE542" i="2"/>
  <c r="BB542" i="2"/>
  <c r="BF542" i="2" s="1"/>
  <c r="BB635" i="2"/>
  <c r="BF635" i="2" s="1"/>
  <c r="BE635" i="2"/>
  <c r="BE348" i="2"/>
  <c r="BB348" i="2"/>
  <c r="BF348" i="2" s="1"/>
  <c r="BA188" i="2"/>
  <c r="BB188" i="2" s="1"/>
  <c r="BF188" i="2" s="1"/>
  <c r="AZ133" i="2"/>
  <c r="BD133" i="2" s="1"/>
  <c r="BA163" i="2"/>
  <c r="BB163" i="2" s="1"/>
  <c r="BF163" i="2" s="1"/>
  <c r="AZ97" i="2"/>
  <c r="BD97" i="2" s="1"/>
  <c r="AZ694" i="2"/>
  <c r="BD694" i="2" s="1"/>
  <c r="BA506" i="2"/>
  <c r="BB506" i="2" s="1"/>
  <c r="BF506" i="2" s="1"/>
  <c r="BA341" i="2"/>
  <c r="BB341" i="2" s="1"/>
  <c r="BF341" i="2" s="1"/>
  <c r="BA169" i="2"/>
  <c r="BE169" i="2" s="1"/>
  <c r="AY242" i="2"/>
  <c r="BA242" i="2" s="1"/>
  <c r="BB242" i="2" s="1"/>
  <c r="BF242" i="2" s="1"/>
  <c r="BA236" i="2"/>
  <c r="BA171" i="2"/>
  <c r="BB171" i="2" s="1"/>
  <c r="BF171" i="2" s="1"/>
  <c r="BA364" i="2"/>
  <c r="BA309" i="2"/>
  <c r="AZ323" i="2"/>
  <c r="BD323" i="2" s="1"/>
  <c r="BA385" i="2"/>
  <c r="BE385" i="2" s="1"/>
  <c r="BA226" i="2"/>
  <c r="BB226" i="2" s="1"/>
  <c r="BF226" i="2" s="1"/>
  <c r="BA590" i="2"/>
  <c r="BE590" i="2" s="1"/>
  <c r="BA394" i="2"/>
  <c r="BE394" i="2" s="1"/>
  <c r="BA725" i="2"/>
  <c r="BE725" i="2" s="1"/>
  <c r="BA710" i="2"/>
  <c r="BB710" i="2" s="1"/>
  <c r="BF710" i="2" s="1"/>
  <c r="BA83" i="2"/>
  <c r="BB83" i="2" s="1"/>
  <c r="BF83" i="2" s="1"/>
  <c r="BA35" i="2"/>
  <c r="BB35" i="2" s="1"/>
  <c r="BF35" i="2" s="1"/>
  <c r="AZ374" i="2"/>
  <c r="BD374" i="2" s="1"/>
  <c r="BA640" i="2"/>
  <c r="BB640" i="2" s="1"/>
  <c r="BF640" i="2" s="1"/>
  <c r="BA524" i="2"/>
  <c r="BB524" i="2" s="1"/>
  <c r="BF524" i="2" s="1"/>
  <c r="BA342" i="2"/>
  <c r="BE342" i="2" s="1"/>
  <c r="BE684" i="2"/>
  <c r="BA183" i="2"/>
  <c r="BE183" i="2" s="1"/>
  <c r="BA112" i="2"/>
  <c r="BB112" i="2" s="1"/>
  <c r="BF112" i="2" s="1"/>
  <c r="BA115" i="2"/>
  <c r="BE115" i="2" s="1"/>
  <c r="AZ585" i="2"/>
  <c r="BD585" i="2" s="1"/>
  <c r="BA705" i="2"/>
  <c r="BB705" i="2" s="1"/>
  <c r="BF705" i="2" s="1"/>
  <c r="AZ460" i="2"/>
  <c r="BD460" i="2" s="1"/>
  <c r="AZ484" i="2"/>
  <c r="BD484" i="2" s="1"/>
  <c r="BA383" i="2"/>
  <c r="BB383" i="2" s="1"/>
  <c r="BF383" i="2" s="1"/>
  <c r="BA440" i="2"/>
  <c r="BB440" i="2" s="1"/>
  <c r="BF440" i="2" s="1"/>
  <c r="BA421" i="2"/>
  <c r="BB421" i="2" s="1"/>
  <c r="BF421" i="2" s="1"/>
  <c r="AZ106" i="2"/>
  <c r="BD106" i="2" s="1"/>
  <c r="AZ142" i="2"/>
  <c r="BD142" i="2" s="1"/>
  <c r="AZ488" i="2"/>
  <c r="BD488" i="2" s="1"/>
  <c r="AZ271" i="2"/>
  <c r="BD271" i="2" s="1"/>
  <c r="BA56" i="2"/>
  <c r="BB56" i="2" s="1"/>
  <c r="BF56" i="2" s="1"/>
  <c r="BA26" i="2"/>
  <c r="BE26" i="2" s="1"/>
  <c r="BE173" i="2"/>
  <c r="BA376" i="2"/>
  <c r="BE376" i="2" s="1"/>
  <c r="AZ10" i="2"/>
  <c r="BD10" i="2" s="1"/>
  <c r="BA7" i="2"/>
  <c r="BB7" i="2" s="1"/>
  <c r="BF7" i="2" s="1"/>
  <c r="BA49" i="2"/>
  <c r="BE49" i="2" s="1"/>
  <c r="BA221" i="2"/>
  <c r="BB221" i="2" s="1"/>
  <c r="BF221" i="2" s="1"/>
  <c r="BB424" i="2"/>
  <c r="BF424" i="2" s="1"/>
  <c r="BA649" i="2"/>
  <c r="BB649" i="2" s="1"/>
  <c r="BF649" i="2" s="1"/>
  <c r="BA664" i="2"/>
  <c r="BB664" i="2" s="1"/>
  <c r="BF664" i="2" s="1"/>
  <c r="BA645" i="2"/>
  <c r="BE645" i="2" s="1"/>
  <c r="BA190" i="2"/>
  <c r="BB190" i="2" s="1"/>
  <c r="BF190" i="2" s="1"/>
  <c r="BA214" i="2"/>
  <c r="BE214" i="2" s="1"/>
  <c r="BA178" i="2"/>
  <c r="BB178" i="2" s="1"/>
  <c r="BF178" i="2" s="1"/>
  <c r="AZ206" i="2"/>
  <c r="BD206" i="2" s="1"/>
  <c r="BB65" i="2"/>
  <c r="BF65" i="2" s="1"/>
  <c r="BE17" i="2"/>
  <c r="BA757" i="2"/>
  <c r="BE757" i="2" s="1"/>
  <c r="BA105" i="2"/>
  <c r="BB105" i="2" s="1"/>
  <c r="BF105" i="2" s="1"/>
  <c r="BA579" i="2"/>
  <c r="BE579" i="2" s="1"/>
  <c r="BA552" i="2"/>
  <c r="BB552" i="2" s="1"/>
  <c r="BF552" i="2" s="1"/>
  <c r="BD480" i="2"/>
  <c r="AZ492" i="2"/>
  <c r="BD492" i="2" s="1"/>
  <c r="AZ446" i="2"/>
  <c r="BD446" i="2" s="1"/>
  <c r="BA373" i="2"/>
  <c r="BB373" i="2" s="1"/>
  <c r="BF373" i="2" s="1"/>
  <c r="BA388" i="2"/>
  <c r="BB388" i="2" s="1"/>
  <c r="BF388" i="2" s="1"/>
  <c r="BA365" i="2"/>
  <c r="BB365" i="2" s="1"/>
  <c r="BF365" i="2" s="1"/>
  <c r="BA336" i="2"/>
  <c r="BE336" i="2" s="1"/>
  <c r="BA277" i="2"/>
  <c r="BE277" i="2" s="1"/>
  <c r="BE312" i="2"/>
  <c r="BA446" i="2"/>
  <c r="BB446" i="2" s="1"/>
  <c r="BF446" i="2" s="1"/>
  <c r="BA809" i="2"/>
  <c r="BE809" i="2" s="1"/>
  <c r="BA562" i="2"/>
  <c r="AZ171" i="2"/>
  <c r="BD171" i="2" s="1"/>
  <c r="BA130" i="2"/>
  <c r="BB130" i="2" s="1"/>
  <c r="BF130" i="2" s="1"/>
  <c r="BA299" i="2"/>
  <c r="BE299" i="2" s="1"/>
  <c r="BA621" i="2"/>
  <c r="BE621" i="2" s="1"/>
  <c r="BA557" i="2"/>
  <c r="BB557" i="2" s="1"/>
  <c r="BF557" i="2" s="1"/>
  <c r="BA811" i="2"/>
  <c r="BB811" i="2" s="1"/>
  <c r="BF811" i="2" s="1"/>
  <c r="AZ150" i="2"/>
  <c r="BD150" i="2" s="1"/>
  <c r="BA700" i="2"/>
  <c r="BB700" i="2" s="1"/>
  <c r="BF700" i="2" s="1"/>
  <c r="BA576" i="2"/>
  <c r="BB576" i="2" s="1"/>
  <c r="BF576" i="2" s="1"/>
  <c r="BA625" i="2"/>
  <c r="BE625" i="2" s="1"/>
  <c r="BE99" i="2"/>
  <c r="BA151" i="2"/>
  <c r="BE151" i="2" s="1"/>
  <c r="BA260" i="2"/>
  <c r="BB260" i="2" s="1"/>
  <c r="BF260" i="2" s="1"/>
  <c r="BA419" i="2"/>
  <c r="BB419" i="2" s="1"/>
  <c r="BF419" i="2" s="1"/>
  <c r="AZ134" i="2"/>
  <c r="BD134" i="2" s="1"/>
  <c r="AX158" i="2"/>
  <c r="AY216" i="2"/>
  <c r="AY225" i="2"/>
  <c r="BA225" i="2" s="1"/>
  <c r="BE225" i="2" s="1"/>
  <c r="BA585" i="2"/>
  <c r="BE585" i="2" s="1"/>
  <c r="AX628" i="2"/>
  <c r="BB748" i="2"/>
  <c r="BF748" i="2" s="1"/>
  <c r="AY560" i="2"/>
  <c r="AY613" i="2"/>
  <c r="BA613" i="2" s="1"/>
  <c r="BA731" i="2"/>
  <c r="BE731" i="2" s="1"/>
  <c r="BB763" i="2"/>
  <c r="BF763" i="2" s="1"/>
  <c r="BA478" i="2"/>
  <c r="BB478" i="2" s="1"/>
  <c r="BF478" i="2" s="1"/>
  <c r="AX549" i="2"/>
  <c r="AY561" i="2"/>
  <c r="BA740" i="2"/>
  <c r="BE740" i="2" s="1"/>
  <c r="AY708" i="2"/>
  <c r="BA708" i="2" s="1"/>
  <c r="BB708" i="2" s="1"/>
  <c r="BF708" i="2" s="1"/>
  <c r="AY735" i="2"/>
  <c r="AY767" i="2"/>
  <c r="BA815" i="2"/>
  <c r="BB815" i="2" s="1"/>
  <c r="BF815" i="2" s="1"/>
  <c r="AY581" i="2"/>
  <c r="BA581" i="2" s="1"/>
  <c r="BE581" i="2" s="1"/>
  <c r="AY704" i="2"/>
  <c r="BA704" i="2" s="1"/>
  <c r="BE704" i="2" s="1"/>
  <c r="BA720" i="2"/>
  <c r="BE720" i="2" s="1"/>
  <c r="BA689" i="2"/>
  <c r="BB689" i="2" s="1"/>
  <c r="BF689" i="2" s="1"/>
  <c r="AY795" i="2"/>
  <c r="AY157" i="2"/>
  <c r="BA157" i="2" s="1"/>
  <c r="BE157" i="2" s="1"/>
  <c r="AY134" i="2"/>
  <c r="AY90" i="2"/>
  <c r="BA90" i="2" s="1"/>
  <c r="BB90" i="2" s="1"/>
  <c r="BF90" i="2" s="1"/>
  <c r="AY125" i="2"/>
  <c r="BA125" i="2" s="1"/>
  <c r="BE125" i="2" s="1"/>
  <c r="AX63" i="2"/>
  <c r="AZ706" i="2"/>
  <c r="BD706" i="2" s="1"/>
  <c r="AX12" i="2"/>
  <c r="AY790" i="2"/>
  <c r="AY101" i="2"/>
  <c r="AZ59" i="2"/>
  <c r="BD59" i="2" s="1"/>
  <c r="AY36" i="2"/>
  <c r="BA36" i="2" s="1"/>
  <c r="AX17" i="2"/>
  <c r="AZ17" i="2" s="1"/>
  <c r="BB13" i="2"/>
  <c r="BF13" i="2" s="1"/>
  <c r="AY651" i="2"/>
  <c r="BA651" i="2" s="1"/>
  <c r="AZ615" i="2"/>
  <c r="BD615" i="2" s="1"/>
  <c r="AX565" i="2"/>
  <c r="BD528" i="2"/>
  <c r="AY671" i="2"/>
  <c r="BA671" i="2" s="1"/>
  <c r="AY655" i="2"/>
  <c r="BA655" i="2" s="1"/>
  <c r="AY639" i="2"/>
  <c r="BA639" i="2" s="1"/>
  <c r="BE639" i="2" s="1"/>
  <c r="AY607" i="2"/>
  <c r="BA607" i="2" s="1"/>
  <c r="AZ561" i="2"/>
  <c r="BD561" i="2" s="1"/>
  <c r="AY615" i="2"/>
  <c r="BA615" i="2" s="1"/>
  <c r="BE615" i="2" s="1"/>
  <c r="AY583" i="2"/>
  <c r="BA583" i="2" s="1"/>
  <c r="AY548" i="2"/>
  <c r="BA548" i="2" s="1"/>
  <c r="AX442" i="2"/>
  <c r="AX421" i="2"/>
  <c r="AY372" i="2"/>
  <c r="BA372" i="2" s="1"/>
  <c r="AY417" i="2"/>
  <c r="BA417" i="2" s="1"/>
  <c r="AY337" i="2"/>
  <c r="BA337" i="2" s="1"/>
  <c r="BE337" i="2" s="1"/>
  <c r="AY352" i="2"/>
  <c r="BA352" i="2" s="1"/>
  <c r="BB352" i="2" s="1"/>
  <c r="BF352" i="2" s="1"/>
  <c r="AY315" i="2"/>
  <c r="BA315" i="2" s="1"/>
  <c r="AZ276" i="2"/>
  <c r="BD276" i="2" s="1"/>
  <c r="AY307" i="2"/>
  <c r="AY274" i="2"/>
  <c r="BA274" i="2" s="1"/>
  <c r="BB267" i="2"/>
  <c r="BF267" i="2" s="1"/>
  <c r="BE244" i="2"/>
  <c r="AY240" i="2"/>
  <c r="BA240" i="2" s="1"/>
  <c r="BE240" i="2" s="1"/>
  <c r="AY271" i="2"/>
  <c r="BA271" i="2" s="1"/>
  <c r="BB271" i="2" s="1"/>
  <c r="BF271" i="2" s="1"/>
  <c r="AZ589" i="2"/>
  <c r="BD589" i="2" s="1"/>
  <c r="AZ476" i="2"/>
  <c r="BD476" i="2" s="1"/>
  <c r="AZ126" i="2"/>
  <c r="BD126" i="2" s="1"/>
  <c r="AZ464" i="2"/>
  <c r="BD464" i="2" s="1"/>
  <c r="BA510" i="2"/>
  <c r="BB510" i="2" s="1"/>
  <c r="BF510" i="2" s="1"/>
  <c r="BA765" i="2"/>
  <c r="BB765" i="2" s="1"/>
  <c r="BF765" i="2" s="1"/>
  <c r="AZ174" i="2"/>
  <c r="BD174" i="2" s="1"/>
  <c r="AZ593" i="2"/>
  <c r="BD593" i="2" s="1"/>
  <c r="BA284" i="2"/>
  <c r="BE284" i="2" s="1"/>
  <c r="BA456" i="2"/>
  <c r="BE456" i="2" s="1"/>
  <c r="BA22" i="2"/>
  <c r="BB22" i="2" s="1"/>
  <c r="BF22" i="2" s="1"/>
  <c r="BA701" i="2"/>
  <c r="BB701" i="2" s="1"/>
  <c r="BF701" i="2" s="1"/>
  <c r="BA495" i="2"/>
  <c r="BB495" i="2" s="1"/>
  <c r="BF495" i="2" s="1"/>
  <c r="BA338" i="2"/>
  <c r="BE338" i="2" s="1"/>
  <c r="BA558" i="2"/>
  <c r="BB558" i="2" s="1"/>
  <c r="BF558" i="2" s="1"/>
  <c r="BA475" i="2"/>
  <c r="BE475" i="2" s="1"/>
  <c r="BA690" i="2"/>
  <c r="BB690" i="2" s="1"/>
  <c r="BF690" i="2" s="1"/>
  <c r="AZ245" i="2"/>
  <c r="BD245" i="2" s="1"/>
  <c r="AZ234" i="2"/>
  <c r="BD234" i="2" s="1"/>
  <c r="AY213" i="2"/>
  <c r="AX184" i="2"/>
  <c r="AZ184" i="2" s="1"/>
  <c r="AY21" i="2"/>
  <c r="AY59" i="2"/>
  <c r="BA59" i="2" s="1"/>
  <c r="AY351" i="2"/>
  <c r="BA351" i="2" s="1"/>
  <c r="BB351" i="2" s="1"/>
  <c r="BF351" i="2" s="1"/>
  <c r="AY759" i="2"/>
  <c r="AY803" i="2"/>
  <c r="AY661" i="2"/>
  <c r="AY222" i="2"/>
  <c r="BA222" i="2" s="1"/>
  <c r="AX129" i="2"/>
  <c r="AY162" i="2"/>
  <c r="BA162" i="2" s="1"/>
  <c r="AY186" i="2"/>
  <c r="BA186" i="2" s="1"/>
  <c r="AY817" i="2"/>
  <c r="BA817" i="2" s="1"/>
  <c r="AY778" i="2"/>
  <c r="AY813" i="2"/>
  <c r="BA813" i="2" s="1"/>
  <c r="AY769" i="2"/>
  <c r="AY737" i="2"/>
  <c r="BA737" i="2" s="1"/>
  <c r="AY667" i="2"/>
  <c r="BA667" i="2" s="1"/>
  <c r="AY595" i="2"/>
  <c r="BA595" i="2" s="1"/>
  <c r="AY587" i="2"/>
  <c r="BA587" i="2" s="1"/>
  <c r="AX765" i="2"/>
  <c r="AX749" i="2"/>
  <c r="AZ749" i="2" s="1"/>
  <c r="AX733" i="2"/>
  <c r="AX717" i="2"/>
  <c r="AY619" i="2"/>
  <c r="AY666" i="2"/>
  <c r="AY582" i="2"/>
  <c r="AY566" i="2"/>
  <c r="AY512" i="2"/>
  <c r="BA512" i="2" s="1"/>
  <c r="AY496" i="2"/>
  <c r="BA496" i="2" s="1"/>
  <c r="AY38" i="2"/>
  <c r="AX300" i="2"/>
  <c r="AX358" i="2"/>
  <c r="AY80" i="2"/>
  <c r="BA80" i="2" s="1"/>
  <c r="BE80" i="2" s="1"/>
  <c r="AY727" i="2"/>
  <c r="AY546" i="2"/>
  <c r="AY498" i="2"/>
  <c r="BA498" i="2" s="1"/>
  <c r="BB498" i="2" s="1"/>
  <c r="BF498" i="2" s="1"/>
  <c r="AX145" i="2"/>
  <c r="AY206" i="2"/>
  <c r="BA206" i="2" s="1"/>
  <c r="AY218" i="2"/>
  <c r="AY170" i="2"/>
  <c r="AY761" i="2"/>
  <c r="AY682" i="2"/>
  <c r="BA682" i="2" s="1"/>
  <c r="AX801" i="2"/>
  <c r="AX14" i="2"/>
  <c r="AY87" i="2"/>
  <c r="AY48" i="2"/>
  <c r="BA48" i="2" s="1"/>
  <c r="BB48" i="2" s="1"/>
  <c r="BF48" i="2" s="1"/>
  <c r="AY71" i="2"/>
  <c r="AX164" i="2"/>
  <c r="AX231" i="2"/>
  <c r="AZ231" i="2" s="1"/>
  <c r="AY292" i="2"/>
  <c r="AY317" i="2"/>
  <c r="AY354" i="2"/>
  <c r="AY375" i="2"/>
  <c r="AY152" i="2"/>
  <c r="AY254" i="2"/>
  <c r="AY118" i="2"/>
  <c r="AY305" i="2"/>
  <c r="AY37" i="2"/>
  <c r="AY177" i="2"/>
  <c r="AX196" i="2"/>
  <c r="AY366" i="2"/>
  <c r="AY470" i="2"/>
  <c r="BA470" i="2" s="1"/>
  <c r="BE470" i="2" s="1"/>
  <c r="AY665" i="2"/>
  <c r="AY609" i="2"/>
  <c r="AY60" i="2"/>
  <c r="BA60" i="2" s="1"/>
  <c r="AY793" i="2"/>
  <c r="AY729" i="2"/>
  <c r="BA729" i="2" s="1"/>
  <c r="BE13" i="2"/>
  <c r="AY480" i="2"/>
  <c r="AY532" i="2"/>
  <c r="BA532" i="2" s="1"/>
  <c r="AY516" i="2"/>
  <c r="BA516" i="2" s="1"/>
  <c r="AY500" i="2"/>
  <c r="AY484" i="2"/>
  <c r="BA484" i="2" s="1"/>
  <c r="AY349" i="2"/>
  <c r="AY444" i="2"/>
  <c r="BA444" i="2" s="1"/>
  <c r="AY387" i="2"/>
  <c r="AY262" i="2"/>
  <c r="BA262" i="2" s="1"/>
  <c r="AY88" i="2"/>
  <c r="BA88" i="2" s="1"/>
  <c r="AY135" i="2"/>
  <c r="AY159" i="2"/>
  <c r="AY205" i="2"/>
  <c r="AY276" i="2"/>
  <c r="AY339" i="2"/>
  <c r="AY398" i="2"/>
  <c r="AY458" i="2"/>
  <c r="AY288" i="2"/>
  <c r="AX296" i="2"/>
  <c r="AY534" i="2"/>
  <c r="AY519" i="2"/>
  <c r="AY601" i="2"/>
  <c r="AY637" i="2"/>
  <c r="BA637" i="2" s="1"/>
  <c r="BE637" i="2" s="1"/>
  <c r="AX711" i="2"/>
  <c r="AY807" i="2"/>
  <c r="AY788" i="2"/>
  <c r="AY573" i="2"/>
  <c r="BA573" i="2" s="1"/>
  <c r="BB573" i="2" s="1"/>
  <c r="BF573" i="2" s="1"/>
  <c r="AY648" i="2"/>
  <c r="BA648" i="2" s="1"/>
  <c r="BB648" i="2" s="1"/>
  <c r="BF648" i="2" s="1"/>
  <c r="AY556" i="2"/>
  <c r="AY459" i="2"/>
  <c r="AY589" i="2"/>
  <c r="AY641" i="2"/>
  <c r="AY145" i="2"/>
  <c r="AY138" i="2"/>
  <c r="AY73" i="2"/>
  <c r="BA73" i="2" s="1"/>
  <c r="BB73" i="2" s="1"/>
  <c r="BF73" i="2" s="1"/>
  <c r="AX214" i="2"/>
  <c r="AX93" i="2"/>
  <c r="AY77" i="2"/>
  <c r="AY20" i="2"/>
  <c r="BA20" i="2" s="1"/>
  <c r="BE20" i="2" s="1"/>
  <c r="AX789" i="2"/>
  <c r="AY773" i="2"/>
  <c r="AY741" i="2"/>
  <c r="AY97" i="2"/>
  <c r="AX34" i="2"/>
  <c r="AY686" i="2"/>
  <c r="AX678" i="2"/>
  <c r="AX569" i="2"/>
  <c r="AX504" i="2"/>
  <c r="AY563" i="2"/>
  <c r="AY782" i="2"/>
  <c r="AX670" i="2"/>
  <c r="AX654" i="2"/>
  <c r="AX638" i="2"/>
  <c r="AX631" i="2"/>
  <c r="AY599" i="2"/>
  <c r="AX438" i="2"/>
  <c r="AY396" i="2"/>
  <c r="AX315" i="2"/>
  <c r="AX307" i="2"/>
  <c r="AX261" i="2"/>
  <c r="AY41" i="2"/>
  <c r="BA41" i="2" s="1"/>
  <c r="AY390" i="2"/>
  <c r="AY168" i="2"/>
  <c r="AY110" i="2"/>
  <c r="BA110" i="2" s="1"/>
  <c r="AX167" i="2"/>
  <c r="AX195" i="2"/>
  <c r="AY44" i="2"/>
  <c r="AY128" i="2"/>
  <c r="AY181" i="2"/>
  <c r="BA181" i="2" s="1"/>
  <c r="AY232" i="2"/>
  <c r="BA232" i="2" s="1"/>
  <c r="AY246" i="2"/>
  <c r="AY535" i="2"/>
  <c r="BA535" i="2" s="1"/>
  <c r="AY569" i="2"/>
  <c r="AY653" i="2"/>
  <c r="AY743" i="2"/>
  <c r="AY775" i="2"/>
  <c r="AY712" i="2"/>
  <c r="AY696" i="2"/>
  <c r="BA696" i="2" s="1"/>
  <c r="AY681" i="2"/>
  <c r="AY572" i="2"/>
  <c r="BA572" i="2" s="1"/>
  <c r="AY692" i="2"/>
  <c r="AY399" i="2"/>
  <c r="AY514" i="2"/>
  <c r="AY657" i="2"/>
  <c r="AX218" i="2"/>
  <c r="AX137" i="2"/>
  <c r="AX101" i="2"/>
  <c r="AZ101" i="2" s="1"/>
  <c r="BD101" i="2" s="1"/>
  <c r="AX194" i="2"/>
  <c r="AY745" i="2"/>
  <c r="AY753" i="2"/>
  <c r="AY721" i="2"/>
  <c r="AY674" i="2"/>
  <c r="AY786" i="2"/>
  <c r="AX619" i="2"/>
  <c r="AY504" i="2"/>
  <c r="AY488" i="2"/>
  <c r="AY508" i="2"/>
  <c r="AY492" i="2"/>
  <c r="AY476" i="2"/>
  <c r="AX452" i="2"/>
  <c r="AY433" i="2"/>
  <c r="AX433" i="2"/>
  <c r="AY331" i="2"/>
  <c r="AX407" i="2"/>
  <c r="AX327" i="2"/>
  <c r="AX265" i="2"/>
  <c r="BE763" i="2"/>
  <c r="BB482" i="2"/>
  <c r="BF482" i="2" s="1"/>
  <c r="BB164" i="2"/>
  <c r="BF164" i="2" s="1"/>
  <c r="BB173" i="2"/>
  <c r="BF173" i="2" s="1"/>
  <c r="BB819" i="2"/>
  <c r="BF819" i="2" s="1"/>
  <c r="BE578" i="2"/>
  <c r="BE783" i="2"/>
  <c r="BB477" i="2"/>
  <c r="BF477" i="2" s="1"/>
  <c r="BE65" i="2"/>
  <c r="BB312" i="2"/>
  <c r="BF312" i="2" s="1"/>
  <c r="BB493" i="2"/>
  <c r="BF493" i="2" s="1"/>
  <c r="BB179" i="2"/>
  <c r="BF179" i="2" s="1"/>
  <c r="BB156" i="2"/>
  <c r="BF156" i="2" s="1"/>
  <c r="BB403" i="2"/>
  <c r="BF403" i="2" s="1"/>
  <c r="BE424" i="2"/>
  <c r="BB75" i="2"/>
  <c r="BF75" i="2" s="1"/>
  <c r="BB584" i="2"/>
  <c r="BF584" i="2" s="1"/>
  <c r="BE555" i="2"/>
  <c r="BB81" i="2"/>
  <c r="BF81" i="2" s="1"/>
  <c r="BE397" i="2"/>
  <c r="BE472" i="2"/>
  <c r="BB252" i="2"/>
  <c r="BF252" i="2" s="1"/>
  <c r="BB501" i="2"/>
  <c r="BF501" i="2" s="1"/>
  <c r="BE789" i="2"/>
  <c r="BB17" i="2"/>
  <c r="BF17" i="2" s="1"/>
  <c r="BB694" i="2"/>
  <c r="BF694" i="2" s="1"/>
  <c r="BB779" i="2"/>
  <c r="BF779" i="2" s="1"/>
  <c r="BB99" i="2"/>
  <c r="BF99" i="2" s="1"/>
  <c r="BB250" i="2"/>
  <c r="BF250" i="2" s="1"/>
  <c r="BE250" i="2"/>
  <c r="BB93" i="2"/>
  <c r="BF93" i="2" s="1"/>
  <c r="BE93" i="2"/>
  <c r="BB733" i="2"/>
  <c r="BF733" i="2" s="1"/>
  <c r="BE733" i="2"/>
  <c r="BB400" i="2"/>
  <c r="BF400" i="2" s="1"/>
  <c r="BE400" i="2"/>
  <c r="BE184" i="2"/>
  <c r="BB184" i="2"/>
  <c r="BF184" i="2" s="1"/>
  <c r="BE24" i="2"/>
  <c r="BB24" i="2"/>
  <c r="BF24" i="2" s="1"/>
  <c r="BE785" i="2"/>
  <c r="BB785" i="2"/>
  <c r="BF785" i="2" s="1"/>
  <c r="BE66" i="2"/>
  <c r="BB66" i="2"/>
  <c r="BF66" i="2" s="1"/>
  <c r="BB379" i="2"/>
  <c r="BF379" i="2" s="1"/>
  <c r="BE379" i="2"/>
  <c r="BE672" i="2"/>
  <c r="BB672" i="2"/>
  <c r="BF672" i="2" s="1"/>
  <c r="BB684" i="2"/>
  <c r="BF684" i="2" s="1"/>
  <c r="BB481" i="2"/>
  <c r="BF481" i="2" s="1"/>
  <c r="BE481" i="2"/>
  <c r="BB140" i="2"/>
  <c r="BF140" i="2" s="1"/>
  <c r="BE140" i="2"/>
  <c r="BB228" i="2"/>
  <c r="BF228" i="2" s="1"/>
  <c r="BE228" i="2"/>
  <c r="AY202" i="2"/>
  <c r="BA202" i="2" s="1"/>
  <c r="AY210" i="2"/>
  <c r="BA210" i="2" s="1"/>
  <c r="AX210" i="2"/>
  <c r="AY166" i="2"/>
  <c r="BA166" i="2" s="1"/>
  <c r="AX115" i="2"/>
  <c r="AY204" i="2"/>
  <c r="AY347" i="2"/>
  <c r="BA347" i="2" s="1"/>
  <c r="AY391" i="2"/>
  <c r="AY136" i="2"/>
  <c r="BA136" i="2" s="1"/>
  <c r="AX168" i="2"/>
  <c r="AZ168" i="2" s="1"/>
  <c r="AX219" i="2"/>
  <c r="AY160" i="2"/>
  <c r="BA160" i="2" s="1"/>
  <c r="AY310" i="2"/>
  <c r="BA310" i="2" s="1"/>
  <c r="AY176" i="2"/>
  <c r="BA176" i="2" s="1"/>
  <c r="AY196" i="2"/>
  <c r="AY209" i="2"/>
  <c r="BA209" i="2" s="1"/>
  <c r="AX430" i="2"/>
  <c r="AY533" i="2"/>
  <c r="BA533" i="2" s="1"/>
  <c r="AY577" i="2"/>
  <c r="BA577" i="2" s="1"/>
  <c r="AY719" i="2"/>
  <c r="BA719" i="2" s="1"/>
  <c r="AY751" i="2"/>
  <c r="BA751" i="2" s="1"/>
  <c r="AY565" i="2"/>
  <c r="BA565" i="2" s="1"/>
  <c r="AY605" i="2"/>
  <c r="BA605" i="2" s="1"/>
  <c r="AY616" i="2"/>
  <c r="BA616" i="2" s="1"/>
  <c r="AY167" i="2"/>
  <c r="BA167" i="2" s="1"/>
  <c r="AY141" i="2"/>
  <c r="BA141" i="2" s="1"/>
  <c r="AY219" i="2"/>
  <c r="BA219" i="2" s="1"/>
  <c r="AY150" i="2"/>
  <c r="BA150" i="2" s="1"/>
  <c r="AY142" i="2"/>
  <c r="BA142" i="2" s="1"/>
  <c r="AY126" i="2"/>
  <c r="BA126" i="2" s="1"/>
  <c r="AX190" i="2"/>
  <c r="AX111" i="2"/>
  <c r="AY82" i="2"/>
  <c r="BA82" i="2" s="1"/>
  <c r="AX162" i="2"/>
  <c r="AY149" i="2"/>
  <c r="BA149" i="2" s="1"/>
  <c r="AY230" i="2"/>
  <c r="BA230" i="2" s="1"/>
  <c r="AX89" i="2"/>
  <c r="AY69" i="2"/>
  <c r="BA69" i="2" s="1"/>
  <c r="AY31" i="2"/>
  <c r="BA31" i="2" s="1"/>
  <c r="AY19" i="2"/>
  <c r="BA19" i="2" s="1"/>
  <c r="AY797" i="2"/>
  <c r="BA797" i="2" s="1"/>
  <c r="AY94" i="2"/>
  <c r="BA94" i="2" s="1"/>
  <c r="AY43" i="2"/>
  <c r="BA43" i="2" s="1"/>
  <c r="AX30" i="2"/>
  <c r="AX19" i="2"/>
  <c r="AX817" i="2"/>
  <c r="AY23" i="2"/>
  <c r="BA23" i="2" s="1"/>
  <c r="AY675" i="2"/>
  <c r="BA675" i="2" s="1"/>
  <c r="AY659" i="2"/>
  <c r="BA659" i="2" s="1"/>
  <c r="AY643" i="2"/>
  <c r="BA643" i="2" s="1"/>
  <c r="AY567" i="2"/>
  <c r="BA567" i="2" s="1"/>
  <c r="AY603" i="2"/>
  <c r="BA603" i="2" s="1"/>
  <c r="AX581" i="2"/>
  <c r="AX781" i="2"/>
  <c r="AX773" i="2"/>
  <c r="AX757" i="2"/>
  <c r="AX741" i="2"/>
  <c r="AX725" i="2"/>
  <c r="AY663" i="2"/>
  <c r="BA663" i="2" s="1"/>
  <c r="AY647" i="2"/>
  <c r="BA647" i="2" s="1"/>
  <c r="AX597" i="2"/>
  <c r="AY448" i="2"/>
  <c r="BA448" i="2" s="1"/>
  <c r="AY344" i="2"/>
  <c r="BA344" i="2" s="1"/>
  <c r="AY436" i="2"/>
  <c r="BA436" i="2" s="1"/>
  <c r="AY356" i="2"/>
  <c r="BA356" i="2" s="1"/>
  <c r="AY319" i="2"/>
  <c r="BA319" i="2" s="1"/>
  <c r="AY296" i="2"/>
  <c r="BA296" i="2" s="1"/>
  <c r="AY282" i="2"/>
  <c r="AY266" i="2"/>
  <c r="BA266" i="2" s="1"/>
  <c r="AY327" i="2"/>
  <c r="BA327" i="2" s="1"/>
  <c r="AX282" i="2"/>
  <c r="AX257" i="2"/>
  <c r="AX180" i="2"/>
  <c r="AX175" i="2"/>
  <c r="AX215" i="2"/>
  <c r="AY298" i="2"/>
  <c r="AX179" i="2"/>
  <c r="AY224" i="2"/>
  <c r="BA224" i="2" s="1"/>
  <c r="AY293" i="2"/>
  <c r="AY52" i="2"/>
  <c r="BA52" i="2" s="1"/>
  <c r="AY131" i="2"/>
  <c r="AY121" i="2"/>
  <c r="BA121" i="2" s="1"/>
  <c r="AX172" i="2"/>
  <c r="AY192" i="2"/>
  <c r="BA192" i="2" s="1"/>
  <c r="AY10" i="2"/>
  <c r="BA10" i="2" s="1"/>
  <c r="AY45" i="2"/>
  <c r="BA45" i="2" s="1"/>
  <c r="AY122" i="2"/>
  <c r="BA122" i="2" s="1"/>
  <c r="AX188" i="2"/>
  <c r="AX187" i="2"/>
  <c r="AX211" i="2"/>
  <c r="AY597" i="2"/>
  <c r="BA597" i="2" s="1"/>
  <c r="AY593" i="2"/>
  <c r="AY799" i="2"/>
  <c r="BA799" i="2" s="1"/>
  <c r="AY407" i="2"/>
  <c r="BA407" i="2" s="1"/>
  <c r="AY462" i="2"/>
  <c r="BA462" i="2" s="1"/>
  <c r="AY673" i="2"/>
  <c r="BA673" i="2" s="1"/>
  <c r="AY633" i="2"/>
  <c r="BA633" i="2" s="1"/>
  <c r="AY656" i="2"/>
  <c r="AY787" i="2"/>
  <c r="BA787" i="2" s="1"/>
  <c r="AY153" i="2"/>
  <c r="BA153" i="2" s="1"/>
  <c r="AY133" i="2"/>
  <c r="BA133" i="2" s="1"/>
  <c r="AX202" i="2"/>
  <c r="AX141" i="2"/>
  <c r="AX125" i="2"/>
  <c r="AY175" i="2"/>
  <c r="BA175" i="2" s="1"/>
  <c r="AX67" i="2"/>
  <c r="AY211" i="2"/>
  <c r="BA211" i="2" s="1"/>
  <c r="AY191" i="2"/>
  <c r="AX182" i="2"/>
  <c r="AY116" i="2"/>
  <c r="BA116" i="2" s="1"/>
  <c r="AX85" i="2"/>
  <c r="AY85" i="2"/>
  <c r="BA85" i="2" s="1"/>
  <c r="AY12" i="2"/>
  <c r="BA12" i="2" s="1"/>
  <c r="AY821" i="2"/>
  <c r="BA821" i="2" s="1"/>
  <c r="AX42" i="2"/>
  <c r="AY8" i="2"/>
  <c r="BA8" i="2" s="1"/>
  <c r="AY777" i="2"/>
  <c r="BA777" i="2" s="1"/>
  <c r="AX702" i="2"/>
  <c r="AX28" i="2"/>
  <c r="AX805" i="2"/>
  <c r="AY749" i="2"/>
  <c r="BA749" i="2" s="1"/>
  <c r="AY717" i="2"/>
  <c r="BA717" i="2" s="1"/>
  <c r="AY678" i="2"/>
  <c r="BA678" i="2" s="1"/>
  <c r="AX512" i="2"/>
  <c r="AX496" i="2"/>
  <c r="AX662" i="2"/>
  <c r="AX646" i="2"/>
  <c r="AY528" i="2"/>
  <c r="BA528" i="2" s="1"/>
  <c r="AY554" i="2"/>
  <c r="BA554" i="2" s="1"/>
  <c r="AY473" i="2"/>
  <c r="AY392" i="2"/>
  <c r="BA392" i="2" s="1"/>
  <c r="AY360" i="2"/>
  <c r="BA360" i="2" s="1"/>
  <c r="AY429" i="2"/>
  <c r="BA429" i="2" s="1"/>
  <c r="AY408" i="2"/>
  <c r="BA408" i="2" s="1"/>
  <c r="AY425" i="2"/>
  <c r="BA425" i="2" s="1"/>
  <c r="AY340" i="2"/>
  <c r="BA340" i="2" s="1"/>
  <c r="AX303" i="2"/>
  <c r="AY258" i="2"/>
  <c r="BA258" i="2" s="1"/>
  <c r="BE658" i="2"/>
  <c r="AX4" i="2"/>
  <c r="AZ4" i="2" s="1"/>
  <c r="BE502" i="2"/>
  <c r="BB642" i="2"/>
  <c r="BF642" i="2" s="1"/>
  <c r="BB311" i="2"/>
  <c r="BF311" i="2" s="1"/>
  <c r="BB345" i="2"/>
  <c r="BF345" i="2" s="1"/>
  <c r="BE323" i="2"/>
  <c r="BB323" i="2"/>
  <c r="BF323" i="2" s="1"/>
  <c r="AY108" i="2"/>
  <c r="BA108" i="2" s="1"/>
  <c r="AX302" i="2"/>
  <c r="AX386" i="2"/>
  <c r="AX144" i="2"/>
  <c r="AY203" i="2"/>
  <c r="BA203" i="2" s="1"/>
  <c r="AX201" i="2"/>
  <c r="AX335" i="2"/>
  <c r="AY29" i="2"/>
  <c r="BA29" i="2" s="1"/>
  <c r="AX53" i="2"/>
  <c r="AY245" i="2"/>
  <c r="BA245" i="2" s="1"/>
  <c r="AX329" i="2"/>
  <c r="AY430" i="2"/>
  <c r="BA430" i="2" s="1"/>
  <c r="AX368" i="2"/>
  <c r="AY553" i="2"/>
  <c r="BA553" i="2" s="1"/>
  <c r="AY455" i="2"/>
  <c r="BA455" i="2" s="1"/>
  <c r="AX551" i="2"/>
  <c r="AY707" i="2"/>
  <c r="BA707" i="2" s="1"/>
  <c r="AY469" i="2"/>
  <c r="BA469" i="2" s="1"/>
  <c r="AX471" i="2"/>
  <c r="AX72" i="2"/>
  <c r="AX205" i="2"/>
  <c r="AX298" i="2"/>
  <c r="AX339" i="2"/>
  <c r="AX294" i="2"/>
  <c r="AX356" i="2"/>
  <c r="AX372" i="2"/>
  <c r="BE144" i="2"/>
  <c r="BB144" i="2"/>
  <c r="BF144" i="2" s="1"/>
  <c r="BE62" i="2"/>
  <c r="BB62" i="2"/>
  <c r="BF62" i="2" s="1"/>
  <c r="BB318" i="2"/>
  <c r="BF318" i="2" s="1"/>
  <c r="BE318" i="2"/>
  <c r="AX5" i="2"/>
  <c r="AZ5" i="2" s="1"/>
  <c r="BD5" i="2" s="1"/>
  <c r="AX45" i="2"/>
  <c r="AX76" i="2"/>
  <c r="AX27" i="2"/>
  <c r="AY57" i="2"/>
  <c r="BA57" i="2" s="1"/>
  <c r="AX78" i="2"/>
  <c r="AX118" i="2"/>
  <c r="AZ118" i="2" s="1"/>
  <c r="AX139" i="2"/>
  <c r="AX181" i="2"/>
  <c r="AY200" i="2"/>
  <c r="BA200" i="2" s="1"/>
  <c r="AX241" i="2"/>
  <c r="AY272" i="2"/>
  <c r="BA272" i="2" s="1"/>
  <c r="AX334" i="2"/>
  <c r="AY321" i="2"/>
  <c r="BA321" i="2" s="1"/>
  <c r="AX348" i="2"/>
  <c r="AX375" i="2"/>
  <c r="AX447" i="2"/>
  <c r="AX451" i="2"/>
  <c r="AX68" i="2"/>
  <c r="AX155" i="2"/>
  <c r="AX203" i="2"/>
  <c r="AX273" i="2"/>
  <c r="AX362" i="2"/>
  <c r="AX402" i="2"/>
  <c r="AX11" i="2"/>
  <c r="AX70" i="2"/>
  <c r="AY120" i="2"/>
  <c r="BA120" i="2" s="1"/>
  <c r="AY25" i="2"/>
  <c r="BA25" i="2" s="1"/>
  <c r="AY70" i="2"/>
  <c r="BA70" i="2" s="1"/>
  <c r="AY104" i="2"/>
  <c r="BA104" i="2" s="1"/>
  <c r="AY148" i="2"/>
  <c r="BA148" i="2" s="1"/>
  <c r="AX173" i="2"/>
  <c r="AX229" i="2"/>
  <c r="AX266" i="2"/>
  <c r="AY289" i="2"/>
  <c r="BA289" i="2" s="1"/>
  <c r="AX309" i="2"/>
  <c r="AZ309" i="2" s="1"/>
  <c r="AY329" i="2"/>
  <c r="BA329" i="2" s="1"/>
  <c r="AY380" i="2"/>
  <c r="BA380" i="2" s="1"/>
  <c r="AX414" i="2"/>
  <c r="AY72" i="2"/>
  <c r="BA72" i="2" s="1"/>
  <c r="AX140" i="2"/>
  <c r="AY201" i="2"/>
  <c r="BA201" i="2" s="1"/>
  <c r="AX204" i="2"/>
  <c r="AX260" i="2"/>
  <c r="AY268" i="2"/>
  <c r="BA268" i="2" s="1"/>
  <c r="AX281" i="2"/>
  <c r="AX314" i="2"/>
  <c r="AX352" i="2"/>
  <c r="AY358" i="2"/>
  <c r="BA358" i="2" s="1"/>
  <c r="AX398" i="2"/>
  <c r="AZ398" i="2" s="1"/>
  <c r="AX404" i="2"/>
  <c r="AX485" i="2"/>
  <c r="AX517" i="2"/>
  <c r="AY541" i="2"/>
  <c r="BA541" i="2" s="1"/>
  <c r="AX584" i="2"/>
  <c r="AX586" i="2"/>
  <c r="AY630" i="2"/>
  <c r="BA630" i="2" s="1"/>
  <c r="AX612" i="2"/>
  <c r="AX655" i="2"/>
  <c r="AX709" i="2"/>
  <c r="AX744" i="2"/>
  <c r="AX693" i="2"/>
  <c r="AX726" i="2"/>
  <c r="AZ726" i="2" s="1"/>
  <c r="AX758" i="2"/>
  <c r="AX782" i="2"/>
  <c r="AY776" i="2"/>
  <c r="BA776" i="2" s="1"/>
  <c r="AX784" i="2"/>
  <c r="AY810" i="2"/>
  <c r="BA810" i="2" s="1"/>
  <c r="AX439" i="2"/>
  <c r="AX445" i="2"/>
  <c r="AY525" i="2"/>
  <c r="BA525" i="2" s="1"/>
  <c r="AX525" i="2"/>
  <c r="AX574" i="2"/>
  <c r="AX616" i="2"/>
  <c r="AX622" i="2"/>
  <c r="AY691" i="2"/>
  <c r="BA691" i="2" s="1"/>
  <c r="AX748" i="2"/>
  <c r="AX806" i="2"/>
  <c r="AX780" i="2"/>
  <c r="AX505" i="2"/>
  <c r="AX533" i="2"/>
  <c r="AY551" i="2"/>
  <c r="BA551" i="2" s="1"/>
  <c r="AX580" i="2"/>
  <c r="AX578" i="2"/>
  <c r="AX606" i="2"/>
  <c r="AX637" i="2"/>
  <c r="AX610" i="2"/>
  <c r="AZ610" i="2" s="1"/>
  <c r="AX643" i="2"/>
  <c r="AX675" i="2"/>
  <c r="AX720" i="2"/>
  <c r="AZ720" i="2" s="1"/>
  <c r="AX695" i="2"/>
  <c r="AX738" i="2"/>
  <c r="AX770" i="2"/>
  <c r="AX812" i="2"/>
  <c r="AX408" i="2"/>
  <c r="AZ408" i="2" s="1"/>
  <c r="AX424" i="2"/>
  <c r="AY434" i="2"/>
  <c r="BA434" i="2" s="1"/>
  <c r="AY527" i="2"/>
  <c r="BA527" i="2" s="1"/>
  <c r="AX531" i="2"/>
  <c r="AX582" i="2"/>
  <c r="AX588" i="2"/>
  <c r="AX673" i="2"/>
  <c r="AY693" i="2"/>
  <c r="BA693" i="2" s="1"/>
  <c r="AY697" i="2"/>
  <c r="BA697" i="2" s="1"/>
  <c r="AX756" i="2"/>
  <c r="AY816" i="2"/>
  <c r="BA816" i="2" s="1"/>
  <c r="AX798" i="2"/>
  <c r="AZ798" i="2" s="1"/>
  <c r="AX820" i="2"/>
  <c r="AY229" i="2"/>
  <c r="BA229" i="2" s="1"/>
  <c r="AX52" i="2"/>
  <c r="AZ52" i="2" s="1"/>
  <c r="AY227" i="2"/>
  <c r="BA227" i="2" s="1"/>
  <c r="AX230" i="2"/>
  <c r="AX151" i="2"/>
  <c r="AX54" i="2"/>
  <c r="AY58" i="2"/>
  <c r="BA58" i="2" s="1"/>
  <c r="AX807" i="2"/>
  <c r="AX771" i="2"/>
  <c r="AX755" i="2"/>
  <c r="AZ755" i="2" s="1"/>
  <c r="AX739" i="2"/>
  <c r="AX723" i="2"/>
  <c r="AZ723" i="2" s="1"/>
  <c r="AX690" i="2"/>
  <c r="AX75" i="2"/>
  <c r="AZ75" i="2" s="1"/>
  <c r="AY39" i="2"/>
  <c r="BA39" i="2" s="1"/>
  <c r="AX783" i="2"/>
  <c r="AX767" i="2"/>
  <c r="AX751" i="2"/>
  <c r="AX735" i="2"/>
  <c r="AX719" i="2"/>
  <c r="AX32" i="2"/>
  <c r="AX811" i="2"/>
  <c r="AX803" i="2"/>
  <c r="AX763" i="2"/>
  <c r="AX747" i="2"/>
  <c r="AX731" i="2"/>
  <c r="AX684" i="2"/>
  <c r="AX668" i="2"/>
  <c r="AX635" i="2"/>
  <c r="AX548" i="2"/>
  <c r="AX520" i="2"/>
  <c r="AY622" i="2"/>
  <c r="BA622" i="2" s="1"/>
  <c r="AX688" i="2"/>
  <c r="AX680" i="2"/>
  <c r="AX538" i="2"/>
  <c r="AX536" i="2"/>
  <c r="AX524" i="2"/>
  <c r="AX510" i="2"/>
  <c r="AX502" i="2"/>
  <c r="AX494" i="2"/>
  <c r="AX486" i="2"/>
  <c r="AX478" i="2"/>
  <c r="AY463" i="2"/>
  <c r="BA463" i="2" s="1"/>
  <c r="AX473" i="2"/>
  <c r="AX514" i="2"/>
  <c r="AX506" i="2"/>
  <c r="AZ506" i="2" s="1"/>
  <c r="AX498" i="2"/>
  <c r="AX490" i="2"/>
  <c r="AX482" i="2"/>
  <c r="AX474" i="2"/>
  <c r="AX472" i="2"/>
  <c r="AX450" i="2"/>
  <c r="AY384" i="2"/>
  <c r="BA384" i="2" s="1"/>
  <c r="AX444" i="2"/>
  <c r="AX415" i="2"/>
  <c r="AY386" i="2"/>
  <c r="BA386" i="2" s="1"/>
  <c r="AX365" i="2"/>
  <c r="AX393" i="2"/>
  <c r="AX369" i="2"/>
  <c r="AX448" i="2"/>
  <c r="AX409" i="2"/>
  <c r="AX263" i="2"/>
  <c r="AX288" i="2"/>
  <c r="AZ288" i="2" s="1"/>
  <c r="AY304" i="2"/>
  <c r="BA304" i="2" s="1"/>
  <c r="AY279" i="2"/>
  <c r="BA279" i="2" s="1"/>
  <c r="AY251" i="2"/>
  <c r="BA251" i="2" s="1"/>
  <c r="AY247" i="2"/>
  <c r="BA247" i="2" s="1"/>
  <c r="AX47" i="2"/>
  <c r="AZ47" i="2" s="1"/>
  <c r="AX114" i="2"/>
  <c r="AX49" i="2"/>
  <c r="AX66" i="2"/>
  <c r="AY106" i="2"/>
  <c r="BA106" i="2" s="1"/>
  <c r="AX127" i="2"/>
  <c r="AX122" i="2"/>
  <c r="AY185" i="2"/>
  <c r="BA185" i="2" s="1"/>
  <c r="AX243" i="2"/>
  <c r="AZ243" i="2" s="1"/>
  <c r="AX268" i="2"/>
  <c r="AX338" i="2"/>
  <c r="AY326" i="2"/>
  <c r="BA326" i="2" s="1"/>
  <c r="AX359" i="2"/>
  <c r="AX396" i="2"/>
  <c r="AY432" i="2"/>
  <c r="BA432" i="2" s="1"/>
  <c r="AX16" i="2"/>
  <c r="AX86" i="2"/>
  <c r="AX120" i="2"/>
  <c r="AX169" i="2"/>
  <c r="AX209" i="2"/>
  <c r="AX220" i="2"/>
  <c r="AX239" i="2"/>
  <c r="AY287" i="2"/>
  <c r="BA287" i="2" s="1"/>
  <c r="AY359" i="2"/>
  <c r="BA359" i="2" s="1"/>
  <c r="AX371" i="2"/>
  <c r="AX384" i="2"/>
  <c r="AX23" i="2"/>
  <c r="AX43" i="2"/>
  <c r="AY74" i="2"/>
  <c r="BA74" i="2" s="1"/>
  <c r="AX7" i="2"/>
  <c r="AX41" i="2"/>
  <c r="AX62" i="2"/>
  <c r="AZ62" i="2" s="1"/>
  <c r="AX104" i="2"/>
  <c r="AX108" i="2"/>
  <c r="AX143" i="2"/>
  <c r="AX148" i="2"/>
  <c r="AX216" i="2"/>
  <c r="AX249" i="2"/>
  <c r="AX264" i="2"/>
  <c r="AX283" i="2"/>
  <c r="AX313" i="2"/>
  <c r="AX340" i="2"/>
  <c r="AX347" i="2"/>
  <c r="AX376" i="2"/>
  <c r="AX416" i="2"/>
  <c r="AX412" i="2"/>
  <c r="AX82" i="2"/>
  <c r="AX160" i="2"/>
  <c r="AX217" i="2"/>
  <c r="AX208" i="2"/>
  <c r="AZ208" i="2" s="1"/>
  <c r="AX247" i="2"/>
  <c r="AX287" i="2"/>
  <c r="AX326" i="2"/>
  <c r="AX363" i="2"/>
  <c r="AY374" i="2"/>
  <c r="BA374" i="2" s="1"/>
  <c r="AY416" i="2"/>
  <c r="BA416" i="2" s="1"/>
  <c r="AX493" i="2"/>
  <c r="AY451" i="2"/>
  <c r="BA451" i="2" s="1"/>
  <c r="AX521" i="2"/>
  <c r="AZ521" i="2" s="1"/>
  <c r="AX560" i="2"/>
  <c r="AX519" i="2"/>
  <c r="AX592" i="2"/>
  <c r="AX645" i="2"/>
  <c r="AZ645" i="2" s="1"/>
  <c r="AX614" i="2"/>
  <c r="AZ614" i="2" s="1"/>
  <c r="AX663" i="2"/>
  <c r="AZ663" i="2" s="1"/>
  <c r="AX703" i="2"/>
  <c r="AX760" i="2"/>
  <c r="AX713" i="2"/>
  <c r="AX734" i="2"/>
  <c r="AX766" i="2"/>
  <c r="AZ766" i="2" s="1"/>
  <c r="AX786" i="2"/>
  <c r="AX788" i="2"/>
  <c r="AY784" i="2"/>
  <c r="BA784" i="2" s="1"/>
  <c r="AX392" i="2"/>
  <c r="AX443" i="2"/>
  <c r="AZ443" i="2" s="1"/>
  <c r="AX469" i="2"/>
  <c r="AZ469" i="2" s="1"/>
  <c r="AX475" i="2"/>
  <c r="AX545" i="2"/>
  <c r="AX527" i="2"/>
  <c r="AY537" i="2"/>
  <c r="BA537" i="2" s="1"/>
  <c r="AX598" i="2"/>
  <c r="AX618" i="2"/>
  <c r="AX649" i="2"/>
  <c r="AZ649" i="2" s="1"/>
  <c r="AX699" i="2"/>
  <c r="AY715" i="2"/>
  <c r="BA715" i="2" s="1"/>
  <c r="AX764" i="2"/>
  <c r="AX808" i="2"/>
  <c r="AY812" i="2"/>
  <c r="BA812" i="2" s="1"/>
  <c r="AX513" i="2"/>
  <c r="AX479" i="2"/>
  <c r="AX535" i="2"/>
  <c r="AX556" i="2"/>
  <c r="AY521" i="2"/>
  <c r="BA521" i="2" s="1"/>
  <c r="AX594" i="2"/>
  <c r="AY614" i="2"/>
  <c r="BA614" i="2" s="1"/>
  <c r="AX653" i="2"/>
  <c r="AZ653" i="2" s="1"/>
  <c r="AX596" i="2"/>
  <c r="AX651" i="2"/>
  <c r="AX679" i="2"/>
  <c r="AX736" i="2"/>
  <c r="AX697" i="2"/>
  <c r="AZ697" i="2" s="1"/>
  <c r="AX746" i="2"/>
  <c r="AX792" i="2"/>
  <c r="AZ792" i="2" s="1"/>
  <c r="AY794" i="2"/>
  <c r="BA794" i="2" s="1"/>
  <c r="AX406" i="2"/>
  <c r="AZ406" i="2" s="1"/>
  <c r="AX434" i="2"/>
  <c r="AX441" i="2"/>
  <c r="AX483" i="2"/>
  <c r="AX553" i="2"/>
  <c r="AX546" i="2"/>
  <c r="AX590" i="2"/>
  <c r="AY592" i="2"/>
  <c r="BA592" i="2" s="1"/>
  <c r="AX624" i="2"/>
  <c r="AX707" i="2"/>
  <c r="AY713" i="2"/>
  <c r="BA713" i="2" s="1"/>
  <c r="AX772" i="2"/>
  <c r="AX822" i="2"/>
  <c r="AX800" i="2"/>
  <c r="AY796" i="2"/>
  <c r="BA796" i="2" s="1"/>
  <c r="AX159" i="2"/>
  <c r="AX119" i="2"/>
  <c r="AX103" i="2"/>
  <c r="AX61" i="2"/>
  <c r="AX198" i="2"/>
  <c r="AX123" i="2"/>
  <c r="AX56" i="2"/>
  <c r="AX95" i="2"/>
  <c r="AY100" i="2"/>
  <c r="BA100" i="2" s="1"/>
  <c r="AX815" i="2"/>
  <c r="AY703" i="2"/>
  <c r="BA703" i="2" s="1"/>
  <c r="AX99" i="2"/>
  <c r="AX38" i="2"/>
  <c r="AY27" i="2"/>
  <c r="BA27" i="2" s="1"/>
  <c r="AX795" i="2"/>
  <c r="AX710" i="2"/>
  <c r="AZ710" i="2" s="1"/>
  <c r="AX672" i="2"/>
  <c r="AY30" i="2"/>
  <c r="BA30" i="2" s="1"/>
  <c r="AY802" i="2"/>
  <c r="BA802" i="2" s="1"/>
  <c r="AX793" i="2"/>
  <c r="AX787" i="2"/>
  <c r="AX779" i="2"/>
  <c r="AX633" i="2"/>
  <c r="AX621" i="2"/>
  <c r="AX613" i="2"/>
  <c r="AY606" i="2"/>
  <c r="BA606" i="2" s="1"/>
  <c r="AX595" i="2"/>
  <c r="AZ595" i="2" s="1"/>
  <c r="AX518" i="2"/>
  <c r="AX627" i="2"/>
  <c r="AY620" i="2"/>
  <c r="BA620" i="2" s="1"/>
  <c r="AX607" i="2"/>
  <c r="AX692" i="2"/>
  <c r="AY629" i="2"/>
  <c r="BA629" i="2" s="1"/>
  <c r="AX591" i="2"/>
  <c r="AX579" i="2"/>
  <c r="AX563" i="2"/>
  <c r="AX534" i="2"/>
  <c r="AX468" i="2"/>
  <c r="AX575" i="2"/>
  <c r="AX559" i="2"/>
  <c r="AY471" i="2"/>
  <c r="BA471" i="2" s="1"/>
  <c r="AX458" i="2"/>
  <c r="AZ458" i="2" s="1"/>
  <c r="AY449" i="2"/>
  <c r="BA449" i="2" s="1"/>
  <c r="AX429" i="2"/>
  <c r="AX405" i="2"/>
  <c r="AX389" i="2"/>
  <c r="AX333" i="2"/>
  <c r="AY442" i="2"/>
  <c r="BA442" i="2" s="1"/>
  <c r="AX419" i="2"/>
  <c r="AX379" i="2"/>
  <c r="AX357" i="2"/>
  <c r="AY454" i="2"/>
  <c r="BA454" i="2" s="1"/>
  <c r="AX366" i="2"/>
  <c r="AY302" i="2"/>
  <c r="BA302" i="2" s="1"/>
  <c r="AY281" i="2"/>
  <c r="BA281" i="2" s="1"/>
  <c r="AY261" i="2"/>
  <c r="BA261" i="2" s="1"/>
  <c r="AX293" i="2"/>
  <c r="AZ293" i="2" s="1"/>
  <c r="AY255" i="2"/>
  <c r="BA255" i="2" s="1"/>
  <c r="AX337" i="2"/>
  <c r="AY328" i="2"/>
  <c r="BA328" i="2" s="1"/>
  <c r="AX292" i="2"/>
  <c r="AX255" i="2"/>
  <c r="AX250" i="2"/>
  <c r="AY243" i="2"/>
  <c r="BA243" i="2" s="1"/>
  <c r="AY18" i="2"/>
  <c r="BA18" i="2" s="1"/>
  <c r="AX60" i="2"/>
  <c r="AZ60" i="2" s="1"/>
  <c r="AX98" i="2"/>
  <c r="AX124" i="2"/>
  <c r="AY53" i="2"/>
  <c r="BA53" i="2" s="1"/>
  <c r="AY76" i="2"/>
  <c r="BA76" i="2" s="1"/>
  <c r="AX112" i="2"/>
  <c r="AX131" i="2"/>
  <c r="AX154" i="2"/>
  <c r="AX221" i="2"/>
  <c r="AX235" i="2"/>
  <c r="AY253" i="2"/>
  <c r="BA253" i="2" s="1"/>
  <c r="AX270" i="2"/>
  <c r="AX306" i="2"/>
  <c r="AX342" i="2"/>
  <c r="AY330" i="2"/>
  <c r="BA330" i="2" s="1"/>
  <c r="AY362" i="2"/>
  <c r="BA362" i="2" s="1"/>
  <c r="AX355" i="2"/>
  <c r="AY428" i="2"/>
  <c r="BA428" i="2" s="1"/>
  <c r="AX465" i="2"/>
  <c r="AX15" i="2"/>
  <c r="AZ15" i="2" s="1"/>
  <c r="AX94" i="2"/>
  <c r="AX152" i="2"/>
  <c r="AX192" i="2"/>
  <c r="AX225" i="2"/>
  <c r="AX185" i="2"/>
  <c r="AX256" i="2"/>
  <c r="AY294" i="2"/>
  <c r="BA294" i="2" s="1"/>
  <c r="AX367" i="2"/>
  <c r="AX378" i="2"/>
  <c r="AY406" i="2"/>
  <c r="BA406" i="2" s="1"/>
  <c r="AX31" i="2"/>
  <c r="AX51" i="2"/>
  <c r="AX102" i="2"/>
  <c r="AX35" i="2"/>
  <c r="AX37" i="2"/>
  <c r="AZ37" i="2" s="1"/>
  <c r="AY78" i="2"/>
  <c r="BA78" i="2" s="1"/>
  <c r="AX110" i="2"/>
  <c r="AZ110" i="2" s="1"/>
  <c r="AX116" i="2"/>
  <c r="AY147" i="2"/>
  <c r="BA147" i="2" s="1"/>
  <c r="AY193" i="2"/>
  <c r="BA193" i="2" s="1"/>
  <c r="AX193" i="2"/>
  <c r="AX251" i="2"/>
  <c r="AX275" i="2"/>
  <c r="AX285" i="2"/>
  <c r="AZ285" i="2" s="1"/>
  <c r="AX317" i="2"/>
  <c r="AX322" i="2"/>
  <c r="AX351" i="2"/>
  <c r="AX380" i="2"/>
  <c r="AX418" i="2"/>
  <c r="AX33" i="2"/>
  <c r="AX90" i="2"/>
  <c r="AX156" i="2"/>
  <c r="AX228" i="2"/>
  <c r="AX212" i="2"/>
  <c r="AX258" i="2"/>
  <c r="AX289" i="2"/>
  <c r="AY301" i="2"/>
  <c r="BA301" i="2" s="1"/>
  <c r="AX325" i="2"/>
  <c r="AX360" i="2"/>
  <c r="AZ360" i="2" s="1"/>
  <c r="AX330" i="2"/>
  <c r="AX350" i="2"/>
  <c r="AY378" i="2"/>
  <c r="BA378" i="2" s="1"/>
  <c r="AX455" i="2"/>
  <c r="AX501" i="2"/>
  <c r="AX487" i="2"/>
  <c r="AX523" i="2"/>
  <c r="AX568" i="2"/>
  <c r="AX554" i="2"/>
  <c r="AX626" i="2"/>
  <c r="AX661" i="2"/>
  <c r="AX639" i="2"/>
  <c r="AX671" i="2"/>
  <c r="AX705" i="2"/>
  <c r="AX685" i="2"/>
  <c r="AY685" i="2"/>
  <c r="BA685" i="2" s="1"/>
  <c r="AX742" i="2"/>
  <c r="AX774" i="2"/>
  <c r="AX790" i="2"/>
  <c r="AX794" i="2"/>
  <c r="AX802" i="2"/>
  <c r="AZ802" i="2" s="1"/>
  <c r="AX432" i="2"/>
  <c r="AZ432" i="2" s="1"/>
  <c r="AX428" i="2"/>
  <c r="AX457" i="2"/>
  <c r="AZ457" i="2" s="1"/>
  <c r="AX491" i="2"/>
  <c r="AX537" i="2"/>
  <c r="AX541" i="2"/>
  <c r="AY547" i="2"/>
  <c r="BA547" i="2" s="1"/>
  <c r="AX602" i="2"/>
  <c r="AZ602" i="2" s="1"/>
  <c r="AX632" i="2"/>
  <c r="AX665" i="2"/>
  <c r="AX701" i="2"/>
  <c r="AX716" i="2"/>
  <c r="AX681" i="2"/>
  <c r="AY814" i="2"/>
  <c r="BA814" i="2" s="1"/>
  <c r="AX489" i="2"/>
  <c r="AX461" i="2"/>
  <c r="AX495" i="2"/>
  <c r="AY543" i="2"/>
  <c r="BA543" i="2" s="1"/>
  <c r="AX564" i="2"/>
  <c r="AY539" i="2"/>
  <c r="BA539" i="2" s="1"/>
  <c r="AX634" i="2"/>
  <c r="AX629" i="2"/>
  <c r="AX669" i="2"/>
  <c r="AY600" i="2"/>
  <c r="BA600" i="2" s="1"/>
  <c r="AX659" i="2"/>
  <c r="AX683" i="2"/>
  <c r="AX752" i="2"/>
  <c r="AX722" i="2"/>
  <c r="AX754" i="2"/>
  <c r="AY798" i="2"/>
  <c r="BA798" i="2" s="1"/>
  <c r="AX818" i="2"/>
  <c r="AY414" i="2"/>
  <c r="BA414" i="2" s="1"/>
  <c r="AX410" i="2"/>
  <c r="AX453" i="2"/>
  <c r="AX499" i="2"/>
  <c r="AZ499" i="2" s="1"/>
  <c r="AY523" i="2"/>
  <c r="BA523" i="2" s="1"/>
  <c r="AY549" i="2"/>
  <c r="BA549" i="2" s="1"/>
  <c r="AY608" i="2"/>
  <c r="BA608" i="2" s="1"/>
  <c r="AX641" i="2"/>
  <c r="AX630" i="2"/>
  <c r="AY677" i="2"/>
  <c r="BA677" i="2" s="1"/>
  <c r="AX724" i="2"/>
  <c r="AZ724" i="2" s="1"/>
  <c r="AY711" i="2"/>
  <c r="BA711" i="2" s="1"/>
  <c r="AY792" i="2"/>
  <c r="BA792" i="2" s="1"/>
  <c r="AX814" i="2"/>
  <c r="AY154" i="2"/>
  <c r="BA154" i="2" s="1"/>
  <c r="AX117" i="2"/>
  <c r="AX109" i="2"/>
  <c r="AY123" i="2"/>
  <c r="BA123" i="2" s="1"/>
  <c r="AY161" i="2"/>
  <c r="BA161" i="2" s="1"/>
  <c r="AX121" i="2"/>
  <c r="AY107" i="2"/>
  <c r="BA107" i="2" s="1"/>
  <c r="AX819" i="2"/>
  <c r="AZ819" i="2" s="1"/>
  <c r="AY804" i="2"/>
  <c r="BA804" i="2" s="1"/>
  <c r="AX775" i="2"/>
  <c r="AZ775" i="2" s="1"/>
  <c r="AX759" i="2"/>
  <c r="AX743" i="2"/>
  <c r="AX727" i="2"/>
  <c r="AX24" i="2"/>
  <c r="AX813" i="2"/>
  <c r="AX712" i="2"/>
  <c r="AY98" i="2"/>
  <c r="BA98" i="2" s="1"/>
  <c r="AX87" i="2"/>
  <c r="AZ87" i="2" s="1"/>
  <c r="AX79" i="2"/>
  <c r="AX73" i="2"/>
  <c r="AX611" i="2"/>
  <c r="AY604" i="2"/>
  <c r="BA604" i="2" s="1"/>
  <c r="AY529" i="2"/>
  <c r="BA529" i="2" s="1"/>
  <c r="AX625" i="2"/>
  <c r="AX530" i="2"/>
  <c r="AX704" i="2"/>
  <c r="AX696" i="2"/>
  <c r="AX623" i="2"/>
  <c r="AX550" i="2"/>
  <c r="AX542" i="2"/>
  <c r="AX466" i="2"/>
  <c r="AX522" i="2"/>
  <c r="AX470" i="2"/>
  <c r="AZ470" i="2" s="1"/>
  <c r="AX462" i="2"/>
  <c r="AX427" i="2"/>
  <c r="AY422" i="2"/>
  <c r="BA422" i="2" s="1"/>
  <c r="AX411" i="2"/>
  <c r="AX381" i="2"/>
  <c r="AY453" i="2"/>
  <c r="BA453" i="2" s="1"/>
  <c r="AX440" i="2"/>
  <c r="AX425" i="2"/>
  <c r="AY418" i="2"/>
  <c r="BA418" i="2" s="1"/>
  <c r="AX341" i="2"/>
  <c r="AX413" i="2"/>
  <c r="AX401" i="2"/>
  <c r="AX377" i="2"/>
  <c r="AX349" i="2"/>
  <c r="AZ349" i="2" s="1"/>
  <c r="AX331" i="2"/>
  <c r="AZ331" i="2" s="1"/>
  <c r="AX274" i="2"/>
  <c r="AX259" i="2"/>
  <c r="AX244" i="2"/>
  <c r="AY235" i="2"/>
  <c r="BA235" i="2" s="1"/>
  <c r="AY285" i="2"/>
  <c r="BA285" i="2" s="1"/>
  <c r="AX238" i="2"/>
  <c r="AX286" i="2"/>
  <c r="AX254" i="2"/>
  <c r="AY249" i="2"/>
  <c r="BA249" i="2" s="1"/>
  <c r="AY239" i="2"/>
  <c r="BA239" i="2" s="1"/>
  <c r="AY322" i="2"/>
  <c r="BA322" i="2" s="1"/>
  <c r="AX269" i="2"/>
  <c r="AY237" i="2"/>
  <c r="BA237" i="2" s="1"/>
  <c r="AX39" i="2"/>
  <c r="AX57" i="2"/>
  <c r="AX100" i="2"/>
  <c r="AY15" i="2"/>
  <c r="BA15" i="2" s="1"/>
  <c r="AX64" i="2"/>
  <c r="AZ64" i="2" s="1"/>
  <c r="AX92" i="2"/>
  <c r="AX128" i="2"/>
  <c r="AX135" i="2"/>
  <c r="AX165" i="2"/>
  <c r="AX224" i="2"/>
  <c r="AZ224" i="2" s="1"/>
  <c r="AX237" i="2"/>
  <c r="AZ237" i="2" s="1"/>
  <c r="AX272" i="2"/>
  <c r="AZ272" i="2" s="1"/>
  <c r="AX291" i="2"/>
  <c r="AX318" i="2"/>
  <c r="AX346" i="2"/>
  <c r="AX332" i="2"/>
  <c r="AX354" i="2"/>
  <c r="AY382" i="2"/>
  <c r="BA382" i="2" s="1"/>
  <c r="AX435" i="2"/>
  <c r="AX467" i="2"/>
  <c r="AX21" i="2"/>
  <c r="AX132" i="2"/>
  <c r="AX147" i="2"/>
  <c r="AX200" i="2"/>
  <c r="AX232" i="2"/>
  <c r="AY189" i="2"/>
  <c r="BA189" i="2" s="1"/>
  <c r="AY270" i="2"/>
  <c r="BA270" i="2" s="1"/>
  <c r="AX336" i="2"/>
  <c r="AX370" i="2"/>
  <c r="AX394" i="2"/>
  <c r="AX481" i="2"/>
  <c r="AX25" i="2"/>
  <c r="AX80" i="2"/>
  <c r="AY102" i="2"/>
  <c r="BA102" i="2" s="1"/>
  <c r="AX29" i="2"/>
  <c r="AY55" i="2"/>
  <c r="BA55" i="2" s="1"/>
  <c r="AX84" i="2"/>
  <c r="AX96" i="2"/>
  <c r="AX136" i="2"/>
  <c r="AY155" i="2"/>
  <c r="BA155" i="2" s="1"/>
  <c r="AX213" i="2"/>
  <c r="AX233" i="2"/>
  <c r="AX253" i="2"/>
  <c r="AZ253" i="2" s="1"/>
  <c r="AX277" i="2"/>
  <c r="AY291" i="2"/>
  <c r="BA291" i="2" s="1"/>
  <c r="AX304" i="2"/>
  <c r="AY325" i="2"/>
  <c r="BA325" i="2" s="1"/>
  <c r="AY371" i="2"/>
  <c r="BA371" i="2" s="1"/>
  <c r="AX382" i="2"/>
  <c r="AX420" i="2"/>
  <c r="AX88" i="2"/>
  <c r="AY96" i="2"/>
  <c r="BA96" i="2" s="1"/>
  <c r="AX177" i="2"/>
  <c r="AX189" i="2"/>
  <c r="AX197" i="2"/>
  <c r="AX262" i="2"/>
  <c r="AX279" i="2"/>
  <c r="AZ279" i="2" s="1"/>
  <c r="AX310" i="2"/>
  <c r="AX344" i="2"/>
  <c r="AZ344" i="2" s="1"/>
  <c r="AX364" i="2"/>
  <c r="AX343" i="2"/>
  <c r="AX390" i="2"/>
  <c r="AX388" i="2"/>
  <c r="AX477" i="2"/>
  <c r="AX509" i="2"/>
  <c r="AX503" i="2"/>
  <c r="AY545" i="2"/>
  <c r="BA545" i="2" s="1"/>
  <c r="AX576" i="2"/>
  <c r="AX570" i="2"/>
  <c r="AY612" i="2"/>
  <c r="BA612" i="2" s="1"/>
  <c r="AX600" i="2"/>
  <c r="AX647" i="2"/>
  <c r="AX677" i="2"/>
  <c r="AX728" i="2"/>
  <c r="AX691" i="2"/>
  <c r="AX718" i="2"/>
  <c r="AX750" i="2"/>
  <c r="AX778" i="2"/>
  <c r="AY800" i="2"/>
  <c r="BA800" i="2" s="1"/>
  <c r="AX796" i="2"/>
  <c r="AX804" i="2"/>
  <c r="AY412" i="2"/>
  <c r="BA412" i="2" s="1"/>
  <c r="AX437" i="2"/>
  <c r="AX459" i="2"/>
  <c r="AX507" i="2"/>
  <c r="AX539" i="2"/>
  <c r="AX543" i="2"/>
  <c r="AX558" i="2"/>
  <c r="AY610" i="2"/>
  <c r="BA610" i="2" s="1"/>
  <c r="AX620" i="2"/>
  <c r="AY628" i="2"/>
  <c r="BA628" i="2" s="1"/>
  <c r="AX715" i="2"/>
  <c r="AX732" i="2"/>
  <c r="AY709" i="2"/>
  <c r="BA709" i="2" s="1"/>
  <c r="AY822" i="2"/>
  <c r="BA822" i="2" s="1"/>
  <c r="AX497" i="2"/>
  <c r="AX463" i="2"/>
  <c r="AX511" i="2"/>
  <c r="AZ511" i="2" s="1"/>
  <c r="AX547" i="2"/>
  <c r="AX572" i="2"/>
  <c r="AX562" i="2"/>
  <c r="AX604" i="2"/>
  <c r="AY632" i="2"/>
  <c r="BA632" i="2" s="1"/>
  <c r="AX608" i="2"/>
  <c r="AY634" i="2"/>
  <c r="BA634" i="2" s="1"/>
  <c r="AX667" i="2"/>
  <c r="AX687" i="2"/>
  <c r="AX768" i="2"/>
  <c r="AX730" i="2"/>
  <c r="AX762" i="2"/>
  <c r="AX810" i="2"/>
  <c r="AX400" i="2"/>
  <c r="AX422" i="2"/>
  <c r="AX426" i="2"/>
  <c r="AZ426" i="2" s="1"/>
  <c r="AX449" i="2"/>
  <c r="AX515" i="2"/>
  <c r="AX529" i="2"/>
  <c r="AX566" i="2"/>
  <c r="AY624" i="2"/>
  <c r="BA624" i="2" s="1"/>
  <c r="AX657" i="2"/>
  <c r="AY626" i="2"/>
  <c r="BA626" i="2" s="1"/>
  <c r="AX689" i="2"/>
  <c r="AX740" i="2"/>
  <c r="AX776" i="2"/>
  <c r="AY820" i="2"/>
  <c r="BA820" i="2" s="1"/>
  <c r="AX816" i="2"/>
  <c r="AY199" i="2"/>
  <c r="BA199" i="2" s="1"/>
  <c r="AX107" i="2"/>
  <c r="AY51" i="2"/>
  <c r="BA51" i="2" s="1"/>
  <c r="AX65" i="2"/>
  <c r="AY158" i="2"/>
  <c r="BA158" i="2" s="1"/>
  <c r="AX113" i="2"/>
  <c r="AX105" i="2"/>
  <c r="AX69" i="2"/>
  <c r="AX48" i="2"/>
  <c r="AZ48" i="2" s="1"/>
  <c r="AX157" i="2"/>
  <c r="AX58" i="2"/>
  <c r="AX91" i="2"/>
  <c r="AX83" i="2"/>
  <c r="AX9" i="2"/>
  <c r="AY818" i="2"/>
  <c r="BA818" i="2" s="1"/>
  <c r="AX809" i="2"/>
  <c r="AX797" i="2"/>
  <c r="AX708" i="2"/>
  <c r="AX700" i="2"/>
  <c r="AX676" i="2"/>
  <c r="AX71" i="2"/>
  <c r="AX40" i="2"/>
  <c r="AX13" i="2"/>
  <c r="AY6" i="2"/>
  <c r="BA6" i="2" s="1"/>
  <c r="AX791" i="2"/>
  <c r="AX44" i="2"/>
  <c r="AX20" i="2"/>
  <c r="AX6" i="2"/>
  <c r="AX799" i="2"/>
  <c r="AX609" i="2"/>
  <c r="AX587" i="2"/>
  <c r="AX526" i="2"/>
  <c r="AX660" i="2"/>
  <c r="AZ660" i="2" s="1"/>
  <c r="AX652" i="2"/>
  <c r="AX644" i="2"/>
  <c r="AZ644" i="2" s="1"/>
  <c r="AX636" i="2"/>
  <c r="AX617" i="2"/>
  <c r="AY588" i="2"/>
  <c r="BA588" i="2" s="1"/>
  <c r="AX599" i="2"/>
  <c r="AX664" i="2"/>
  <c r="AX656" i="2"/>
  <c r="AX648" i="2"/>
  <c r="AX640" i="2"/>
  <c r="AY618" i="2"/>
  <c r="BA618" i="2" s="1"/>
  <c r="AX605" i="2"/>
  <c r="AZ605" i="2" s="1"/>
  <c r="AX540" i="2"/>
  <c r="AX571" i="2"/>
  <c r="AX555" i="2"/>
  <c r="AY531" i="2"/>
  <c r="BA531" i="2" s="1"/>
  <c r="AX583" i="2"/>
  <c r="AZ583" i="2" s="1"/>
  <c r="AX567" i="2"/>
  <c r="AZ567" i="2" s="1"/>
  <c r="AY550" i="2"/>
  <c r="BA550" i="2" s="1"/>
  <c r="AY467" i="2"/>
  <c r="BA467" i="2" s="1"/>
  <c r="AY457" i="2"/>
  <c r="BA457" i="2" s="1"/>
  <c r="AY461" i="2"/>
  <c r="BA461" i="2" s="1"/>
  <c r="AX454" i="2"/>
  <c r="AX431" i="2"/>
  <c r="AX397" i="2"/>
  <c r="AX385" i="2"/>
  <c r="AY438" i="2"/>
  <c r="BA438" i="2" s="1"/>
  <c r="AX423" i="2"/>
  <c r="AX387" i="2"/>
  <c r="AX353" i="2"/>
  <c r="AX436" i="2"/>
  <c r="AX361" i="2"/>
  <c r="AX345" i="2"/>
  <c r="AY450" i="2"/>
  <c r="BA450" i="2" s="1"/>
  <c r="AX284" i="2"/>
  <c r="AX267" i="2"/>
  <c r="AY257" i="2"/>
  <c r="BA257" i="2" s="1"/>
  <c r="AX242" i="2"/>
  <c r="AY233" i="2"/>
  <c r="BA233" i="2" s="1"/>
  <c r="AX312" i="2"/>
  <c r="AY283" i="2"/>
  <c r="BA283" i="2" s="1"/>
  <c r="AY234" i="2"/>
  <c r="BA234" i="2" s="1"/>
  <c r="AX308" i="2"/>
  <c r="AZ308" i="2" s="1"/>
  <c r="AX278" i="2"/>
  <c r="AX236" i="2"/>
  <c r="AY4" i="2"/>
  <c r="BA4" i="2" s="1"/>
  <c r="AY5" i="2"/>
  <c r="BA5" i="2" s="1"/>
  <c r="BE187" i="2" l="1"/>
  <c r="BB207" i="2"/>
  <c r="BF207" i="2" s="1"/>
  <c r="BB517" i="2"/>
  <c r="BF517" i="2" s="1"/>
  <c r="BE631" i="2"/>
  <c r="BB165" i="2"/>
  <c r="BF165" i="2" s="1"/>
  <c r="BB404" i="2"/>
  <c r="BF404" i="2" s="1"/>
  <c r="BE113" i="2"/>
  <c r="BE518" i="2"/>
  <c r="BE195" i="2"/>
  <c r="BE353" i="2"/>
  <c r="BB290" i="2"/>
  <c r="BF290" i="2" s="1"/>
  <c r="BB509" i="2"/>
  <c r="BF509" i="2" s="1"/>
  <c r="BE355" i="2"/>
  <c r="BE114" i="2"/>
  <c r="BB742" i="2"/>
  <c r="BF742" i="2" s="1"/>
  <c r="BE762" i="2"/>
  <c r="BB718" i="2"/>
  <c r="BF718" i="2" s="1"/>
  <c r="BE586" i="2"/>
  <c r="BE182" i="2"/>
  <c r="BB42" i="2"/>
  <c r="BF42" i="2" s="1"/>
  <c r="BE67" i="2"/>
  <c r="BB487" i="2"/>
  <c r="BF487" i="2" s="1"/>
  <c r="BE16" i="2"/>
  <c r="BE264" i="2"/>
  <c r="BE278" i="2"/>
  <c r="BE361" i="2"/>
  <c r="BE68" i="2"/>
  <c r="BE208" i="2"/>
  <c r="BE474" i="2"/>
  <c r="BB580" i="2"/>
  <c r="BF580" i="2" s="1"/>
  <c r="BE332" i="2"/>
  <c r="BE479" i="2"/>
  <c r="BB119" i="2"/>
  <c r="BF119" i="2" s="1"/>
  <c r="BB198" i="2"/>
  <c r="BF198" i="2" s="1"/>
  <c r="BB409" i="2"/>
  <c r="BF409" i="2" s="1"/>
  <c r="BE644" i="2"/>
  <c r="BB644" i="2"/>
  <c r="BF644" i="2" s="1"/>
  <c r="BE401" i="2"/>
  <c r="BE431" i="2"/>
  <c r="BB650" i="2"/>
  <c r="BF650" i="2" s="1"/>
  <c r="BE750" i="2"/>
  <c r="BE295" i="2"/>
  <c r="BB129" i="2"/>
  <c r="BF129" i="2" s="1"/>
  <c r="BE443" i="2"/>
  <c r="BE335" i="2"/>
  <c r="BE334" i="2"/>
  <c r="BE79" i="2"/>
  <c r="BE389" i="2"/>
  <c r="BB40" i="2"/>
  <c r="BF40" i="2" s="1"/>
  <c r="BE602" i="2"/>
  <c r="BE747" i="2"/>
  <c r="BB538" i="2"/>
  <c r="BF538" i="2" s="1"/>
  <c r="BB275" i="2"/>
  <c r="BF275" i="2" s="1"/>
  <c r="BB405" i="2"/>
  <c r="BF405" i="2" s="1"/>
  <c r="BD4" i="2"/>
  <c r="BE273" i="2"/>
  <c r="BE174" i="2"/>
  <c r="BE486" i="2"/>
  <c r="BE695" i="2"/>
  <c r="BB259" i="2"/>
  <c r="BF259" i="2" s="1"/>
  <c r="BB752" i="2"/>
  <c r="BF752" i="2" s="1"/>
  <c r="BB617" i="2"/>
  <c r="BF617" i="2" s="1"/>
  <c r="BE780" i="2"/>
  <c r="BB540" i="2"/>
  <c r="BF540" i="2" s="1"/>
  <c r="BB714" i="2"/>
  <c r="BF714" i="2" s="1"/>
  <c r="BE571" i="2"/>
  <c r="BB468" i="2"/>
  <c r="BF468" i="2" s="1"/>
  <c r="BE485" i="2"/>
  <c r="BE702" i="2"/>
  <c r="BB28" i="2"/>
  <c r="BF28" i="2" s="1"/>
  <c r="BE46" i="2"/>
  <c r="BB139" i="2"/>
  <c r="BF139" i="2" s="1"/>
  <c r="BB363" i="2"/>
  <c r="BF363" i="2" s="1"/>
  <c r="BB54" i="2"/>
  <c r="BF54" i="2" s="1"/>
  <c r="BE54" i="2"/>
  <c r="BE466" i="2"/>
  <c r="BE180" i="2"/>
  <c r="BB393" i="2"/>
  <c r="BF393" i="2" s="1"/>
  <c r="BE393" i="2"/>
  <c r="BE421" i="2"/>
  <c r="BE611" i="2"/>
  <c r="BE683" i="2"/>
  <c r="BE34" i="2"/>
  <c r="BE494" i="2"/>
  <c r="BB426" i="2"/>
  <c r="BF426" i="2" s="1"/>
  <c r="BB615" i="2"/>
  <c r="BF615" i="2" s="1"/>
  <c r="BE591" i="2"/>
  <c r="BB520" i="2"/>
  <c r="BF520" i="2" s="1"/>
  <c r="BB522" i="2"/>
  <c r="BF522" i="2" s="1"/>
  <c r="BE413" i="2"/>
  <c r="BB639" i="2"/>
  <c r="BF639" i="2" s="1"/>
  <c r="BB723" i="2"/>
  <c r="BF723" i="2" s="1"/>
  <c r="BB511" i="2"/>
  <c r="BF511" i="2" s="1"/>
  <c r="BB559" i="2"/>
  <c r="BF559" i="2" s="1"/>
  <c r="BE226" i="2"/>
  <c r="BE716" i="2"/>
  <c r="BE498" i="2"/>
  <c r="BB483" i="2"/>
  <c r="BF483" i="2" s="1"/>
  <c r="BB764" i="2"/>
  <c r="BF764" i="2" s="1"/>
  <c r="BB627" i="2"/>
  <c r="BF627" i="2" s="1"/>
  <c r="BE636" i="2"/>
  <c r="BE22" i="2"/>
  <c r="BE341" i="2"/>
  <c r="BB333" i="2"/>
  <c r="BF333" i="2" s="1"/>
  <c r="BB669" i="2"/>
  <c r="BF669" i="2" s="1"/>
  <c r="BB212" i="2"/>
  <c r="BF212" i="2" s="1"/>
  <c r="BE806" i="2"/>
  <c r="BB806" i="2"/>
  <c r="BF806" i="2" s="1"/>
  <c r="BE732" i="2"/>
  <c r="BB732" i="2"/>
  <c r="BF732" i="2" s="1"/>
  <c r="BE117" i="2"/>
  <c r="BB117" i="2"/>
  <c r="BF117" i="2" s="1"/>
  <c r="BB491" i="2"/>
  <c r="BF491" i="2" s="1"/>
  <c r="BE491" i="2"/>
  <c r="BB308" i="2"/>
  <c r="BF308" i="2" s="1"/>
  <c r="BE623" i="2"/>
  <c r="BE503" i="2"/>
  <c r="BB772" i="2"/>
  <c r="BF772" i="2" s="1"/>
  <c r="BE499" i="2"/>
  <c r="BB801" i="2"/>
  <c r="BF801" i="2" s="1"/>
  <c r="BE598" i="2"/>
  <c r="BB95" i="2"/>
  <c r="BF95" i="2" s="1"/>
  <c r="BE9" i="2"/>
  <c r="BB91" i="2"/>
  <c r="BF91" i="2" s="1"/>
  <c r="BE7" i="2"/>
  <c r="BE640" i="2"/>
  <c r="BE573" i="2"/>
  <c r="BE90" i="2"/>
  <c r="BB314" i="2"/>
  <c r="BF314" i="2" s="1"/>
  <c r="BB169" i="2"/>
  <c r="BF169" i="2" s="1"/>
  <c r="BE83" i="2"/>
  <c r="BB377" i="2"/>
  <c r="BF377" i="2" s="1"/>
  <c r="BB774" i="2"/>
  <c r="BF774" i="2" s="1"/>
  <c r="BE56" i="2"/>
  <c r="BE286" i="2"/>
  <c r="BB303" i="2"/>
  <c r="BF303" i="2" s="1"/>
  <c r="BE221" i="2"/>
  <c r="BB49" i="2"/>
  <c r="BF49" i="2" s="1"/>
  <c r="BB704" i="2"/>
  <c r="BF704" i="2" s="1"/>
  <c r="BE648" i="2"/>
  <c r="BE171" i="2"/>
  <c r="BB447" i="2"/>
  <c r="BF447" i="2" s="1"/>
  <c r="BB284" i="2"/>
  <c r="BF284" i="2" s="1"/>
  <c r="BE190" i="2"/>
  <c r="BE61" i="2"/>
  <c r="BB411" i="2"/>
  <c r="BF411" i="2" s="1"/>
  <c r="BE765" i="2"/>
  <c r="BE726" i="2"/>
  <c r="BB280" i="2"/>
  <c r="BF280" i="2" s="1"/>
  <c r="BB808" i="2"/>
  <c r="BF808" i="2" s="1"/>
  <c r="BE730" i="2"/>
  <c r="BB277" i="2"/>
  <c r="BF277" i="2" s="1"/>
  <c r="BB80" i="2"/>
  <c r="BF80" i="2" s="1"/>
  <c r="BB637" i="2"/>
  <c r="BF637" i="2" s="1"/>
  <c r="BE112" i="2"/>
  <c r="BB585" i="2"/>
  <c r="BF585" i="2" s="1"/>
  <c r="BB456" i="2"/>
  <c r="BF456" i="2" s="1"/>
  <c r="BE756" i="2"/>
  <c r="BE197" i="2"/>
  <c r="BE700" i="2"/>
  <c r="BB50" i="2"/>
  <c r="BF50" i="2" s="1"/>
  <c r="BB342" i="2"/>
  <c r="BF342" i="2" s="1"/>
  <c r="BB357" i="2"/>
  <c r="BF357" i="2" s="1"/>
  <c r="BB385" i="2"/>
  <c r="BF385" i="2" s="1"/>
  <c r="BE568" i="2"/>
  <c r="BE188" i="2"/>
  <c r="BE248" i="2"/>
  <c r="BB781" i="2"/>
  <c r="BF781" i="2" s="1"/>
  <c r="BB435" i="2"/>
  <c r="BF435" i="2" s="1"/>
  <c r="BE163" i="2"/>
  <c r="BB699" i="2"/>
  <c r="BF699" i="2" s="1"/>
  <c r="BB336" i="2"/>
  <c r="BF336" i="2" s="1"/>
  <c r="BE223" i="2"/>
  <c r="BE552" i="2"/>
  <c r="BB127" i="2"/>
  <c r="BF127" i="2" s="1"/>
  <c r="BE352" i="2"/>
  <c r="BE440" i="2"/>
  <c r="BE105" i="2"/>
  <c r="BE410" i="2"/>
  <c r="BB720" i="2"/>
  <c r="BF720" i="2" s="1"/>
  <c r="BB297" i="2"/>
  <c r="BF297" i="2" s="1"/>
  <c r="BE238" i="2"/>
  <c r="BE217" i="2"/>
  <c r="BB263" i="2"/>
  <c r="BF263" i="2" s="1"/>
  <c r="BB497" i="2"/>
  <c r="BF497" i="2" s="1"/>
  <c r="BE419" i="2"/>
  <c r="BB32" i="2"/>
  <c r="BF32" i="2" s="1"/>
  <c r="BE755" i="2"/>
  <c r="BB507" i="2"/>
  <c r="BF507" i="2" s="1"/>
  <c r="BE306" i="2"/>
  <c r="BE35" i="2"/>
  <c r="BB564" i="2"/>
  <c r="BF564" i="2" s="1"/>
  <c r="BE365" i="2"/>
  <c r="BB324" i="2"/>
  <c r="BF324" i="2" s="1"/>
  <c r="BB381" i="2"/>
  <c r="BF381" i="2" s="1"/>
  <c r="BB26" i="2"/>
  <c r="BF26" i="2" s="1"/>
  <c r="BB736" i="2"/>
  <c r="BF736" i="2" s="1"/>
  <c r="BE343" i="2"/>
  <c r="BE705" i="2"/>
  <c r="BE710" i="2"/>
  <c r="BB470" i="2"/>
  <c r="BF470" i="2" s="1"/>
  <c r="BE811" i="2"/>
  <c r="BB172" i="2"/>
  <c r="BF172" i="2" s="1"/>
  <c r="BB86" i="2"/>
  <c r="BF86" i="2" s="1"/>
  <c r="BE734" i="2"/>
  <c r="BB350" i="2"/>
  <c r="BF350" i="2" s="1"/>
  <c r="BE489" i="2"/>
  <c r="BE654" i="2"/>
  <c r="BB596" i="2"/>
  <c r="BF596" i="2" s="1"/>
  <c r="BB157" i="2"/>
  <c r="BF157" i="2" s="1"/>
  <c r="BE48" i="2"/>
  <c r="BB231" i="2"/>
  <c r="BF231" i="2" s="1"/>
  <c r="BB256" i="2"/>
  <c r="BF256" i="2" s="1"/>
  <c r="BB460" i="2"/>
  <c r="BF460" i="2" s="1"/>
  <c r="BB183" i="2"/>
  <c r="BF183" i="2" s="1"/>
  <c r="BE649" i="2"/>
  <c r="BB299" i="2"/>
  <c r="BF299" i="2" s="1"/>
  <c r="BE346" i="2"/>
  <c r="BB125" i="2"/>
  <c r="BF125" i="2" s="1"/>
  <c r="BE415" i="2"/>
  <c r="BE383" i="2"/>
  <c r="BB645" i="2"/>
  <c r="BF645" i="2" s="1"/>
  <c r="BB731" i="2"/>
  <c r="BF731" i="2" s="1"/>
  <c r="BE576" i="2"/>
  <c r="BB757" i="2"/>
  <c r="BF757" i="2" s="1"/>
  <c r="BB241" i="2"/>
  <c r="BF241" i="2" s="1"/>
  <c r="BE558" i="2"/>
  <c r="BE242" i="2"/>
  <c r="BE124" i="2"/>
  <c r="BB771" i="2"/>
  <c r="BF771" i="2" s="1"/>
  <c r="BB111" i="2"/>
  <c r="BF111" i="2" s="1"/>
  <c r="BE815" i="2"/>
  <c r="BB760" i="2"/>
  <c r="BF760" i="2" s="1"/>
  <c r="BE63" i="2"/>
  <c r="BE14" i="2"/>
  <c r="BE388" i="2"/>
  <c r="BE513" i="2"/>
  <c r="BB441" i="2"/>
  <c r="BF441" i="2" s="1"/>
  <c r="BB646" i="2"/>
  <c r="BF646" i="2" s="1"/>
  <c r="BB680" i="2"/>
  <c r="BF680" i="2" s="1"/>
  <c r="BB791" i="2"/>
  <c r="BF791" i="2" s="1"/>
  <c r="BB402" i="2"/>
  <c r="BF402" i="2" s="1"/>
  <c r="BB625" i="2"/>
  <c r="BF625" i="2" s="1"/>
  <c r="BB754" i="2"/>
  <c r="BF754" i="2" s="1"/>
  <c r="BE368" i="2"/>
  <c r="BB367" i="2"/>
  <c r="BF367" i="2" s="1"/>
  <c r="BE178" i="2"/>
  <c r="BB151" i="2"/>
  <c r="BF151" i="2" s="1"/>
  <c r="BE490" i="2"/>
  <c r="BB395" i="2"/>
  <c r="BF395" i="2" s="1"/>
  <c r="BE109" i="2"/>
  <c r="BE664" i="2"/>
  <c r="BB758" i="2"/>
  <c r="BF758" i="2" s="1"/>
  <c r="BB376" i="2"/>
  <c r="BF376" i="2" s="1"/>
  <c r="BE701" i="2"/>
  <c r="BB214" i="2"/>
  <c r="BF214" i="2" s="1"/>
  <c r="BB579" i="2"/>
  <c r="BF579" i="2" s="1"/>
  <c r="BE420" i="2"/>
  <c r="BB740" i="2"/>
  <c r="BF740" i="2" s="1"/>
  <c r="BB265" i="2"/>
  <c r="BF265" i="2" s="1"/>
  <c r="BE260" i="2"/>
  <c r="BB679" i="2"/>
  <c r="BF679" i="2" s="1"/>
  <c r="BB505" i="2"/>
  <c r="BF505" i="2" s="1"/>
  <c r="BB739" i="2"/>
  <c r="BF739" i="2" s="1"/>
  <c r="BB725" i="2"/>
  <c r="BF725" i="2" s="1"/>
  <c r="BB394" i="2"/>
  <c r="BF394" i="2" s="1"/>
  <c r="BE89" i="2"/>
  <c r="BB132" i="2"/>
  <c r="BF132" i="2" s="1"/>
  <c r="BB338" i="2"/>
  <c r="BF338" i="2" s="1"/>
  <c r="BE271" i="2"/>
  <c r="BE524" i="2"/>
  <c r="BE690" i="2"/>
  <c r="BB744" i="2"/>
  <c r="BF744" i="2" s="1"/>
  <c r="BE544" i="2"/>
  <c r="BB36" i="2"/>
  <c r="BF36" i="2" s="1"/>
  <c r="BE36" i="2"/>
  <c r="BB607" i="2"/>
  <c r="BF607" i="2" s="1"/>
  <c r="BE607" i="2"/>
  <c r="BB613" i="2"/>
  <c r="BF613" i="2" s="1"/>
  <c r="BE613" i="2"/>
  <c r="AZ652" i="2"/>
  <c r="BD652" i="2" s="1"/>
  <c r="AZ715" i="2"/>
  <c r="BD715" i="2" s="1"/>
  <c r="AZ718" i="2"/>
  <c r="BD718" i="2" s="1"/>
  <c r="AZ262" i="2"/>
  <c r="BD262" i="2" s="1"/>
  <c r="AZ200" i="2"/>
  <c r="BD200" i="2" s="1"/>
  <c r="AZ411" i="2"/>
  <c r="BD411" i="2" s="1"/>
  <c r="AZ629" i="2"/>
  <c r="BD629" i="2" s="1"/>
  <c r="AZ342" i="2"/>
  <c r="BD342" i="2" s="1"/>
  <c r="AZ795" i="2"/>
  <c r="BD795" i="2" s="1"/>
  <c r="AZ546" i="2"/>
  <c r="BD546" i="2" s="1"/>
  <c r="AZ764" i="2"/>
  <c r="BD764" i="2" s="1"/>
  <c r="AZ108" i="2"/>
  <c r="BD108" i="2" s="1"/>
  <c r="AZ514" i="2"/>
  <c r="BD514" i="2" s="1"/>
  <c r="AZ32" i="2"/>
  <c r="BD32" i="2" s="1"/>
  <c r="AZ606" i="2"/>
  <c r="BD606" i="2" s="1"/>
  <c r="AZ339" i="2"/>
  <c r="BD339" i="2" s="1"/>
  <c r="AZ386" i="2"/>
  <c r="BD386" i="2" s="1"/>
  <c r="AZ631" i="2"/>
  <c r="BD631" i="2" s="1"/>
  <c r="BA288" i="2"/>
  <c r="BB288" i="2" s="1"/>
  <c r="BF288" i="2" s="1"/>
  <c r="BA349" i="2"/>
  <c r="BB349" i="2" s="1"/>
  <c r="BF349" i="2" s="1"/>
  <c r="BA375" i="2"/>
  <c r="BB375" i="2" s="1"/>
  <c r="BF375" i="2" s="1"/>
  <c r="BA218" i="2"/>
  <c r="BB218" i="2" s="1"/>
  <c r="BF218" i="2" s="1"/>
  <c r="AZ717" i="2"/>
  <c r="BD717" i="2" s="1"/>
  <c r="BA216" i="2"/>
  <c r="BB216" i="2" s="1"/>
  <c r="BF216" i="2" s="1"/>
  <c r="AZ423" i="2"/>
  <c r="BD423" i="2" s="1"/>
  <c r="AZ814" i="2"/>
  <c r="BD814" i="2" s="1"/>
  <c r="AZ632" i="2"/>
  <c r="BD632" i="2" s="1"/>
  <c r="AZ418" i="2"/>
  <c r="BD418" i="2" s="1"/>
  <c r="AZ379" i="2"/>
  <c r="BD379" i="2" s="1"/>
  <c r="AZ779" i="2"/>
  <c r="BD779" i="2" s="1"/>
  <c r="BD406" i="2"/>
  <c r="AZ493" i="2"/>
  <c r="BD493" i="2" s="1"/>
  <c r="AZ313" i="2"/>
  <c r="BD313" i="2" s="1"/>
  <c r="AZ86" i="2"/>
  <c r="BD86" i="2" s="1"/>
  <c r="AZ359" i="2"/>
  <c r="BD359" i="2" s="1"/>
  <c r="BD243" i="2"/>
  <c r="BD47" i="2"/>
  <c r="AZ450" i="2"/>
  <c r="BD450" i="2" s="1"/>
  <c r="AZ490" i="2"/>
  <c r="BD490" i="2" s="1"/>
  <c r="AZ473" i="2"/>
  <c r="BD473" i="2" s="1"/>
  <c r="AZ494" i="2"/>
  <c r="BD494" i="2" s="1"/>
  <c r="AZ536" i="2"/>
  <c r="BD536" i="2" s="1"/>
  <c r="AZ783" i="2"/>
  <c r="BD783" i="2" s="1"/>
  <c r="BD723" i="2"/>
  <c r="AZ807" i="2"/>
  <c r="BD807" i="2" s="1"/>
  <c r="AZ820" i="2"/>
  <c r="BD820" i="2" s="1"/>
  <c r="AZ582" i="2"/>
  <c r="BD582" i="2" s="1"/>
  <c r="AZ738" i="2"/>
  <c r="BD738" i="2" s="1"/>
  <c r="AZ643" i="2"/>
  <c r="BD643" i="2" s="1"/>
  <c r="AZ505" i="2"/>
  <c r="BD505" i="2" s="1"/>
  <c r="AZ525" i="2"/>
  <c r="BD525" i="2" s="1"/>
  <c r="AZ709" i="2"/>
  <c r="BD709" i="2" s="1"/>
  <c r="AZ586" i="2"/>
  <c r="BD586" i="2" s="1"/>
  <c r="AZ352" i="2"/>
  <c r="BD352" i="2" s="1"/>
  <c r="AZ260" i="2"/>
  <c r="BD260" i="2" s="1"/>
  <c r="BD309" i="2"/>
  <c r="AZ173" i="2"/>
  <c r="BD173" i="2" s="1"/>
  <c r="AZ402" i="2"/>
  <c r="BD402" i="2" s="1"/>
  <c r="AZ155" i="2"/>
  <c r="BD155" i="2" s="1"/>
  <c r="AZ375" i="2"/>
  <c r="BD375" i="2" s="1"/>
  <c r="AZ139" i="2"/>
  <c r="BD139" i="2" s="1"/>
  <c r="AZ27" i="2"/>
  <c r="BD27" i="2" s="1"/>
  <c r="AZ372" i="2"/>
  <c r="BD372" i="2" s="1"/>
  <c r="AZ298" i="2"/>
  <c r="BD298" i="2" s="1"/>
  <c r="AZ201" i="2"/>
  <c r="BD201" i="2" s="1"/>
  <c r="AZ302" i="2"/>
  <c r="BD302" i="2" s="1"/>
  <c r="BB423" i="2"/>
  <c r="BF423" i="2" s="1"/>
  <c r="AZ303" i="2"/>
  <c r="BD303" i="2" s="1"/>
  <c r="AZ496" i="2"/>
  <c r="BD496" i="2" s="1"/>
  <c r="AZ182" i="2"/>
  <c r="BD182" i="2" s="1"/>
  <c r="BA131" i="2"/>
  <c r="BB131" i="2" s="1"/>
  <c r="BF131" i="2" s="1"/>
  <c r="AZ179" i="2"/>
  <c r="BD179" i="2" s="1"/>
  <c r="AZ180" i="2"/>
  <c r="BD180" i="2" s="1"/>
  <c r="AZ597" i="2"/>
  <c r="BD597" i="2" s="1"/>
  <c r="AZ581" i="2"/>
  <c r="BD581" i="2" s="1"/>
  <c r="AZ19" i="2"/>
  <c r="BD19" i="2" s="1"/>
  <c r="AZ89" i="2"/>
  <c r="BD89" i="2" s="1"/>
  <c r="AZ430" i="2"/>
  <c r="BD430" i="2" s="1"/>
  <c r="BB475" i="2"/>
  <c r="BF475" i="2" s="1"/>
  <c r="BB722" i="2"/>
  <c r="BF722" i="2" s="1"/>
  <c r="BB337" i="2"/>
  <c r="BF337" i="2" s="1"/>
  <c r="BB652" i="2"/>
  <c r="BF652" i="2" s="1"/>
  <c r="BB738" i="2"/>
  <c r="BF738" i="2" s="1"/>
  <c r="BE73" i="2"/>
  <c r="BE536" i="2"/>
  <c r="BB515" i="2"/>
  <c r="BF515" i="2" s="1"/>
  <c r="BB103" i="2"/>
  <c r="BF103" i="2" s="1"/>
  <c r="BE724" i="2"/>
  <c r="BB570" i="2"/>
  <c r="BF570" i="2" s="1"/>
  <c r="AZ327" i="2"/>
  <c r="BD327" i="2" s="1"/>
  <c r="BA433" i="2"/>
  <c r="BE433" i="2" s="1"/>
  <c r="BA786" i="2"/>
  <c r="BE786" i="2" s="1"/>
  <c r="BA745" i="2"/>
  <c r="BB745" i="2" s="1"/>
  <c r="BF745" i="2" s="1"/>
  <c r="AZ218" i="2"/>
  <c r="BD218" i="2" s="1"/>
  <c r="BA692" i="2"/>
  <c r="BB692" i="2" s="1"/>
  <c r="BF692" i="2" s="1"/>
  <c r="BA712" i="2"/>
  <c r="BB712" i="2" s="1"/>
  <c r="BF712" i="2" s="1"/>
  <c r="BA569" i="2"/>
  <c r="BE569" i="2" s="1"/>
  <c r="AZ167" i="2"/>
  <c r="BD167" i="2" s="1"/>
  <c r="AZ638" i="2"/>
  <c r="BD638" i="2" s="1"/>
  <c r="BA563" i="2"/>
  <c r="BE563" i="2" s="1"/>
  <c r="BA686" i="2"/>
  <c r="BE686" i="2" s="1"/>
  <c r="BA773" i="2"/>
  <c r="BE773" i="2" s="1"/>
  <c r="AZ93" i="2"/>
  <c r="BD93" i="2" s="1"/>
  <c r="BA145" i="2"/>
  <c r="BB145" i="2" s="1"/>
  <c r="BF145" i="2" s="1"/>
  <c r="BA807" i="2"/>
  <c r="BB807" i="2" s="1"/>
  <c r="BF807" i="2" s="1"/>
  <c r="BA519" i="2"/>
  <c r="BE519" i="2" s="1"/>
  <c r="BA458" i="2"/>
  <c r="BB458" i="2" s="1"/>
  <c r="BF458" i="2" s="1"/>
  <c r="BA205" i="2"/>
  <c r="BE205" i="2" s="1"/>
  <c r="BA480" i="2"/>
  <c r="BB480" i="2" s="1"/>
  <c r="BF480" i="2" s="1"/>
  <c r="BA609" i="2"/>
  <c r="BE609" i="2" s="1"/>
  <c r="BA118" i="2"/>
  <c r="BB118" i="2" s="1"/>
  <c r="BF118" i="2" s="1"/>
  <c r="AZ164" i="2"/>
  <c r="BD164" i="2" s="1"/>
  <c r="AZ14" i="2"/>
  <c r="BD14" i="2" s="1"/>
  <c r="BA727" i="2"/>
  <c r="BB727" i="2" s="1"/>
  <c r="BF727" i="2" s="1"/>
  <c r="BA38" i="2"/>
  <c r="BB38" i="2" s="1"/>
  <c r="BF38" i="2" s="1"/>
  <c r="BA582" i="2"/>
  <c r="BB582" i="2" s="1"/>
  <c r="BF582" i="2" s="1"/>
  <c r="BA803" i="2"/>
  <c r="BB803" i="2" s="1"/>
  <c r="BF803" i="2" s="1"/>
  <c r="BA21" i="2"/>
  <c r="BB21" i="2" s="1"/>
  <c r="BF21" i="2" s="1"/>
  <c r="BE439" i="2"/>
  <c r="BB439" i="2"/>
  <c r="BF439" i="2" s="1"/>
  <c r="AZ400" i="2"/>
  <c r="BD400" i="2" s="1"/>
  <c r="BB300" i="2"/>
  <c r="BF300" i="2" s="1"/>
  <c r="BA307" i="2"/>
  <c r="BE307" i="2" s="1"/>
  <c r="BB417" i="2"/>
  <c r="BF417" i="2" s="1"/>
  <c r="BE417" i="2"/>
  <c r="AZ421" i="2"/>
  <c r="BD421" i="2" s="1"/>
  <c r="AZ565" i="2"/>
  <c r="BD565" i="2" s="1"/>
  <c r="AZ12" i="2"/>
  <c r="BD12" i="2" s="1"/>
  <c r="BA735" i="2"/>
  <c r="BE735" i="2" s="1"/>
  <c r="BA561" i="2"/>
  <c r="BB561" i="2" s="1"/>
  <c r="BF561" i="2" s="1"/>
  <c r="BE478" i="2"/>
  <c r="BA560" i="2"/>
  <c r="BE560" i="2" s="1"/>
  <c r="BB225" i="2"/>
  <c r="BF225" i="2" s="1"/>
  <c r="AZ158" i="2"/>
  <c r="BD158" i="2" s="1"/>
  <c r="BB220" i="2"/>
  <c r="BF220" i="2" s="1"/>
  <c r="BB11" i="2"/>
  <c r="BF11" i="2" s="1"/>
  <c r="AZ424" i="2"/>
  <c r="BD424" i="2" s="1"/>
  <c r="BA556" i="2"/>
  <c r="BE556" i="2" s="1"/>
  <c r="AZ346" i="2"/>
  <c r="BD346" i="2" s="1"/>
  <c r="BE373" i="2"/>
  <c r="BE766" i="2"/>
  <c r="BB590" i="2"/>
  <c r="BF590" i="2" s="1"/>
  <c r="BE638" i="2"/>
  <c r="BB746" i="2"/>
  <c r="BF746" i="2" s="1"/>
  <c r="BE64" i="2"/>
  <c r="BE146" i="2"/>
  <c r="BB215" i="2"/>
  <c r="BF215" i="2" s="1"/>
  <c r="BE688" i="2"/>
  <c r="BB530" i="2"/>
  <c r="BF530" i="2" s="1"/>
  <c r="BB427" i="2"/>
  <c r="BF427" i="2" s="1"/>
  <c r="AZ485" i="2"/>
  <c r="BD485" i="2" s="1"/>
  <c r="BA459" i="2"/>
  <c r="BB459" i="2" s="1"/>
  <c r="BF459" i="2" s="1"/>
  <c r="BB320" i="2"/>
  <c r="BF320" i="2" s="1"/>
  <c r="BE662" i="2"/>
  <c r="BE706" i="2"/>
  <c r="BB115" i="2"/>
  <c r="BF115" i="2" s="1"/>
  <c r="BE269" i="2"/>
  <c r="AZ116" i="2"/>
  <c r="BD116" i="2" s="1"/>
  <c r="BE309" i="2"/>
  <c r="BB309" i="2"/>
  <c r="BF309" i="2" s="1"/>
  <c r="BA354" i="2"/>
  <c r="BE354" i="2" s="1"/>
  <c r="AZ756" i="2"/>
  <c r="BD756" i="2" s="1"/>
  <c r="BE92" i="2"/>
  <c r="AZ236" i="2"/>
  <c r="BD236" i="2" s="1"/>
  <c r="AZ345" i="2"/>
  <c r="BD345" i="2" s="1"/>
  <c r="AZ540" i="2"/>
  <c r="BD540" i="2" s="1"/>
  <c r="AZ648" i="2"/>
  <c r="BD648" i="2" s="1"/>
  <c r="AZ609" i="2"/>
  <c r="BD609" i="2" s="1"/>
  <c r="AZ40" i="2"/>
  <c r="BD40" i="2" s="1"/>
  <c r="AZ708" i="2"/>
  <c r="BD708" i="2" s="1"/>
  <c r="AZ776" i="2"/>
  <c r="BD776" i="2" s="1"/>
  <c r="AZ515" i="2"/>
  <c r="BD515" i="2" s="1"/>
  <c r="AZ608" i="2"/>
  <c r="BD608" i="2" s="1"/>
  <c r="AZ497" i="2"/>
  <c r="BD497" i="2" s="1"/>
  <c r="AZ558" i="2"/>
  <c r="BD558" i="2" s="1"/>
  <c r="AZ477" i="2"/>
  <c r="BD477" i="2" s="1"/>
  <c r="AZ277" i="2"/>
  <c r="BD277" i="2" s="1"/>
  <c r="AZ25" i="2"/>
  <c r="BD25" i="2" s="1"/>
  <c r="AZ467" i="2"/>
  <c r="BD467" i="2" s="1"/>
  <c r="AZ332" i="2"/>
  <c r="BD332" i="2" s="1"/>
  <c r="AZ135" i="2"/>
  <c r="BD135" i="2" s="1"/>
  <c r="AZ274" i="2"/>
  <c r="BD274" i="2" s="1"/>
  <c r="AZ425" i="2"/>
  <c r="BD425" i="2" s="1"/>
  <c r="AZ550" i="2"/>
  <c r="BD550" i="2" s="1"/>
  <c r="AZ727" i="2"/>
  <c r="BD727" i="2" s="1"/>
  <c r="AZ453" i="2"/>
  <c r="BD453" i="2" s="1"/>
  <c r="AZ683" i="2"/>
  <c r="BD683" i="2" s="1"/>
  <c r="AZ541" i="2"/>
  <c r="BD541" i="2" s="1"/>
  <c r="AZ790" i="2"/>
  <c r="BD790" i="2" s="1"/>
  <c r="AZ661" i="2"/>
  <c r="BD661" i="2" s="1"/>
  <c r="AZ325" i="2"/>
  <c r="BD325" i="2" s="1"/>
  <c r="AZ33" i="2"/>
  <c r="BD33" i="2" s="1"/>
  <c r="AZ251" i="2"/>
  <c r="BD251" i="2" s="1"/>
  <c r="AZ35" i="2"/>
  <c r="BD35" i="2" s="1"/>
  <c r="AZ256" i="2"/>
  <c r="BD256" i="2" s="1"/>
  <c r="AZ152" i="2"/>
  <c r="BD152" i="2" s="1"/>
  <c r="AZ250" i="2"/>
  <c r="BD250" i="2" s="1"/>
  <c r="AZ337" i="2"/>
  <c r="BD337" i="2" s="1"/>
  <c r="AZ357" i="2"/>
  <c r="BD357" i="2" s="1"/>
  <c r="AZ575" i="2"/>
  <c r="BD575" i="2" s="1"/>
  <c r="AZ56" i="2"/>
  <c r="BD56" i="2" s="1"/>
  <c r="AZ434" i="2"/>
  <c r="BD434" i="2" s="1"/>
  <c r="AZ651" i="2"/>
  <c r="BD651" i="2" s="1"/>
  <c r="AZ479" i="2"/>
  <c r="BD479" i="2" s="1"/>
  <c r="AZ618" i="2"/>
  <c r="BD618" i="2" s="1"/>
  <c r="AZ392" i="2"/>
  <c r="BD392" i="2" s="1"/>
  <c r="AZ703" i="2"/>
  <c r="BD703" i="2" s="1"/>
  <c r="BD208" i="2"/>
  <c r="AZ384" i="2"/>
  <c r="BD384" i="2" s="1"/>
  <c r="AZ120" i="2"/>
  <c r="BD120" i="2" s="1"/>
  <c r="AZ396" i="2"/>
  <c r="BD396" i="2" s="1"/>
  <c r="AZ127" i="2"/>
  <c r="BD127" i="2" s="1"/>
  <c r="AZ486" i="2"/>
  <c r="BD486" i="2" s="1"/>
  <c r="AZ688" i="2"/>
  <c r="BD688" i="2" s="1"/>
  <c r="AZ747" i="2"/>
  <c r="BD747" i="2" s="1"/>
  <c r="AZ690" i="2"/>
  <c r="BD690" i="2" s="1"/>
  <c r="AZ675" i="2"/>
  <c r="BD675" i="2" s="1"/>
  <c r="AZ748" i="2"/>
  <c r="BD748" i="2" s="1"/>
  <c r="AZ439" i="2"/>
  <c r="BD439" i="2" s="1"/>
  <c r="AZ744" i="2"/>
  <c r="BD744" i="2" s="1"/>
  <c r="AZ140" i="2"/>
  <c r="BD140" i="2" s="1"/>
  <c r="AZ229" i="2"/>
  <c r="BD229" i="2" s="1"/>
  <c r="AZ11" i="2"/>
  <c r="BD11" i="2" s="1"/>
  <c r="AZ447" i="2"/>
  <c r="BD447" i="2" s="1"/>
  <c r="AZ181" i="2"/>
  <c r="BD181" i="2" s="1"/>
  <c r="AZ329" i="2"/>
  <c r="BD329" i="2" s="1"/>
  <c r="BA473" i="2"/>
  <c r="BB473" i="2" s="1"/>
  <c r="BF473" i="2" s="1"/>
  <c r="AZ67" i="2"/>
  <c r="BD67" i="2" s="1"/>
  <c r="BA656" i="2"/>
  <c r="BB656" i="2" s="1"/>
  <c r="BF656" i="2" s="1"/>
  <c r="AZ175" i="2"/>
  <c r="BD175" i="2" s="1"/>
  <c r="AZ162" i="2"/>
  <c r="BD162" i="2" s="1"/>
  <c r="BD168" i="2"/>
  <c r="AZ265" i="2"/>
  <c r="BD265" i="2" s="1"/>
  <c r="BA492" i="2"/>
  <c r="BE492" i="2" s="1"/>
  <c r="BA753" i="2"/>
  <c r="BE753" i="2" s="1"/>
  <c r="BA399" i="2"/>
  <c r="BB399" i="2" s="1"/>
  <c r="BF399" i="2" s="1"/>
  <c r="BA653" i="2"/>
  <c r="BB653" i="2" s="1"/>
  <c r="BF653" i="2" s="1"/>
  <c r="AZ195" i="2"/>
  <c r="BD195" i="2" s="1"/>
  <c r="AZ315" i="2"/>
  <c r="BD315" i="2" s="1"/>
  <c r="AZ678" i="2"/>
  <c r="BD678" i="2" s="1"/>
  <c r="BA788" i="2"/>
  <c r="BB788" i="2" s="1"/>
  <c r="BF788" i="2" s="1"/>
  <c r="BA276" i="2"/>
  <c r="BE276" i="2" s="1"/>
  <c r="BA87" i="2"/>
  <c r="BB87" i="2" s="1"/>
  <c r="BF87" i="2" s="1"/>
  <c r="AZ300" i="2"/>
  <c r="BD300" i="2" s="1"/>
  <c r="AZ397" i="2"/>
  <c r="BD397" i="2" s="1"/>
  <c r="BB315" i="2"/>
  <c r="BF315" i="2" s="1"/>
  <c r="BE315" i="2"/>
  <c r="BB583" i="2"/>
  <c r="BF583" i="2" s="1"/>
  <c r="BE583" i="2"/>
  <c r="BA790" i="2"/>
  <c r="BB790" i="2" s="1"/>
  <c r="BF790" i="2" s="1"/>
  <c r="AZ63" i="2"/>
  <c r="BD63" i="2" s="1"/>
  <c r="BA134" i="2"/>
  <c r="BB134" i="2" s="1"/>
  <c r="BF134" i="2" s="1"/>
  <c r="BA795" i="2"/>
  <c r="BE795" i="2" s="1"/>
  <c r="AZ607" i="2"/>
  <c r="BD607" i="2" s="1"/>
  <c r="AZ312" i="2"/>
  <c r="BD312" i="2" s="1"/>
  <c r="AZ267" i="2"/>
  <c r="BD267" i="2" s="1"/>
  <c r="AZ431" i="2"/>
  <c r="BD431" i="2" s="1"/>
  <c r="AZ656" i="2"/>
  <c r="BD656" i="2" s="1"/>
  <c r="AZ617" i="2"/>
  <c r="BD617" i="2" s="1"/>
  <c r="AZ799" i="2"/>
  <c r="BD799" i="2" s="1"/>
  <c r="AZ71" i="2"/>
  <c r="BD71" i="2" s="1"/>
  <c r="AZ83" i="2"/>
  <c r="BD83" i="2" s="1"/>
  <c r="AZ740" i="2"/>
  <c r="BD740" i="2" s="1"/>
  <c r="AZ449" i="2"/>
  <c r="BD449" i="2" s="1"/>
  <c r="AZ547" i="2"/>
  <c r="BD547" i="2" s="1"/>
  <c r="AZ437" i="2"/>
  <c r="BD437" i="2" s="1"/>
  <c r="AZ691" i="2"/>
  <c r="BD691" i="2" s="1"/>
  <c r="BD344" i="2"/>
  <c r="AZ88" i="2"/>
  <c r="BD88" i="2" s="1"/>
  <c r="BD253" i="2"/>
  <c r="AZ29" i="2"/>
  <c r="BD29" i="2" s="1"/>
  <c r="AZ435" i="2"/>
  <c r="BD435" i="2" s="1"/>
  <c r="AZ128" i="2"/>
  <c r="BD128" i="2" s="1"/>
  <c r="AZ269" i="2"/>
  <c r="BD269" i="2" s="1"/>
  <c r="AZ413" i="2"/>
  <c r="BD413" i="2" s="1"/>
  <c r="AZ440" i="2"/>
  <c r="BD440" i="2" s="1"/>
  <c r="AZ623" i="2"/>
  <c r="BD623" i="2" s="1"/>
  <c r="AZ73" i="2"/>
  <c r="BD73" i="2" s="1"/>
  <c r="BD819" i="2"/>
  <c r="AZ754" i="2"/>
  <c r="BD754" i="2" s="1"/>
  <c r="AZ634" i="2"/>
  <c r="BD634" i="2" s="1"/>
  <c r="AZ537" i="2"/>
  <c r="BD537" i="2" s="1"/>
  <c r="AZ774" i="2"/>
  <c r="BD774" i="2" s="1"/>
  <c r="AZ626" i="2"/>
  <c r="BD626" i="2" s="1"/>
  <c r="AZ317" i="2"/>
  <c r="BD317" i="2" s="1"/>
  <c r="AZ193" i="2"/>
  <c r="BD193" i="2" s="1"/>
  <c r="AZ102" i="2"/>
  <c r="BD102" i="2" s="1"/>
  <c r="AZ185" i="2"/>
  <c r="BD185" i="2" s="1"/>
  <c r="AZ355" i="2"/>
  <c r="BD355" i="2" s="1"/>
  <c r="AZ255" i="2"/>
  <c r="BD255" i="2" s="1"/>
  <c r="AZ389" i="2"/>
  <c r="BD389" i="2" s="1"/>
  <c r="AZ468" i="2"/>
  <c r="BD468" i="2" s="1"/>
  <c r="AZ815" i="2"/>
  <c r="BD815" i="2" s="1"/>
  <c r="AZ822" i="2"/>
  <c r="BD822" i="2" s="1"/>
  <c r="AZ553" i="2"/>
  <c r="BD553" i="2" s="1"/>
  <c r="AZ598" i="2"/>
  <c r="BD598" i="2" s="1"/>
  <c r="AZ519" i="2"/>
  <c r="BD519" i="2" s="1"/>
  <c r="AZ217" i="2"/>
  <c r="BD217" i="2" s="1"/>
  <c r="AZ216" i="2"/>
  <c r="BD216" i="2" s="1"/>
  <c r="AZ371" i="2"/>
  <c r="BD371" i="2" s="1"/>
  <c r="AZ763" i="2"/>
  <c r="BD763" i="2" s="1"/>
  <c r="AZ454" i="2"/>
  <c r="BD454" i="2" s="1"/>
  <c r="AZ555" i="2"/>
  <c r="BD555" i="2" s="1"/>
  <c r="AZ664" i="2"/>
  <c r="BD664" i="2" s="1"/>
  <c r="AZ636" i="2"/>
  <c r="BD636" i="2" s="1"/>
  <c r="AZ526" i="2"/>
  <c r="BD526" i="2" s="1"/>
  <c r="AZ6" i="2"/>
  <c r="BD6" i="2" s="1"/>
  <c r="AZ676" i="2"/>
  <c r="BD676" i="2" s="1"/>
  <c r="AZ809" i="2"/>
  <c r="BD809" i="2" s="1"/>
  <c r="AZ91" i="2"/>
  <c r="BD91" i="2" s="1"/>
  <c r="AZ69" i="2"/>
  <c r="BD69" i="2" s="1"/>
  <c r="AZ65" i="2"/>
  <c r="BD65" i="2" s="1"/>
  <c r="AZ689" i="2"/>
  <c r="BD689" i="2" s="1"/>
  <c r="AZ566" i="2"/>
  <c r="BD566" i="2" s="1"/>
  <c r="BD426" i="2"/>
  <c r="AZ762" i="2"/>
  <c r="BD762" i="2" s="1"/>
  <c r="AZ667" i="2"/>
  <c r="BD667" i="2" s="1"/>
  <c r="AZ604" i="2"/>
  <c r="BD604" i="2" s="1"/>
  <c r="BD511" i="2"/>
  <c r="AZ620" i="2"/>
  <c r="BD620" i="2" s="1"/>
  <c r="AZ539" i="2"/>
  <c r="BD539" i="2" s="1"/>
  <c r="AZ778" i="2"/>
  <c r="BD778" i="2" s="1"/>
  <c r="AZ728" i="2"/>
  <c r="BD728" i="2" s="1"/>
  <c r="AZ503" i="2"/>
  <c r="BD503" i="2" s="1"/>
  <c r="AZ390" i="2"/>
  <c r="BD390" i="2" s="1"/>
  <c r="AZ310" i="2"/>
  <c r="BD310" i="2" s="1"/>
  <c r="AZ189" i="2"/>
  <c r="BD189" i="2" s="1"/>
  <c r="AZ304" i="2"/>
  <c r="BD304" i="2" s="1"/>
  <c r="AZ233" i="2"/>
  <c r="BD233" i="2" s="1"/>
  <c r="AZ96" i="2"/>
  <c r="BD96" i="2" s="1"/>
  <c r="AZ394" i="2"/>
  <c r="BD394" i="2" s="1"/>
  <c r="AZ132" i="2"/>
  <c r="BD132" i="2" s="1"/>
  <c r="AZ318" i="2"/>
  <c r="BD318" i="2" s="1"/>
  <c r="BD224" i="2"/>
  <c r="AZ92" i="2"/>
  <c r="BD92" i="2" s="1"/>
  <c r="AZ57" i="2"/>
  <c r="BD57" i="2" s="1"/>
  <c r="AZ244" i="2"/>
  <c r="BD244" i="2" s="1"/>
  <c r="BD349" i="2"/>
  <c r="AZ341" i="2"/>
  <c r="BD341" i="2" s="1"/>
  <c r="AZ427" i="2"/>
  <c r="BD427" i="2" s="1"/>
  <c r="AZ466" i="2"/>
  <c r="BD466" i="2" s="1"/>
  <c r="AZ696" i="2"/>
  <c r="BD696" i="2" s="1"/>
  <c r="AZ79" i="2"/>
  <c r="BD79" i="2" s="1"/>
  <c r="AZ813" i="2"/>
  <c r="BD813" i="2" s="1"/>
  <c r="AZ759" i="2"/>
  <c r="BD759" i="2" s="1"/>
  <c r="AZ109" i="2"/>
  <c r="BD109" i="2" s="1"/>
  <c r="AZ630" i="2"/>
  <c r="BD630" i="2" s="1"/>
  <c r="AZ722" i="2"/>
  <c r="BD722" i="2" s="1"/>
  <c r="AZ716" i="2"/>
  <c r="BD716" i="2" s="1"/>
  <c r="BD602" i="2"/>
  <c r="AZ491" i="2"/>
  <c r="BD491" i="2" s="1"/>
  <c r="BD802" i="2"/>
  <c r="AZ671" i="2"/>
  <c r="BD671" i="2" s="1"/>
  <c r="AZ554" i="2"/>
  <c r="BD554" i="2" s="1"/>
  <c r="AZ501" i="2"/>
  <c r="BD501" i="2" s="1"/>
  <c r="AZ330" i="2"/>
  <c r="BD330" i="2" s="1"/>
  <c r="AZ289" i="2"/>
  <c r="BD289" i="2" s="1"/>
  <c r="AZ156" i="2"/>
  <c r="BD156" i="2" s="1"/>
  <c r="BD285" i="2"/>
  <c r="AZ51" i="2"/>
  <c r="BD51" i="2" s="1"/>
  <c r="AZ367" i="2"/>
  <c r="BD367" i="2" s="1"/>
  <c r="AZ225" i="2"/>
  <c r="BD225" i="2" s="1"/>
  <c r="BD15" i="2"/>
  <c r="AZ270" i="2"/>
  <c r="BD270" i="2" s="1"/>
  <c r="AZ154" i="2"/>
  <c r="BD154" i="2" s="1"/>
  <c r="AZ292" i="2"/>
  <c r="BD292" i="2" s="1"/>
  <c r="BD293" i="2"/>
  <c r="AZ366" i="2"/>
  <c r="BD366" i="2" s="1"/>
  <c r="AZ419" i="2"/>
  <c r="BD419" i="2" s="1"/>
  <c r="AZ405" i="2"/>
  <c r="BD405" i="2" s="1"/>
  <c r="AZ534" i="2"/>
  <c r="BD534" i="2" s="1"/>
  <c r="AZ627" i="2"/>
  <c r="BD627" i="2" s="1"/>
  <c r="AZ613" i="2"/>
  <c r="BD613" i="2" s="1"/>
  <c r="AZ787" i="2"/>
  <c r="BD787" i="2" s="1"/>
  <c r="AZ672" i="2"/>
  <c r="BD672" i="2" s="1"/>
  <c r="AZ38" i="2"/>
  <c r="BD38" i="2" s="1"/>
  <c r="AZ198" i="2"/>
  <c r="BD198" i="2" s="1"/>
  <c r="AZ159" i="2"/>
  <c r="BD159" i="2" s="1"/>
  <c r="AZ772" i="2"/>
  <c r="BD772" i="2" s="1"/>
  <c r="AZ483" i="2"/>
  <c r="BD483" i="2" s="1"/>
  <c r="AZ736" i="2"/>
  <c r="BD736" i="2" s="1"/>
  <c r="BD653" i="2"/>
  <c r="AZ699" i="2"/>
  <c r="BD699" i="2" s="1"/>
  <c r="BD469" i="2"/>
  <c r="AZ788" i="2"/>
  <c r="BD788" i="2" s="1"/>
  <c r="BD614" i="2"/>
  <c r="AZ560" i="2"/>
  <c r="BD560" i="2" s="1"/>
  <c r="AZ287" i="2"/>
  <c r="BD287" i="2" s="1"/>
  <c r="AZ160" i="2"/>
  <c r="BD160" i="2" s="1"/>
  <c r="AZ376" i="2"/>
  <c r="BD376" i="2" s="1"/>
  <c r="AZ283" i="2"/>
  <c r="BD283" i="2" s="1"/>
  <c r="AZ148" i="2"/>
  <c r="BD148" i="2" s="1"/>
  <c r="BD62" i="2"/>
  <c r="AZ209" i="2"/>
  <c r="BD209" i="2" s="1"/>
  <c r="AZ16" i="2"/>
  <c r="BD16" i="2" s="1"/>
  <c r="BD288" i="2"/>
  <c r="AZ369" i="2"/>
  <c r="BD369" i="2" s="1"/>
  <c r="AZ415" i="2"/>
  <c r="BD415" i="2" s="1"/>
  <c r="AZ472" i="2"/>
  <c r="BD472" i="2" s="1"/>
  <c r="AZ498" i="2"/>
  <c r="BD498" i="2" s="1"/>
  <c r="AZ502" i="2"/>
  <c r="BD502" i="2" s="1"/>
  <c r="AZ538" i="2"/>
  <c r="BD538" i="2" s="1"/>
  <c r="AZ520" i="2"/>
  <c r="BD520" i="2" s="1"/>
  <c r="AZ803" i="2"/>
  <c r="BD803" i="2" s="1"/>
  <c r="AZ735" i="2"/>
  <c r="BD735" i="2" s="1"/>
  <c r="BD798" i="2"/>
  <c r="AZ531" i="2"/>
  <c r="BD531" i="2" s="1"/>
  <c r="BD408" i="2"/>
  <c r="AZ695" i="2"/>
  <c r="BD695" i="2" s="1"/>
  <c r="BD610" i="2"/>
  <c r="AZ580" i="2"/>
  <c r="BD580" i="2" s="1"/>
  <c r="AZ780" i="2"/>
  <c r="BD780" i="2" s="1"/>
  <c r="AZ784" i="2"/>
  <c r="BD784" i="2" s="1"/>
  <c r="BD726" i="2"/>
  <c r="AZ655" i="2"/>
  <c r="BD655" i="2" s="1"/>
  <c r="AZ404" i="2"/>
  <c r="BD404" i="2" s="1"/>
  <c r="AZ314" i="2"/>
  <c r="BD314" i="2" s="1"/>
  <c r="AZ204" i="2"/>
  <c r="BD204" i="2" s="1"/>
  <c r="AZ414" i="2"/>
  <c r="BD414" i="2" s="1"/>
  <c r="AZ362" i="2"/>
  <c r="BD362" i="2" s="1"/>
  <c r="AZ68" i="2"/>
  <c r="BD68" i="2" s="1"/>
  <c r="AZ348" i="2"/>
  <c r="BD348" i="2" s="1"/>
  <c r="AZ241" i="2"/>
  <c r="BD241" i="2" s="1"/>
  <c r="BD118" i="2"/>
  <c r="AZ76" i="2"/>
  <c r="BD76" i="2" s="1"/>
  <c r="AZ356" i="2"/>
  <c r="BD356" i="2" s="1"/>
  <c r="AZ205" i="2"/>
  <c r="BD205" i="2" s="1"/>
  <c r="AZ368" i="2"/>
  <c r="BD368" i="2" s="1"/>
  <c r="AZ53" i="2"/>
  <c r="BD53" i="2" s="1"/>
  <c r="AZ512" i="2"/>
  <c r="BD512" i="2" s="1"/>
  <c r="AZ805" i="2"/>
  <c r="BD805" i="2" s="1"/>
  <c r="AZ125" i="2"/>
  <c r="BD125" i="2" s="1"/>
  <c r="BA593" i="2"/>
  <c r="BB593" i="2" s="1"/>
  <c r="BF593" i="2" s="1"/>
  <c r="AZ188" i="2"/>
  <c r="BD188" i="2" s="1"/>
  <c r="BA298" i="2"/>
  <c r="BB298" i="2" s="1"/>
  <c r="BF298" i="2" s="1"/>
  <c r="AZ257" i="2"/>
  <c r="BD257" i="2" s="1"/>
  <c r="BA282" i="2"/>
  <c r="BE282" i="2" s="1"/>
  <c r="AZ757" i="2"/>
  <c r="BD757" i="2" s="1"/>
  <c r="AZ30" i="2"/>
  <c r="BD30" i="2" s="1"/>
  <c r="AZ111" i="2"/>
  <c r="BD111" i="2" s="1"/>
  <c r="BA391" i="2"/>
  <c r="BB391" i="2" s="1"/>
  <c r="BF391" i="2" s="1"/>
  <c r="AZ115" i="2"/>
  <c r="BD115" i="2" s="1"/>
  <c r="BE660" i="2"/>
  <c r="BE506" i="2"/>
  <c r="BB84" i="2"/>
  <c r="BF84" i="2" s="1"/>
  <c r="BB621" i="2"/>
  <c r="BF621" i="2" s="1"/>
  <c r="AZ407" i="2"/>
  <c r="BD407" i="2" s="1"/>
  <c r="AZ452" i="2"/>
  <c r="BD452" i="2" s="1"/>
  <c r="BA488" i="2"/>
  <c r="BE488" i="2" s="1"/>
  <c r="BA674" i="2"/>
  <c r="BE674" i="2" s="1"/>
  <c r="AZ194" i="2"/>
  <c r="BD194" i="2" s="1"/>
  <c r="BA657" i="2"/>
  <c r="BB657" i="2" s="1"/>
  <c r="BF657" i="2" s="1"/>
  <c r="BA775" i="2"/>
  <c r="BB775" i="2" s="1"/>
  <c r="BF775" i="2" s="1"/>
  <c r="BA128" i="2"/>
  <c r="BB128" i="2" s="1"/>
  <c r="BF128" i="2" s="1"/>
  <c r="AZ261" i="2"/>
  <c r="BD261" i="2" s="1"/>
  <c r="AZ654" i="2"/>
  <c r="BD654" i="2" s="1"/>
  <c r="AZ504" i="2"/>
  <c r="BD504" i="2" s="1"/>
  <c r="AZ34" i="2"/>
  <c r="BD34" i="2" s="1"/>
  <c r="AZ789" i="2"/>
  <c r="BD789" i="2" s="1"/>
  <c r="AZ214" i="2"/>
  <c r="BD214" i="2" s="1"/>
  <c r="BA641" i="2"/>
  <c r="BE641" i="2" s="1"/>
  <c r="BA534" i="2"/>
  <c r="BE534" i="2" s="1"/>
  <c r="BA398" i="2"/>
  <c r="BB398" i="2" s="1"/>
  <c r="BF398" i="2" s="1"/>
  <c r="BA159" i="2"/>
  <c r="BE159" i="2" s="1"/>
  <c r="BA387" i="2"/>
  <c r="BE387" i="2" s="1"/>
  <c r="BA500" i="2"/>
  <c r="BE500" i="2" s="1"/>
  <c r="BA665" i="2"/>
  <c r="BE665" i="2" s="1"/>
  <c r="BA254" i="2"/>
  <c r="BB254" i="2" s="1"/>
  <c r="BF254" i="2" s="1"/>
  <c r="BA317" i="2"/>
  <c r="BB317" i="2" s="1"/>
  <c r="BF317" i="2" s="1"/>
  <c r="BA71" i="2"/>
  <c r="BE71" i="2" s="1"/>
  <c r="BA761" i="2"/>
  <c r="BE761" i="2" s="1"/>
  <c r="AZ145" i="2"/>
  <c r="BD145" i="2" s="1"/>
  <c r="BA666" i="2"/>
  <c r="BE666" i="2" s="1"/>
  <c r="BD749" i="2"/>
  <c r="BA778" i="2"/>
  <c r="BE778" i="2" s="1"/>
  <c r="AZ129" i="2"/>
  <c r="BD129" i="2" s="1"/>
  <c r="BA759" i="2"/>
  <c r="BB759" i="2" s="1"/>
  <c r="BF759" i="2" s="1"/>
  <c r="BD184" i="2"/>
  <c r="BA191" i="2"/>
  <c r="BB191" i="2" s="1"/>
  <c r="BF191" i="2" s="1"/>
  <c r="AZ584" i="2"/>
  <c r="BD584" i="2" s="1"/>
  <c r="AZ742" i="2"/>
  <c r="BD742" i="2" s="1"/>
  <c r="BA305" i="2"/>
  <c r="BB305" i="2" s="1"/>
  <c r="BF305" i="2" s="1"/>
  <c r="AZ588" i="2"/>
  <c r="BD588" i="2" s="1"/>
  <c r="AZ681" i="2"/>
  <c r="BD681" i="2" s="1"/>
  <c r="AZ43" i="2"/>
  <c r="BD43" i="2" s="1"/>
  <c r="BE372" i="2"/>
  <c r="BB372" i="2"/>
  <c r="BF372" i="2" s="1"/>
  <c r="AZ442" i="2"/>
  <c r="BD442" i="2" s="1"/>
  <c r="BB655" i="2"/>
  <c r="BF655" i="2" s="1"/>
  <c r="BE655" i="2"/>
  <c r="BB670" i="2"/>
  <c r="BF670" i="2" s="1"/>
  <c r="BD17" i="2"/>
  <c r="BE689" i="2"/>
  <c r="BB581" i="2"/>
  <c r="BF581" i="2" s="1"/>
  <c r="AZ549" i="2"/>
  <c r="BD549" i="2" s="1"/>
  <c r="BE495" i="2"/>
  <c r="AZ461" i="2"/>
  <c r="BD461" i="2" s="1"/>
  <c r="AZ743" i="2"/>
  <c r="BD743" i="2" s="1"/>
  <c r="BB464" i="2"/>
  <c r="BF464" i="2" s="1"/>
  <c r="AZ733" i="2"/>
  <c r="BD733" i="2" s="1"/>
  <c r="AZ725" i="2"/>
  <c r="BD725" i="2" s="1"/>
  <c r="AZ800" i="2"/>
  <c r="BD800" i="2" s="1"/>
  <c r="AZ230" i="2"/>
  <c r="BD230" i="2" s="1"/>
  <c r="AZ196" i="2"/>
  <c r="BD196" i="2" s="1"/>
  <c r="AZ719" i="2"/>
  <c r="BD719" i="2" s="1"/>
  <c r="BA177" i="2"/>
  <c r="BB177" i="2" s="1"/>
  <c r="BF177" i="2" s="1"/>
  <c r="AZ334" i="2"/>
  <c r="BD334" i="2" s="1"/>
  <c r="BA661" i="2"/>
  <c r="BB661" i="2" s="1"/>
  <c r="BF661" i="2" s="1"/>
  <c r="AZ113" i="2"/>
  <c r="BD113" i="2" s="1"/>
  <c r="BA508" i="2"/>
  <c r="BB508" i="2" s="1"/>
  <c r="BF508" i="2" s="1"/>
  <c r="AZ210" i="2"/>
  <c r="BD210" i="2" s="1"/>
  <c r="AZ647" i="2"/>
  <c r="BD647" i="2" s="1"/>
  <c r="AZ221" i="2"/>
  <c r="BD221" i="2" s="1"/>
  <c r="AZ387" i="2"/>
  <c r="BD387" i="2" s="1"/>
  <c r="BD583" i="2"/>
  <c r="AZ44" i="2"/>
  <c r="BD44" i="2" s="1"/>
  <c r="AZ107" i="2"/>
  <c r="BD107" i="2" s="1"/>
  <c r="AZ657" i="2"/>
  <c r="BD657" i="2" s="1"/>
  <c r="AZ768" i="2"/>
  <c r="BD768" i="2" s="1"/>
  <c r="AZ572" i="2"/>
  <c r="BD572" i="2" s="1"/>
  <c r="AZ796" i="2"/>
  <c r="BD796" i="2" s="1"/>
  <c r="AZ576" i="2"/>
  <c r="BD576" i="2" s="1"/>
  <c r="AZ364" i="2"/>
  <c r="BD364" i="2" s="1"/>
  <c r="AZ336" i="2"/>
  <c r="BD336" i="2" s="1"/>
  <c r="BD272" i="2"/>
  <c r="AZ401" i="2"/>
  <c r="BD401" i="2" s="1"/>
  <c r="BD470" i="2"/>
  <c r="AZ530" i="2"/>
  <c r="BD530" i="2" s="1"/>
  <c r="AZ611" i="2"/>
  <c r="BD611" i="2" s="1"/>
  <c r="BD724" i="2"/>
  <c r="AZ665" i="2"/>
  <c r="BD665" i="2" s="1"/>
  <c r="AZ428" i="2"/>
  <c r="BD428" i="2" s="1"/>
  <c r="AZ685" i="2"/>
  <c r="BD685" i="2" s="1"/>
  <c r="AZ523" i="2"/>
  <c r="BD523" i="2" s="1"/>
  <c r="AZ212" i="2"/>
  <c r="BD212" i="2" s="1"/>
  <c r="AZ322" i="2"/>
  <c r="BD322" i="2" s="1"/>
  <c r="AZ235" i="2"/>
  <c r="BD235" i="2" s="1"/>
  <c r="AZ98" i="2"/>
  <c r="BD98" i="2" s="1"/>
  <c r="AZ579" i="2"/>
  <c r="BD579" i="2" s="1"/>
  <c r="BD595" i="2"/>
  <c r="AZ633" i="2"/>
  <c r="BD633" i="2" s="1"/>
  <c r="AZ103" i="2"/>
  <c r="BD103" i="2" s="1"/>
  <c r="AZ707" i="2"/>
  <c r="BD707" i="2" s="1"/>
  <c r="AZ746" i="2"/>
  <c r="BD746" i="2" s="1"/>
  <c r="AZ594" i="2"/>
  <c r="BD594" i="2" s="1"/>
  <c r="BD766" i="2"/>
  <c r="AZ592" i="2"/>
  <c r="BD592" i="2" s="1"/>
  <c r="AZ412" i="2"/>
  <c r="BD412" i="2" s="1"/>
  <c r="AZ340" i="2"/>
  <c r="BD340" i="2" s="1"/>
  <c r="AZ7" i="2"/>
  <c r="BD7" i="2" s="1"/>
  <c r="AZ239" i="2"/>
  <c r="BD239" i="2" s="1"/>
  <c r="AZ114" i="2"/>
  <c r="BD114" i="2" s="1"/>
  <c r="AZ409" i="2"/>
  <c r="BD409" i="2" s="1"/>
  <c r="AZ365" i="2"/>
  <c r="BD365" i="2" s="1"/>
  <c r="AZ482" i="2"/>
  <c r="BD482" i="2" s="1"/>
  <c r="AZ524" i="2"/>
  <c r="BD524" i="2" s="1"/>
  <c r="AZ635" i="2"/>
  <c r="BD635" i="2" s="1"/>
  <c r="AZ767" i="2"/>
  <c r="BD767" i="2" s="1"/>
  <c r="AZ151" i="2"/>
  <c r="BD151" i="2" s="1"/>
  <c r="AZ770" i="2"/>
  <c r="BD770" i="2" s="1"/>
  <c r="AZ533" i="2"/>
  <c r="BD533" i="2" s="1"/>
  <c r="AZ574" i="2"/>
  <c r="BD574" i="2" s="1"/>
  <c r="AZ782" i="2"/>
  <c r="BD782" i="2" s="1"/>
  <c r="AZ517" i="2"/>
  <c r="BD517" i="2" s="1"/>
  <c r="AZ203" i="2"/>
  <c r="BD203" i="2" s="1"/>
  <c r="AZ335" i="2"/>
  <c r="BD335" i="2" s="1"/>
  <c r="AZ662" i="2"/>
  <c r="BD662" i="2" s="1"/>
  <c r="AZ702" i="2"/>
  <c r="BD702" i="2" s="1"/>
  <c r="AZ202" i="2"/>
  <c r="BD202" i="2" s="1"/>
  <c r="AZ211" i="2"/>
  <c r="BD211" i="2" s="1"/>
  <c r="AZ781" i="2"/>
  <c r="BD781" i="2" s="1"/>
  <c r="BA204" i="2"/>
  <c r="BB204" i="2" s="1"/>
  <c r="BF204" i="2" s="1"/>
  <c r="AZ433" i="2"/>
  <c r="BD433" i="2" s="1"/>
  <c r="AZ619" i="2"/>
  <c r="BD619" i="2" s="1"/>
  <c r="AZ137" i="2"/>
  <c r="BD137" i="2" s="1"/>
  <c r="BA390" i="2"/>
  <c r="BE390" i="2" s="1"/>
  <c r="BA782" i="2"/>
  <c r="BE782" i="2" s="1"/>
  <c r="BA741" i="2"/>
  <c r="BE741" i="2" s="1"/>
  <c r="BA138" i="2"/>
  <c r="BE138" i="2" s="1"/>
  <c r="BA601" i="2"/>
  <c r="BB601" i="2" s="1"/>
  <c r="BF601" i="2" s="1"/>
  <c r="BB88" i="2"/>
  <c r="BF88" i="2" s="1"/>
  <c r="BE532" i="2"/>
  <c r="BA366" i="2"/>
  <c r="BE366" i="2" s="1"/>
  <c r="BD231" i="2"/>
  <c r="AZ801" i="2"/>
  <c r="BD801" i="2" s="1"/>
  <c r="BA546" i="2"/>
  <c r="BB546" i="2" s="1"/>
  <c r="BF546" i="2" s="1"/>
  <c r="BA566" i="2"/>
  <c r="BB566" i="2" s="1"/>
  <c r="BF566" i="2" s="1"/>
  <c r="BA769" i="2"/>
  <c r="BE769" i="2" s="1"/>
  <c r="BA767" i="2"/>
  <c r="BE767" i="2" s="1"/>
  <c r="AZ112" i="2"/>
  <c r="BD112" i="2" s="1"/>
  <c r="AZ545" i="2"/>
  <c r="BD545" i="2" s="1"/>
  <c r="AZ459" i="2"/>
  <c r="BD459" i="2" s="1"/>
  <c r="AZ333" i="2"/>
  <c r="BD333" i="2" s="1"/>
  <c r="BA77" i="2"/>
  <c r="BB77" i="2" s="1"/>
  <c r="BF77" i="2" s="1"/>
  <c r="AZ278" i="2"/>
  <c r="BD278" i="2" s="1"/>
  <c r="AZ361" i="2"/>
  <c r="BD361" i="2" s="1"/>
  <c r="BD605" i="2"/>
  <c r="BD660" i="2"/>
  <c r="AZ791" i="2"/>
  <c r="BD791" i="2" s="1"/>
  <c r="AZ797" i="2"/>
  <c r="BD797" i="2" s="1"/>
  <c r="BD48" i="2"/>
  <c r="AZ810" i="2"/>
  <c r="BD810" i="2" s="1"/>
  <c r="AZ687" i="2"/>
  <c r="BD687" i="2" s="1"/>
  <c r="AZ543" i="2"/>
  <c r="BD543" i="2" s="1"/>
  <c r="AZ600" i="2"/>
  <c r="BD600" i="2" s="1"/>
  <c r="AZ388" i="2"/>
  <c r="BD388" i="2" s="1"/>
  <c r="AZ197" i="2"/>
  <c r="BD197" i="2" s="1"/>
  <c r="AZ136" i="2"/>
  <c r="BD136" i="2" s="1"/>
  <c r="AZ481" i="2"/>
  <c r="BD481" i="2" s="1"/>
  <c r="AZ147" i="2"/>
  <c r="BD147" i="2" s="1"/>
  <c r="BD237" i="2"/>
  <c r="AZ100" i="2"/>
  <c r="BD100" i="2" s="1"/>
  <c r="AZ254" i="2"/>
  <c r="BD254" i="2" s="1"/>
  <c r="BD331" i="2"/>
  <c r="AZ410" i="2"/>
  <c r="BD410" i="2" s="1"/>
  <c r="AZ659" i="2"/>
  <c r="BD659" i="2" s="1"/>
  <c r="AZ495" i="2"/>
  <c r="BD495" i="2" s="1"/>
  <c r="BD432" i="2"/>
  <c r="AZ487" i="2"/>
  <c r="BD487" i="2" s="1"/>
  <c r="AZ350" i="2"/>
  <c r="BD350" i="2" s="1"/>
  <c r="AZ228" i="2"/>
  <c r="BD228" i="2" s="1"/>
  <c r="BD110" i="2"/>
  <c r="AZ378" i="2"/>
  <c r="BD378" i="2" s="1"/>
  <c r="AZ94" i="2"/>
  <c r="BD94" i="2" s="1"/>
  <c r="AZ306" i="2"/>
  <c r="BD306" i="2" s="1"/>
  <c r="BD60" i="2"/>
  <c r="BD458" i="2"/>
  <c r="AZ591" i="2"/>
  <c r="BD591" i="2" s="1"/>
  <c r="AZ123" i="2"/>
  <c r="BD123" i="2" s="1"/>
  <c r="AZ119" i="2"/>
  <c r="BD119" i="2" s="1"/>
  <c r="AZ624" i="2"/>
  <c r="BD624" i="2" s="1"/>
  <c r="BD697" i="2"/>
  <c r="AZ596" i="2"/>
  <c r="BD596" i="2" s="1"/>
  <c r="AZ513" i="2"/>
  <c r="BD513" i="2" s="1"/>
  <c r="AZ475" i="2"/>
  <c r="BD475" i="2" s="1"/>
  <c r="BD663" i="2"/>
  <c r="AZ416" i="2"/>
  <c r="BD416" i="2" s="1"/>
  <c r="AZ104" i="2"/>
  <c r="BD104" i="2" s="1"/>
  <c r="AZ220" i="2"/>
  <c r="BD220" i="2" s="1"/>
  <c r="AZ668" i="2"/>
  <c r="BD668" i="2" s="1"/>
  <c r="BD308" i="2"/>
  <c r="AZ284" i="2"/>
  <c r="BD284" i="2" s="1"/>
  <c r="AZ242" i="2"/>
  <c r="BD242" i="2" s="1"/>
  <c r="AZ353" i="2"/>
  <c r="BD353" i="2" s="1"/>
  <c r="AZ385" i="2"/>
  <c r="BD385" i="2" s="1"/>
  <c r="BD567" i="2"/>
  <c r="AZ571" i="2"/>
  <c r="BD571" i="2" s="1"/>
  <c r="AZ640" i="2"/>
  <c r="BD640" i="2" s="1"/>
  <c r="AZ599" i="2"/>
  <c r="BD599" i="2" s="1"/>
  <c r="BD644" i="2"/>
  <c r="AZ587" i="2"/>
  <c r="BD587" i="2" s="1"/>
  <c r="AZ20" i="2"/>
  <c r="BD20" i="2" s="1"/>
  <c r="AZ13" i="2"/>
  <c r="BD13" i="2" s="1"/>
  <c r="AZ700" i="2"/>
  <c r="BD700" i="2" s="1"/>
  <c r="AZ58" i="2"/>
  <c r="BD58" i="2" s="1"/>
  <c r="AZ105" i="2"/>
  <c r="BD105" i="2" s="1"/>
  <c r="AZ529" i="2"/>
  <c r="BD529" i="2" s="1"/>
  <c r="AZ422" i="2"/>
  <c r="BD422" i="2" s="1"/>
  <c r="AZ730" i="2"/>
  <c r="BD730" i="2" s="1"/>
  <c r="AZ463" i="2"/>
  <c r="BD463" i="2" s="1"/>
  <c r="AZ732" i="2"/>
  <c r="BD732" i="2" s="1"/>
  <c r="AZ507" i="2"/>
  <c r="BD507" i="2" s="1"/>
  <c r="AZ804" i="2"/>
  <c r="BD804" i="2" s="1"/>
  <c r="AZ677" i="2"/>
  <c r="BD677" i="2" s="1"/>
  <c r="AZ570" i="2"/>
  <c r="BD570" i="2" s="1"/>
  <c r="AZ509" i="2"/>
  <c r="BD509" i="2" s="1"/>
  <c r="AZ343" i="2"/>
  <c r="BD343" i="2" s="1"/>
  <c r="BD279" i="2"/>
  <c r="AZ177" i="2"/>
  <c r="BD177" i="2" s="1"/>
  <c r="AZ382" i="2"/>
  <c r="BD382" i="2" s="1"/>
  <c r="AZ213" i="2"/>
  <c r="BD213" i="2" s="1"/>
  <c r="AZ84" i="2"/>
  <c r="BD84" i="2" s="1"/>
  <c r="AZ80" i="2"/>
  <c r="BD80" i="2" s="1"/>
  <c r="AZ370" i="2"/>
  <c r="BD370" i="2" s="1"/>
  <c r="AZ232" i="2"/>
  <c r="BD232" i="2" s="1"/>
  <c r="AZ21" i="2"/>
  <c r="BD21" i="2" s="1"/>
  <c r="AZ354" i="2"/>
  <c r="BD354" i="2" s="1"/>
  <c r="AZ291" i="2"/>
  <c r="BD291" i="2" s="1"/>
  <c r="AZ165" i="2"/>
  <c r="BD165" i="2" s="1"/>
  <c r="BD64" i="2"/>
  <c r="AZ39" i="2"/>
  <c r="BD39" i="2" s="1"/>
  <c r="AZ238" i="2"/>
  <c r="BD238" i="2" s="1"/>
  <c r="AZ377" i="2"/>
  <c r="BD377" i="2" s="1"/>
  <c r="AZ381" i="2"/>
  <c r="BD381" i="2" s="1"/>
  <c r="AZ462" i="2"/>
  <c r="BD462" i="2" s="1"/>
  <c r="AZ542" i="2"/>
  <c r="BD542" i="2" s="1"/>
  <c r="AZ704" i="2"/>
  <c r="BD704" i="2" s="1"/>
  <c r="BD87" i="2"/>
  <c r="BD775" i="2"/>
  <c r="AZ121" i="2"/>
  <c r="BD121" i="2" s="1"/>
  <c r="AZ117" i="2"/>
  <c r="BD117" i="2" s="1"/>
  <c r="AZ641" i="2"/>
  <c r="BD641" i="2" s="1"/>
  <c r="BD499" i="2"/>
  <c r="AZ818" i="2"/>
  <c r="BD818" i="2" s="1"/>
  <c r="AZ752" i="2"/>
  <c r="BD752" i="2" s="1"/>
  <c r="AZ669" i="2"/>
  <c r="BD669" i="2" s="1"/>
  <c r="AZ564" i="2"/>
  <c r="BD564" i="2" s="1"/>
  <c r="AZ489" i="2"/>
  <c r="BD489" i="2" s="1"/>
  <c r="AZ701" i="2"/>
  <c r="BD701" i="2" s="1"/>
  <c r="BD457" i="2"/>
  <c r="AZ794" i="2"/>
  <c r="BD794" i="2" s="1"/>
  <c r="AZ639" i="2"/>
  <c r="BD639" i="2" s="1"/>
  <c r="AZ568" i="2"/>
  <c r="BD568" i="2" s="1"/>
  <c r="AZ455" i="2"/>
  <c r="BD455" i="2" s="1"/>
  <c r="BD360" i="2"/>
  <c r="AZ258" i="2"/>
  <c r="BD258" i="2" s="1"/>
  <c r="AZ90" i="2"/>
  <c r="BD90" i="2" s="1"/>
  <c r="AZ351" i="2"/>
  <c r="BD351" i="2" s="1"/>
  <c r="AZ275" i="2"/>
  <c r="BD275" i="2" s="1"/>
  <c r="BD37" i="2"/>
  <c r="AZ31" i="2"/>
  <c r="BD31" i="2" s="1"/>
  <c r="AZ192" i="2"/>
  <c r="BD192" i="2" s="1"/>
  <c r="AZ465" i="2"/>
  <c r="BD465" i="2" s="1"/>
  <c r="AZ131" i="2"/>
  <c r="BD131" i="2" s="1"/>
  <c r="AZ124" i="2"/>
  <c r="BD124" i="2" s="1"/>
  <c r="AZ429" i="2"/>
  <c r="BD429" i="2" s="1"/>
  <c r="AZ559" i="2"/>
  <c r="BD559" i="2" s="1"/>
  <c r="AZ563" i="2"/>
  <c r="BD563" i="2" s="1"/>
  <c r="AZ692" i="2"/>
  <c r="BD692" i="2" s="1"/>
  <c r="AZ518" i="2"/>
  <c r="BD518" i="2" s="1"/>
  <c r="AZ621" i="2"/>
  <c r="BD621" i="2" s="1"/>
  <c r="AZ793" i="2"/>
  <c r="BD793" i="2" s="1"/>
  <c r="BD710" i="2"/>
  <c r="AZ95" i="2"/>
  <c r="BD95" i="2" s="1"/>
  <c r="AZ61" i="2"/>
  <c r="BD61" i="2" s="1"/>
  <c r="AZ590" i="2"/>
  <c r="BD590" i="2" s="1"/>
  <c r="AZ441" i="2"/>
  <c r="BD441" i="2" s="1"/>
  <c r="BD792" i="2"/>
  <c r="AZ679" i="2"/>
  <c r="BD679" i="2" s="1"/>
  <c r="AZ535" i="2"/>
  <c r="BD535" i="2" s="1"/>
  <c r="AZ808" i="2"/>
  <c r="BD808" i="2" s="1"/>
  <c r="BD649" i="2"/>
  <c r="AZ527" i="2"/>
  <c r="BD527" i="2" s="1"/>
  <c r="BD443" i="2"/>
  <c r="AZ786" i="2"/>
  <c r="BD786" i="2" s="1"/>
  <c r="AZ760" i="2"/>
  <c r="BD760" i="2" s="1"/>
  <c r="BD645" i="2"/>
  <c r="BD521" i="2"/>
  <c r="AZ82" i="2"/>
  <c r="BD82" i="2" s="1"/>
  <c r="AZ347" i="2"/>
  <c r="BD347" i="2" s="1"/>
  <c r="AZ264" i="2"/>
  <c r="BD264" i="2" s="1"/>
  <c r="AZ143" i="2"/>
  <c r="BD143" i="2" s="1"/>
  <c r="AZ41" i="2"/>
  <c r="BD41" i="2" s="1"/>
  <c r="AZ23" i="2"/>
  <c r="BD23" i="2" s="1"/>
  <c r="AZ169" i="2"/>
  <c r="BD169" i="2" s="1"/>
  <c r="AZ338" i="2"/>
  <c r="BD338" i="2" s="1"/>
  <c r="AZ122" i="2"/>
  <c r="BD122" i="2" s="1"/>
  <c r="AZ49" i="2"/>
  <c r="BD49" i="2" s="1"/>
  <c r="AZ263" i="2"/>
  <c r="BD263" i="2" s="1"/>
  <c r="AZ393" i="2"/>
  <c r="BD393" i="2" s="1"/>
  <c r="AZ444" i="2"/>
  <c r="BD444" i="2" s="1"/>
  <c r="AZ474" i="2"/>
  <c r="BD474" i="2" s="1"/>
  <c r="BD506" i="2"/>
  <c r="AZ478" i="2"/>
  <c r="BD478" i="2" s="1"/>
  <c r="AZ510" i="2"/>
  <c r="BD510" i="2" s="1"/>
  <c r="AZ680" i="2"/>
  <c r="BD680" i="2" s="1"/>
  <c r="AZ548" i="2"/>
  <c r="BD548" i="2" s="1"/>
  <c r="AZ731" i="2"/>
  <c r="BD731" i="2" s="1"/>
  <c r="AZ811" i="2"/>
  <c r="BD811" i="2" s="1"/>
  <c r="AZ751" i="2"/>
  <c r="BD751" i="2" s="1"/>
  <c r="BD75" i="2"/>
  <c r="BD755" i="2"/>
  <c r="AZ54" i="2"/>
  <c r="BD54" i="2" s="1"/>
  <c r="BD52" i="2"/>
  <c r="AZ673" i="2"/>
  <c r="BD673" i="2" s="1"/>
  <c r="AZ812" i="2"/>
  <c r="BD812" i="2" s="1"/>
  <c r="BD720" i="2"/>
  <c r="AZ637" i="2"/>
  <c r="BD637" i="2" s="1"/>
  <c r="AZ806" i="2"/>
  <c r="BD806" i="2" s="1"/>
  <c r="AZ616" i="2"/>
  <c r="BD616" i="2" s="1"/>
  <c r="AZ445" i="2"/>
  <c r="BD445" i="2" s="1"/>
  <c r="AZ693" i="2"/>
  <c r="BD693" i="2" s="1"/>
  <c r="AZ612" i="2"/>
  <c r="BD612" i="2" s="1"/>
  <c r="BD398" i="2"/>
  <c r="AZ281" i="2"/>
  <c r="BD281" i="2" s="1"/>
  <c r="AZ266" i="2"/>
  <c r="BD266" i="2" s="1"/>
  <c r="AZ70" i="2"/>
  <c r="BD70" i="2" s="1"/>
  <c r="AZ273" i="2"/>
  <c r="BD273" i="2" s="1"/>
  <c r="AZ451" i="2"/>
  <c r="BD451" i="2" s="1"/>
  <c r="AZ45" i="2"/>
  <c r="BD45" i="2" s="1"/>
  <c r="AZ294" i="2"/>
  <c r="BD294" i="2" s="1"/>
  <c r="AZ72" i="2"/>
  <c r="BD72" i="2" s="1"/>
  <c r="AZ551" i="2"/>
  <c r="BD551" i="2" s="1"/>
  <c r="AZ144" i="2"/>
  <c r="BD144" i="2" s="1"/>
  <c r="AZ646" i="2"/>
  <c r="BD646" i="2" s="1"/>
  <c r="BB678" i="2"/>
  <c r="BF678" i="2" s="1"/>
  <c r="AZ28" i="2"/>
  <c r="BD28" i="2" s="1"/>
  <c r="AZ42" i="2"/>
  <c r="BD42" i="2" s="1"/>
  <c r="AZ85" i="2"/>
  <c r="BD85" i="2" s="1"/>
  <c r="AZ141" i="2"/>
  <c r="BD141" i="2" s="1"/>
  <c r="AZ172" i="2"/>
  <c r="BD172" i="2" s="1"/>
  <c r="BA293" i="2"/>
  <c r="BE293" i="2" s="1"/>
  <c r="AZ215" i="2"/>
  <c r="BD215" i="2" s="1"/>
  <c r="AZ282" i="2"/>
  <c r="BD282" i="2" s="1"/>
  <c r="AZ773" i="2"/>
  <c r="BD773" i="2" s="1"/>
  <c r="AZ190" i="2"/>
  <c r="BD190" i="2" s="1"/>
  <c r="BA196" i="2"/>
  <c r="BB196" i="2" s="1"/>
  <c r="BF196" i="2" s="1"/>
  <c r="AZ219" i="2"/>
  <c r="BD219" i="2" s="1"/>
  <c r="BE768" i="2"/>
  <c r="BE557" i="2"/>
  <c r="BB668" i="2"/>
  <c r="BF668" i="2" s="1"/>
  <c r="BA331" i="2"/>
  <c r="BE331" i="2" s="1"/>
  <c r="BA476" i="2"/>
  <c r="BE476" i="2" s="1"/>
  <c r="BA504" i="2"/>
  <c r="BB504" i="2" s="1"/>
  <c r="BF504" i="2" s="1"/>
  <c r="BA721" i="2"/>
  <c r="BE721" i="2" s="1"/>
  <c r="BA514" i="2"/>
  <c r="BB514" i="2" s="1"/>
  <c r="BF514" i="2" s="1"/>
  <c r="BA681" i="2"/>
  <c r="BB681" i="2" s="1"/>
  <c r="BF681" i="2" s="1"/>
  <c r="BA743" i="2"/>
  <c r="BB743" i="2" s="1"/>
  <c r="BF743" i="2" s="1"/>
  <c r="BA246" i="2"/>
  <c r="BE246" i="2" s="1"/>
  <c r="BA44" i="2"/>
  <c r="BE44" i="2" s="1"/>
  <c r="BA168" i="2"/>
  <c r="BB168" i="2" s="1"/>
  <c r="BF168" i="2" s="1"/>
  <c r="AZ307" i="2"/>
  <c r="BD307" i="2" s="1"/>
  <c r="BA599" i="2"/>
  <c r="BB599" i="2" s="1"/>
  <c r="BF599" i="2" s="1"/>
  <c r="AZ670" i="2"/>
  <c r="BD670" i="2" s="1"/>
  <c r="AZ569" i="2"/>
  <c r="BD569" i="2" s="1"/>
  <c r="BA97" i="2"/>
  <c r="BB97" i="2" s="1"/>
  <c r="BF97" i="2" s="1"/>
  <c r="BB20" i="2"/>
  <c r="BF20" i="2" s="1"/>
  <c r="BA589" i="2"/>
  <c r="BB589" i="2" s="1"/>
  <c r="BF589" i="2" s="1"/>
  <c r="AZ296" i="2"/>
  <c r="BD296" i="2" s="1"/>
  <c r="BA339" i="2"/>
  <c r="BE339" i="2" s="1"/>
  <c r="BA135" i="2"/>
  <c r="BE135" i="2" s="1"/>
  <c r="BE510" i="2"/>
  <c r="BA793" i="2"/>
  <c r="BE793" i="2" s="1"/>
  <c r="BA37" i="2"/>
  <c r="BE37" i="2" s="1"/>
  <c r="BA152" i="2"/>
  <c r="BE152" i="2" s="1"/>
  <c r="BA292" i="2"/>
  <c r="BE292" i="2" s="1"/>
  <c r="BA170" i="2"/>
  <c r="BE170" i="2" s="1"/>
  <c r="AZ358" i="2"/>
  <c r="BD358" i="2" s="1"/>
  <c r="BA619" i="2"/>
  <c r="BB619" i="2" s="1"/>
  <c r="BF619" i="2" s="1"/>
  <c r="AZ765" i="2"/>
  <c r="BD765" i="2" s="1"/>
  <c r="BA213" i="2"/>
  <c r="BB213" i="2" s="1"/>
  <c r="BF213" i="2" s="1"/>
  <c r="AZ187" i="2"/>
  <c r="BD187" i="2" s="1"/>
  <c r="AZ438" i="2"/>
  <c r="BD438" i="2" s="1"/>
  <c r="AZ24" i="2"/>
  <c r="BD24" i="2" s="1"/>
  <c r="AZ711" i="2"/>
  <c r="BD711" i="2" s="1"/>
  <c r="AZ448" i="2"/>
  <c r="BD448" i="2" s="1"/>
  <c r="AZ684" i="2"/>
  <c r="BD684" i="2" s="1"/>
  <c r="AZ326" i="2"/>
  <c r="BD326" i="2" s="1"/>
  <c r="AZ625" i="2"/>
  <c r="BD625" i="2" s="1"/>
  <c r="AZ157" i="2"/>
  <c r="BD157" i="2" s="1"/>
  <c r="AZ705" i="2"/>
  <c r="BD705" i="2" s="1"/>
  <c r="AZ622" i="2"/>
  <c r="BD622" i="2" s="1"/>
  <c r="BE548" i="2"/>
  <c r="BB548" i="2"/>
  <c r="BF548" i="2" s="1"/>
  <c r="BE671" i="2"/>
  <c r="BB671" i="2"/>
  <c r="BF671" i="2" s="1"/>
  <c r="BE698" i="2"/>
  <c r="BA101" i="2"/>
  <c r="BB101" i="2" s="1"/>
  <c r="BF101" i="2" s="1"/>
  <c r="AZ628" i="2"/>
  <c r="BD628" i="2" s="1"/>
  <c r="AZ713" i="2"/>
  <c r="BD713" i="2" s="1"/>
  <c r="AZ578" i="2"/>
  <c r="BD578" i="2" s="1"/>
  <c r="AZ286" i="2"/>
  <c r="BD286" i="2" s="1"/>
  <c r="AZ380" i="2"/>
  <c r="BD380" i="2" s="1"/>
  <c r="AZ78" i="2"/>
  <c r="BD78" i="2" s="1"/>
  <c r="AZ739" i="2"/>
  <c r="BD739" i="2" s="1"/>
  <c r="AZ99" i="2"/>
  <c r="BD99" i="2" s="1"/>
  <c r="AZ9" i="2"/>
  <c r="BD9" i="2" s="1"/>
  <c r="AZ436" i="2"/>
  <c r="BD436" i="2" s="1"/>
  <c r="AZ712" i="2"/>
  <c r="BD712" i="2" s="1"/>
  <c r="AZ522" i="2"/>
  <c r="BD522" i="2" s="1"/>
  <c r="AZ750" i="2"/>
  <c r="BD750" i="2" s="1"/>
  <c r="AZ734" i="2"/>
  <c r="BD734" i="2" s="1"/>
  <c r="AZ247" i="2"/>
  <c r="BD247" i="2" s="1"/>
  <c r="AZ363" i="2"/>
  <c r="BD363" i="2" s="1"/>
  <c r="AZ249" i="2"/>
  <c r="BD249" i="2" s="1"/>
  <c r="AZ816" i="2"/>
  <c r="BD816" i="2" s="1"/>
  <c r="AZ556" i="2"/>
  <c r="BD556" i="2" s="1"/>
  <c r="AZ66" i="2"/>
  <c r="BD66" i="2" s="1"/>
  <c r="BA396" i="2"/>
  <c r="BE396" i="2" s="1"/>
  <c r="AZ771" i="2"/>
  <c r="BD771" i="2" s="1"/>
  <c r="AZ741" i="2"/>
  <c r="BD741" i="2" s="1"/>
  <c r="AZ259" i="2"/>
  <c r="BD259" i="2" s="1"/>
  <c r="AZ562" i="2"/>
  <c r="BD562" i="2" s="1"/>
  <c r="AZ817" i="2"/>
  <c r="BD817" i="2" s="1"/>
  <c r="AZ268" i="2"/>
  <c r="BD268" i="2" s="1"/>
  <c r="AZ471" i="2"/>
  <c r="BD471" i="2" s="1"/>
  <c r="AZ420" i="2"/>
  <c r="BD420" i="2" s="1"/>
  <c r="AZ758" i="2"/>
  <c r="BD758" i="2" s="1"/>
  <c r="BB370" i="2"/>
  <c r="BF370" i="2" s="1"/>
  <c r="BE137" i="2"/>
  <c r="BE574" i="2"/>
  <c r="BE708" i="2"/>
  <c r="BE59" i="2"/>
  <c r="BB59" i="2"/>
  <c r="BF59" i="2" s="1"/>
  <c r="BE162" i="2"/>
  <c r="BB162" i="2"/>
  <c r="BF162" i="2" s="1"/>
  <c r="BE186" i="2"/>
  <c r="BB186" i="2"/>
  <c r="BF186" i="2" s="1"/>
  <c r="BB587" i="2"/>
  <c r="BF587" i="2" s="1"/>
  <c r="BE587" i="2"/>
  <c r="BB532" i="2"/>
  <c r="BF532" i="2" s="1"/>
  <c r="BE181" i="2"/>
  <c r="BB181" i="2"/>
  <c r="BF181" i="2" s="1"/>
  <c r="BB41" i="2"/>
  <c r="BF41" i="2" s="1"/>
  <c r="BE41" i="2"/>
  <c r="BB484" i="2"/>
  <c r="BF484" i="2" s="1"/>
  <c r="BE484" i="2"/>
  <c r="BE682" i="2"/>
  <c r="BB682" i="2"/>
  <c r="BF682" i="2" s="1"/>
  <c r="BB206" i="2"/>
  <c r="BF206" i="2" s="1"/>
  <c r="BE206" i="2"/>
  <c r="BB595" i="2"/>
  <c r="BF595" i="2" s="1"/>
  <c r="BE595" i="2"/>
  <c r="BE813" i="2"/>
  <c r="BB813" i="2"/>
  <c r="BF813" i="2" s="1"/>
  <c r="BE88" i="2"/>
  <c r="BB445" i="2"/>
  <c r="BF445" i="2" s="1"/>
  <c r="BB594" i="2"/>
  <c r="BF594" i="2" s="1"/>
  <c r="BB535" i="2"/>
  <c r="BF535" i="2" s="1"/>
  <c r="BE535" i="2"/>
  <c r="BB110" i="2"/>
  <c r="BF110" i="2" s="1"/>
  <c r="BE110" i="2"/>
  <c r="BB729" i="2"/>
  <c r="BF729" i="2" s="1"/>
  <c r="BE729" i="2"/>
  <c r="BB496" i="2"/>
  <c r="BF496" i="2" s="1"/>
  <c r="BE496" i="2"/>
  <c r="BB667" i="2"/>
  <c r="BF667" i="2" s="1"/>
  <c r="BE667" i="2"/>
  <c r="BB696" i="2"/>
  <c r="BF696" i="2" s="1"/>
  <c r="BE696" i="2"/>
  <c r="BB232" i="2"/>
  <c r="BF232" i="2" s="1"/>
  <c r="BE232" i="2"/>
  <c r="BE444" i="2"/>
  <c r="BB444" i="2"/>
  <c r="BF444" i="2" s="1"/>
  <c r="BE516" i="2"/>
  <c r="BB516" i="2"/>
  <c r="BF516" i="2" s="1"/>
  <c r="BB512" i="2"/>
  <c r="BF512" i="2" s="1"/>
  <c r="BE512" i="2"/>
  <c r="BB737" i="2"/>
  <c r="BF737" i="2" s="1"/>
  <c r="BE737" i="2"/>
  <c r="BE817" i="2"/>
  <c r="BB817" i="2"/>
  <c r="BF817" i="2" s="1"/>
  <c r="BE222" i="2"/>
  <c r="BB222" i="2"/>
  <c r="BF222" i="2" s="1"/>
  <c r="BE575" i="2"/>
  <c r="BB240" i="2"/>
  <c r="BF240" i="2" s="1"/>
  <c r="BE446" i="2"/>
  <c r="BB770" i="2"/>
  <c r="BF770" i="2" s="1"/>
  <c r="BB364" i="2"/>
  <c r="BF364" i="2" s="1"/>
  <c r="BE364" i="2"/>
  <c r="BB313" i="2"/>
  <c r="BF313" i="2" s="1"/>
  <c r="BE130" i="2"/>
  <c r="BB452" i="2"/>
  <c r="BF452" i="2" s="1"/>
  <c r="BB262" i="2"/>
  <c r="BF262" i="2" s="1"/>
  <c r="BE262" i="2"/>
  <c r="BE651" i="2"/>
  <c r="BB651" i="2"/>
  <c r="BF651" i="2" s="1"/>
  <c r="BE465" i="2"/>
  <c r="BB33" i="2"/>
  <c r="BF33" i="2" s="1"/>
  <c r="BE805" i="2"/>
  <c r="BB687" i="2"/>
  <c r="BF687" i="2" s="1"/>
  <c r="BB143" i="2"/>
  <c r="BF143" i="2" s="1"/>
  <c r="BB194" i="2"/>
  <c r="BF194" i="2" s="1"/>
  <c r="BB676" i="2"/>
  <c r="BF676" i="2" s="1"/>
  <c r="BE526" i="2"/>
  <c r="BB809" i="2"/>
  <c r="BF809" i="2" s="1"/>
  <c r="BB236" i="2"/>
  <c r="BF236" i="2" s="1"/>
  <c r="BE236" i="2"/>
  <c r="BE351" i="2"/>
  <c r="BB47" i="2"/>
  <c r="BF47" i="2" s="1"/>
  <c r="BE47" i="2"/>
  <c r="BE562" i="2"/>
  <c r="BB562" i="2"/>
  <c r="BF562" i="2" s="1"/>
  <c r="BE274" i="2"/>
  <c r="BB274" i="2"/>
  <c r="BF274" i="2" s="1"/>
  <c r="BB572" i="2"/>
  <c r="BF572" i="2" s="1"/>
  <c r="BE572" i="2"/>
  <c r="BB60" i="2"/>
  <c r="BF60" i="2" s="1"/>
  <c r="BE60" i="2"/>
  <c r="BE678" i="2"/>
  <c r="BB340" i="2"/>
  <c r="BF340" i="2" s="1"/>
  <c r="BE340" i="2"/>
  <c r="BB360" i="2"/>
  <c r="BF360" i="2" s="1"/>
  <c r="BE360" i="2"/>
  <c r="BB528" i="2"/>
  <c r="BF528" i="2" s="1"/>
  <c r="BE528" i="2"/>
  <c r="BB8" i="2"/>
  <c r="BF8" i="2" s="1"/>
  <c r="BE8" i="2"/>
  <c r="BE85" i="2"/>
  <c r="BB85" i="2"/>
  <c r="BF85" i="2" s="1"/>
  <c r="BB153" i="2"/>
  <c r="BF153" i="2" s="1"/>
  <c r="BE153" i="2"/>
  <c r="BB673" i="2"/>
  <c r="BF673" i="2" s="1"/>
  <c r="BE673" i="2"/>
  <c r="BE192" i="2"/>
  <c r="BB192" i="2"/>
  <c r="BF192" i="2" s="1"/>
  <c r="BB52" i="2"/>
  <c r="BF52" i="2" s="1"/>
  <c r="BE52" i="2"/>
  <c r="BB436" i="2"/>
  <c r="BF436" i="2" s="1"/>
  <c r="BE436" i="2"/>
  <c r="BE647" i="2"/>
  <c r="BB647" i="2"/>
  <c r="BF647" i="2" s="1"/>
  <c r="BE603" i="2"/>
  <c r="BB603" i="2"/>
  <c r="BF603" i="2" s="1"/>
  <c r="BE675" i="2"/>
  <c r="BB675" i="2"/>
  <c r="BF675" i="2" s="1"/>
  <c r="BE19" i="2"/>
  <c r="BB19" i="2"/>
  <c r="BF19" i="2" s="1"/>
  <c r="BB230" i="2"/>
  <c r="BF230" i="2" s="1"/>
  <c r="BE230" i="2"/>
  <c r="BE150" i="2"/>
  <c r="BB150" i="2"/>
  <c r="BF150" i="2" s="1"/>
  <c r="BB616" i="2"/>
  <c r="BF616" i="2" s="1"/>
  <c r="BE616" i="2"/>
  <c r="BE719" i="2"/>
  <c r="BB719" i="2"/>
  <c r="BF719" i="2" s="1"/>
  <c r="BE209" i="2"/>
  <c r="BB209" i="2"/>
  <c r="BF209" i="2" s="1"/>
  <c r="BE160" i="2"/>
  <c r="BB160" i="2"/>
  <c r="BF160" i="2" s="1"/>
  <c r="BE166" i="2"/>
  <c r="BB166" i="2"/>
  <c r="BF166" i="2" s="1"/>
  <c r="BE425" i="2"/>
  <c r="BB425" i="2"/>
  <c r="BF425" i="2" s="1"/>
  <c r="BE392" i="2"/>
  <c r="BB392" i="2"/>
  <c r="BF392" i="2" s="1"/>
  <c r="BE211" i="2"/>
  <c r="BB211" i="2"/>
  <c r="BF211" i="2" s="1"/>
  <c r="BE787" i="2"/>
  <c r="BB787" i="2"/>
  <c r="BF787" i="2" s="1"/>
  <c r="BE462" i="2"/>
  <c r="BB462" i="2"/>
  <c r="BF462" i="2" s="1"/>
  <c r="BE597" i="2"/>
  <c r="BB597" i="2"/>
  <c r="BF597" i="2" s="1"/>
  <c r="BB122" i="2"/>
  <c r="BF122" i="2" s="1"/>
  <c r="BE122" i="2"/>
  <c r="BB296" i="2"/>
  <c r="BF296" i="2" s="1"/>
  <c r="BE296" i="2"/>
  <c r="BE344" i="2"/>
  <c r="BB344" i="2"/>
  <c r="BF344" i="2" s="1"/>
  <c r="BB663" i="2"/>
  <c r="BF663" i="2" s="1"/>
  <c r="BE663" i="2"/>
  <c r="BB567" i="2"/>
  <c r="BF567" i="2" s="1"/>
  <c r="BE567" i="2"/>
  <c r="BB23" i="2"/>
  <c r="BF23" i="2" s="1"/>
  <c r="BE23" i="2"/>
  <c r="BB43" i="2"/>
  <c r="BF43" i="2" s="1"/>
  <c r="BE43" i="2"/>
  <c r="BE31" i="2"/>
  <c r="BB31" i="2"/>
  <c r="BF31" i="2" s="1"/>
  <c r="BE149" i="2"/>
  <c r="BB149" i="2"/>
  <c r="BF149" i="2" s="1"/>
  <c r="BB219" i="2"/>
  <c r="BF219" i="2" s="1"/>
  <c r="BE219" i="2"/>
  <c r="BE605" i="2"/>
  <c r="BB605" i="2"/>
  <c r="BF605" i="2" s="1"/>
  <c r="BB577" i="2"/>
  <c r="BF577" i="2" s="1"/>
  <c r="BE577" i="2"/>
  <c r="BB347" i="2"/>
  <c r="BF347" i="2" s="1"/>
  <c r="BE347" i="2"/>
  <c r="BE258" i="2"/>
  <c r="BB258" i="2"/>
  <c r="BF258" i="2" s="1"/>
  <c r="BE408" i="2"/>
  <c r="BB408" i="2"/>
  <c r="BF408" i="2" s="1"/>
  <c r="BE717" i="2"/>
  <c r="BB717" i="2"/>
  <c r="BF717" i="2" s="1"/>
  <c r="BE821" i="2"/>
  <c r="BB821" i="2"/>
  <c r="BF821" i="2" s="1"/>
  <c r="BB116" i="2"/>
  <c r="BF116" i="2" s="1"/>
  <c r="BE116" i="2"/>
  <c r="BE407" i="2"/>
  <c r="BB407" i="2"/>
  <c r="BF407" i="2" s="1"/>
  <c r="BB45" i="2"/>
  <c r="BF45" i="2" s="1"/>
  <c r="BE45" i="2"/>
  <c r="BE121" i="2"/>
  <c r="BB121" i="2"/>
  <c r="BF121" i="2" s="1"/>
  <c r="BE224" i="2"/>
  <c r="BB224" i="2"/>
  <c r="BF224" i="2" s="1"/>
  <c r="BB327" i="2"/>
  <c r="BF327" i="2" s="1"/>
  <c r="BE327" i="2"/>
  <c r="BB319" i="2"/>
  <c r="BF319" i="2" s="1"/>
  <c r="BE319" i="2"/>
  <c r="BB448" i="2"/>
  <c r="BF448" i="2" s="1"/>
  <c r="BE448" i="2"/>
  <c r="BE643" i="2"/>
  <c r="BB643" i="2"/>
  <c r="BF643" i="2" s="1"/>
  <c r="BB94" i="2"/>
  <c r="BF94" i="2" s="1"/>
  <c r="BE94" i="2"/>
  <c r="BB69" i="2"/>
  <c r="BF69" i="2" s="1"/>
  <c r="BE69" i="2"/>
  <c r="BE126" i="2"/>
  <c r="BB126" i="2"/>
  <c r="BF126" i="2" s="1"/>
  <c r="BB141" i="2"/>
  <c r="BF141" i="2" s="1"/>
  <c r="BE141" i="2"/>
  <c r="BE565" i="2"/>
  <c r="BB565" i="2"/>
  <c r="BF565" i="2" s="1"/>
  <c r="BB533" i="2"/>
  <c r="BF533" i="2" s="1"/>
  <c r="BE533" i="2"/>
  <c r="BB176" i="2"/>
  <c r="BF176" i="2" s="1"/>
  <c r="BE176" i="2"/>
  <c r="BB210" i="2"/>
  <c r="BF210" i="2" s="1"/>
  <c r="BE210" i="2"/>
  <c r="BB429" i="2"/>
  <c r="BF429" i="2" s="1"/>
  <c r="BE429" i="2"/>
  <c r="BE554" i="2"/>
  <c r="BB554" i="2"/>
  <c r="BF554" i="2" s="1"/>
  <c r="BE749" i="2"/>
  <c r="BB749" i="2"/>
  <c r="BF749" i="2" s="1"/>
  <c r="BE777" i="2"/>
  <c r="BB777" i="2"/>
  <c r="BF777" i="2" s="1"/>
  <c r="BE12" i="2"/>
  <c r="BB12" i="2"/>
  <c r="BF12" i="2" s="1"/>
  <c r="BB175" i="2"/>
  <c r="BF175" i="2" s="1"/>
  <c r="BE175" i="2"/>
  <c r="BB133" i="2"/>
  <c r="BF133" i="2" s="1"/>
  <c r="BE133" i="2"/>
  <c r="BB633" i="2"/>
  <c r="BF633" i="2" s="1"/>
  <c r="BE633" i="2"/>
  <c r="BB799" i="2"/>
  <c r="BF799" i="2" s="1"/>
  <c r="BE799" i="2"/>
  <c r="BB10" i="2"/>
  <c r="BF10" i="2" s="1"/>
  <c r="BE10" i="2"/>
  <c r="BB266" i="2"/>
  <c r="BF266" i="2" s="1"/>
  <c r="BE266" i="2"/>
  <c r="BE356" i="2"/>
  <c r="BB356" i="2"/>
  <c r="BF356" i="2" s="1"/>
  <c r="BB659" i="2"/>
  <c r="BF659" i="2" s="1"/>
  <c r="BE659" i="2"/>
  <c r="BE797" i="2"/>
  <c r="BB797" i="2"/>
  <c r="BF797" i="2" s="1"/>
  <c r="BB82" i="2"/>
  <c r="BF82" i="2" s="1"/>
  <c r="BE82" i="2"/>
  <c r="BE142" i="2"/>
  <c r="BB142" i="2"/>
  <c r="BF142" i="2" s="1"/>
  <c r="BB167" i="2"/>
  <c r="BF167" i="2" s="1"/>
  <c r="BE167" i="2"/>
  <c r="BE751" i="2"/>
  <c r="BB751" i="2"/>
  <c r="BF751" i="2" s="1"/>
  <c r="BB310" i="2"/>
  <c r="BF310" i="2" s="1"/>
  <c r="BE310" i="2"/>
  <c r="BB136" i="2"/>
  <c r="BF136" i="2" s="1"/>
  <c r="BE136" i="2"/>
  <c r="BB202" i="2"/>
  <c r="BF202" i="2" s="1"/>
  <c r="BE202" i="2"/>
  <c r="BB469" i="2"/>
  <c r="BF469" i="2" s="1"/>
  <c r="BE469" i="2"/>
  <c r="BB553" i="2"/>
  <c r="BF553" i="2" s="1"/>
  <c r="BE553" i="2"/>
  <c r="BE245" i="2"/>
  <c r="BB245" i="2"/>
  <c r="BF245" i="2" s="1"/>
  <c r="BB707" i="2"/>
  <c r="BF707" i="2" s="1"/>
  <c r="BE707" i="2"/>
  <c r="BE203" i="2"/>
  <c r="BB203" i="2"/>
  <c r="BF203" i="2" s="1"/>
  <c r="BB108" i="2"/>
  <c r="BF108" i="2" s="1"/>
  <c r="BE108" i="2"/>
  <c r="BE430" i="2"/>
  <c r="BB430" i="2"/>
  <c r="BF430" i="2" s="1"/>
  <c r="BB29" i="2"/>
  <c r="BF29" i="2" s="1"/>
  <c r="BE29" i="2"/>
  <c r="BE455" i="2"/>
  <c r="BB455" i="2"/>
  <c r="BF455" i="2" s="1"/>
  <c r="BB467" i="2"/>
  <c r="BF467" i="2" s="1"/>
  <c r="BE467" i="2"/>
  <c r="BB531" i="2"/>
  <c r="BF531" i="2" s="1"/>
  <c r="BE531" i="2"/>
  <c r="BB158" i="2"/>
  <c r="BF158" i="2" s="1"/>
  <c r="BE158" i="2"/>
  <c r="BB199" i="2"/>
  <c r="BF199" i="2" s="1"/>
  <c r="BE199" i="2"/>
  <c r="BB624" i="2"/>
  <c r="BF624" i="2" s="1"/>
  <c r="BE624" i="2"/>
  <c r="BB632" i="2"/>
  <c r="BF632" i="2" s="1"/>
  <c r="BE632" i="2"/>
  <c r="BE822" i="2"/>
  <c r="BB822" i="2"/>
  <c r="BF822" i="2" s="1"/>
  <c r="BE628" i="2"/>
  <c r="BB628" i="2"/>
  <c r="BF628" i="2" s="1"/>
  <c r="BB800" i="2"/>
  <c r="BF800" i="2" s="1"/>
  <c r="BE800" i="2"/>
  <c r="BB545" i="2"/>
  <c r="BF545" i="2" s="1"/>
  <c r="BE545" i="2"/>
  <c r="BB325" i="2"/>
  <c r="BF325" i="2" s="1"/>
  <c r="BE325" i="2"/>
  <c r="BE270" i="2"/>
  <c r="BB270" i="2"/>
  <c r="BF270" i="2" s="1"/>
  <c r="BE235" i="2"/>
  <c r="BB235" i="2"/>
  <c r="BF235" i="2" s="1"/>
  <c r="BB422" i="2"/>
  <c r="BF422" i="2" s="1"/>
  <c r="BE422" i="2"/>
  <c r="BE123" i="2"/>
  <c r="BB123" i="2"/>
  <c r="BF123" i="2" s="1"/>
  <c r="BE677" i="2"/>
  <c r="BB677" i="2"/>
  <c r="BF677" i="2" s="1"/>
  <c r="BE549" i="2"/>
  <c r="BB549" i="2"/>
  <c r="BF549" i="2" s="1"/>
  <c r="BE301" i="2"/>
  <c r="BB301" i="2"/>
  <c r="BF301" i="2" s="1"/>
  <c r="BB76" i="2"/>
  <c r="BF76" i="2" s="1"/>
  <c r="BE76" i="2"/>
  <c r="BB255" i="2"/>
  <c r="BF255" i="2" s="1"/>
  <c r="BE255" i="2"/>
  <c r="BB302" i="2"/>
  <c r="BF302" i="2" s="1"/>
  <c r="BE302" i="2"/>
  <c r="BE620" i="2"/>
  <c r="BB620" i="2"/>
  <c r="BF620" i="2" s="1"/>
  <c r="BE606" i="2"/>
  <c r="BB606" i="2"/>
  <c r="BF606" i="2" s="1"/>
  <c r="BE30" i="2"/>
  <c r="BB30" i="2"/>
  <c r="BF30" i="2" s="1"/>
  <c r="BE27" i="2"/>
  <c r="BB27" i="2"/>
  <c r="BF27" i="2" s="1"/>
  <c r="BE521" i="2"/>
  <c r="BB521" i="2"/>
  <c r="BF521" i="2" s="1"/>
  <c r="BE715" i="2"/>
  <c r="BB715" i="2"/>
  <c r="BF715" i="2" s="1"/>
  <c r="BE784" i="2"/>
  <c r="BB784" i="2"/>
  <c r="BF784" i="2" s="1"/>
  <c r="BE74" i="2"/>
  <c r="BB74" i="2"/>
  <c r="BF74" i="2" s="1"/>
  <c r="BE106" i="2"/>
  <c r="BB106" i="2"/>
  <c r="BF106" i="2" s="1"/>
  <c r="BE304" i="2"/>
  <c r="BB304" i="2"/>
  <c r="BF304" i="2" s="1"/>
  <c r="BE386" i="2"/>
  <c r="BB386" i="2"/>
  <c r="BF386" i="2" s="1"/>
  <c r="BB622" i="2"/>
  <c r="BF622" i="2" s="1"/>
  <c r="BE622" i="2"/>
  <c r="BE697" i="2"/>
  <c r="BB697" i="2"/>
  <c r="BF697" i="2" s="1"/>
  <c r="BE691" i="2"/>
  <c r="BB691" i="2"/>
  <c r="BF691" i="2" s="1"/>
  <c r="BE810" i="2"/>
  <c r="BB810" i="2"/>
  <c r="BF810" i="2" s="1"/>
  <c r="BE72" i="2"/>
  <c r="BB72" i="2"/>
  <c r="BF72" i="2" s="1"/>
  <c r="BB25" i="2"/>
  <c r="BF25" i="2" s="1"/>
  <c r="BE25" i="2"/>
  <c r="BB272" i="2"/>
  <c r="BF272" i="2" s="1"/>
  <c r="BE272" i="2"/>
  <c r="BE233" i="2"/>
  <c r="BB233" i="2"/>
  <c r="BF233" i="2" s="1"/>
  <c r="BB438" i="2"/>
  <c r="BF438" i="2" s="1"/>
  <c r="BE438" i="2"/>
  <c r="BE550" i="2"/>
  <c r="BB550" i="2"/>
  <c r="BF550" i="2" s="1"/>
  <c r="BE618" i="2"/>
  <c r="BB618" i="2"/>
  <c r="BF618" i="2" s="1"/>
  <c r="BE6" i="2"/>
  <c r="BB6" i="2"/>
  <c r="BF6" i="2" s="1"/>
  <c r="BE709" i="2"/>
  <c r="BB709" i="2"/>
  <c r="BF709" i="2" s="1"/>
  <c r="BB412" i="2"/>
  <c r="BF412" i="2" s="1"/>
  <c r="BE412" i="2"/>
  <c r="BB612" i="2"/>
  <c r="BF612" i="2" s="1"/>
  <c r="BE612" i="2"/>
  <c r="BE102" i="2"/>
  <c r="BB102" i="2"/>
  <c r="BF102" i="2" s="1"/>
  <c r="BB189" i="2"/>
  <c r="BF189" i="2" s="1"/>
  <c r="BE189" i="2"/>
  <c r="BB382" i="2"/>
  <c r="BF382" i="2" s="1"/>
  <c r="BE382" i="2"/>
  <c r="BB322" i="2"/>
  <c r="BF322" i="2" s="1"/>
  <c r="BE322" i="2"/>
  <c r="BB453" i="2"/>
  <c r="BF453" i="2" s="1"/>
  <c r="BE453" i="2"/>
  <c r="BB529" i="2"/>
  <c r="BF529" i="2" s="1"/>
  <c r="BE529" i="2"/>
  <c r="BB107" i="2"/>
  <c r="BF107" i="2" s="1"/>
  <c r="BE107" i="2"/>
  <c r="BE792" i="2"/>
  <c r="BB792" i="2"/>
  <c r="BF792" i="2" s="1"/>
  <c r="BE523" i="2"/>
  <c r="BB523" i="2"/>
  <c r="BF523" i="2" s="1"/>
  <c r="BB414" i="2"/>
  <c r="BF414" i="2" s="1"/>
  <c r="BE414" i="2"/>
  <c r="BE600" i="2"/>
  <c r="BB600" i="2"/>
  <c r="BF600" i="2" s="1"/>
  <c r="BB539" i="2"/>
  <c r="BF539" i="2" s="1"/>
  <c r="BE539" i="2"/>
  <c r="BE193" i="2"/>
  <c r="BB193" i="2"/>
  <c r="BF193" i="2" s="1"/>
  <c r="BE78" i="2"/>
  <c r="BB78" i="2"/>
  <c r="BF78" i="2" s="1"/>
  <c r="BE362" i="2"/>
  <c r="BB362" i="2"/>
  <c r="BF362" i="2" s="1"/>
  <c r="BE53" i="2"/>
  <c r="BB53" i="2"/>
  <c r="BF53" i="2" s="1"/>
  <c r="BB18" i="2"/>
  <c r="BF18" i="2" s="1"/>
  <c r="BE18" i="2"/>
  <c r="BE471" i="2"/>
  <c r="BB471" i="2"/>
  <c r="BF471" i="2" s="1"/>
  <c r="BE629" i="2"/>
  <c r="BB629" i="2"/>
  <c r="BF629" i="2" s="1"/>
  <c r="BE100" i="2"/>
  <c r="BB100" i="2"/>
  <c r="BF100" i="2" s="1"/>
  <c r="BE592" i="2"/>
  <c r="BB592" i="2"/>
  <c r="BF592" i="2" s="1"/>
  <c r="BE794" i="2"/>
  <c r="BB794" i="2"/>
  <c r="BF794" i="2" s="1"/>
  <c r="BE812" i="2"/>
  <c r="BB812" i="2"/>
  <c r="BF812" i="2" s="1"/>
  <c r="BB537" i="2"/>
  <c r="BF537" i="2" s="1"/>
  <c r="BE537" i="2"/>
  <c r="BB416" i="2"/>
  <c r="BF416" i="2" s="1"/>
  <c r="BE416" i="2"/>
  <c r="BE359" i="2"/>
  <c r="BB359" i="2"/>
  <c r="BF359" i="2" s="1"/>
  <c r="BE326" i="2"/>
  <c r="BB326" i="2"/>
  <c r="BF326" i="2" s="1"/>
  <c r="BB185" i="2"/>
  <c r="BF185" i="2" s="1"/>
  <c r="BE185" i="2"/>
  <c r="BB247" i="2"/>
  <c r="BF247" i="2" s="1"/>
  <c r="BE247" i="2"/>
  <c r="BE463" i="2"/>
  <c r="BB463" i="2"/>
  <c r="BF463" i="2" s="1"/>
  <c r="BB39" i="2"/>
  <c r="BF39" i="2" s="1"/>
  <c r="BE39" i="2"/>
  <c r="BB58" i="2"/>
  <c r="BF58" i="2" s="1"/>
  <c r="BE58" i="2"/>
  <c r="BB227" i="2"/>
  <c r="BF227" i="2" s="1"/>
  <c r="BE227" i="2"/>
  <c r="BE693" i="2"/>
  <c r="BB693" i="2"/>
  <c r="BF693" i="2" s="1"/>
  <c r="BB525" i="2"/>
  <c r="BF525" i="2" s="1"/>
  <c r="BE525" i="2"/>
  <c r="BB289" i="2"/>
  <c r="BF289" i="2" s="1"/>
  <c r="BE289" i="2"/>
  <c r="BB148" i="2"/>
  <c r="BF148" i="2" s="1"/>
  <c r="BE148" i="2"/>
  <c r="BB120" i="2"/>
  <c r="BF120" i="2" s="1"/>
  <c r="BE120" i="2"/>
  <c r="BE818" i="2"/>
  <c r="BB818" i="2"/>
  <c r="BF818" i="2" s="1"/>
  <c r="BE634" i="2"/>
  <c r="BB634" i="2"/>
  <c r="BF634" i="2" s="1"/>
  <c r="BE610" i="2"/>
  <c r="BB610" i="2"/>
  <c r="BF610" i="2" s="1"/>
  <c r="BE291" i="2"/>
  <c r="BB291" i="2"/>
  <c r="BF291" i="2" s="1"/>
  <c r="BB239" i="2"/>
  <c r="BF239" i="2" s="1"/>
  <c r="BE239" i="2"/>
  <c r="BE418" i="2"/>
  <c r="BB418" i="2"/>
  <c r="BF418" i="2" s="1"/>
  <c r="BE604" i="2"/>
  <c r="BB604" i="2"/>
  <c r="BF604" i="2" s="1"/>
  <c r="BE711" i="2"/>
  <c r="BB711" i="2"/>
  <c r="BF711" i="2" s="1"/>
  <c r="BE547" i="2"/>
  <c r="BB547" i="2"/>
  <c r="BF547" i="2" s="1"/>
  <c r="BE685" i="2"/>
  <c r="BB685" i="2"/>
  <c r="BF685" i="2" s="1"/>
  <c r="BB147" i="2"/>
  <c r="BF147" i="2" s="1"/>
  <c r="BE147" i="2"/>
  <c r="BB294" i="2"/>
  <c r="BF294" i="2" s="1"/>
  <c r="BE294" i="2"/>
  <c r="BE330" i="2"/>
  <c r="BB330" i="2"/>
  <c r="BF330" i="2" s="1"/>
  <c r="BB253" i="2"/>
  <c r="BF253" i="2" s="1"/>
  <c r="BE253" i="2"/>
  <c r="BE243" i="2"/>
  <c r="BB243" i="2"/>
  <c r="BF243" i="2" s="1"/>
  <c r="BB328" i="2"/>
  <c r="BF328" i="2" s="1"/>
  <c r="BE328" i="2"/>
  <c r="BE261" i="2"/>
  <c r="BB261" i="2"/>
  <c r="BF261" i="2" s="1"/>
  <c r="BB454" i="2"/>
  <c r="BF454" i="2" s="1"/>
  <c r="BE454" i="2"/>
  <c r="BE442" i="2"/>
  <c r="BB442" i="2"/>
  <c r="BF442" i="2" s="1"/>
  <c r="BB796" i="2"/>
  <c r="BF796" i="2" s="1"/>
  <c r="BE796" i="2"/>
  <c r="BB713" i="2"/>
  <c r="BF713" i="2" s="1"/>
  <c r="BE713" i="2"/>
  <c r="BE614" i="2"/>
  <c r="BB614" i="2"/>
  <c r="BF614" i="2" s="1"/>
  <c r="BB374" i="2"/>
  <c r="BF374" i="2" s="1"/>
  <c r="BE374" i="2"/>
  <c r="BB287" i="2"/>
  <c r="BF287" i="2" s="1"/>
  <c r="BE287" i="2"/>
  <c r="BE432" i="2"/>
  <c r="BB432" i="2"/>
  <c r="BF432" i="2" s="1"/>
  <c r="BE251" i="2"/>
  <c r="BB251" i="2"/>
  <c r="BF251" i="2" s="1"/>
  <c r="BE816" i="2"/>
  <c r="BB816" i="2"/>
  <c r="BF816" i="2" s="1"/>
  <c r="BE527" i="2"/>
  <c r="BB527" i="2"/>
  <c r="BF527" i="2" s="1"/>
  <c r="BE551" i="2"/>
  <c r="BB551" i="2"/>
  <c r="BF551" i="2" s="1"/>
  <c r="BE776" i="2"/>
  <c r="BB776" i="2"/>
  <c r="BF776" i="2" s="1"/>
  <c r="BB541" i="2"/>
  <c r="BF541" i="2" s="1"/>
  <c r="BE541" i="2"/>
  <c r="BB201" i="2"/>
  <c r="BF201" i="2" s="1"/>
  <c r="BE201" i="2"/>
  <c r="BB380" i="2"/>
  <c r="BF380" i="2" s="1"/>
  <c r="BE380" i="2"/>
  <c r="BB104" i="2"/>
  <c r="BF104" i="2" s="1"/>
  <c r="BE104" i="2"/>
  <c r="BB321" i="2"/>
  <c r="BF321" i="2" s="1"/>
  <c r="BE321" i="2"/>
  <c r="BE200" i="2"/>
  <c r="BB200" i="2"/>
  <c r="BF200" i="2" s="1"/>
  <c r="BB234" i="2"/>
  <c r="BF234" i="2" s="1"/>
  <c r="BE234" i="2"/>
  <c r="BB450" i="2"/>
  <c r="BF450" i="2" s="1"/>
  <c r="BE450" i="2"/>
  <c r="BE461" i="2"/>
  <c r="BB461" i="2"/>
  <c r="BF461" i="2" s="1"/>
  <c r="BB51" i="2"/>
  <c r="BF51" i="2" s="1"/>
  <c r="BE51" i="2"/>
  <c r="BB820" i="2"/>
  <c r="BF820" i="2" s="1"/>
  <c r="BE820" i="2"/>
  <c r="BB626" i="2"/>
  <c r="BF626" i="2" s="1"/>
  <c r="BE626" i="2"/>
  <c r="BE283" i="2"/>
  <c r="BB283" i="2"/>
  <c r="BF283" i="2" s="1"/>
  <c r="BE257" i="2"/>
  <c r="BB257" i="2"/>
  <c r="BF257" i="2" s="1"/>
  <c r="BB457" i="2"/>
  <c r="BF457" i="2" s="1"/>
  <c r="BE457" i="2"/>
  <c r="BB588" i="2"/>
  <c r="BF588" i="2" s="1"/>
  <c r="BE588" i="2"/>
  <c r="BB96" i="2"/>
  <c r="BF96" i="2" s="1"/>
  <c r="BE96" i="2"/>
  <c r="BE371" i="2"/>
  <c r="BB371" i="2"/>
  <c r="BF371" i="2" s="1"/>
  <c r="BE155" i="2"/>
  <c r="BB155" i="2"/>
  <c r="BF155" i="2" s="1"/>
  <c r="BE55" i="2"/>
  <c r="BB55" i="2"/>
  <c r="BF55" i="2" s="1"/>
  <c r="BE15" i="2"/>
  <c r="BB15" i="2"/>
  <c r="BF15" i="2" s="1"/>
  <c r="BE237" i="2"/>
  <c r="BB237" i="2"/>
  <c r="BF237" i="2" s="1"/>
  <c r="BE249" i="2"/>
  <c r="BB249" i="2"/>
  <c r="BF249" i="2" s="1"/>
  <c r="BB285" i="2"/>
  <c r="BF285" i="2" s="1"/>
  <c r="BE285" i="2"/>
  <c r="BB98" i="2"/>
  <c r="BF98" i="2" s="1"/>
  <c r="BE98" i="2"/>
  <c r="BE804" i="2"/>
  <c r="BB804" i="2"/>
  <c r="BF804" i="2" s="1"/>
  <c r="BE161" i="2"/>
  <c r="BB161" i="2"/>
  <c r="BF161" i="2" s="1"/>
  <c r="BB154" i="2"/>
  <c r="BF154" i="2" s="1"/>
  <c r="BE154" i="2"/>
  <c r="BE608" i="2"/>
  <c r="BB608" i="2"/>
  <c r="BF608" i="2" s="1"/>
  <c r="BB798" i="2"/>
  <c r="BF798" i="2" s="1"/>
  <c r="BE798" i="2"/>
  <c r="BB543" i="2"/>
  <c r="BF543" i="2" s="1"/>
  <c r="BE543" i="2"/>
  <c r="BE814" i="2"/>
  <c r="BB814" i="2"/>
  <c r="BF814" i="2" s="1"/>
  <c r="BB378" i="2"/>
  <c r="BF378" i="2" s="1"/>
  <c r="BE378" i="2"/>
  <c r="BE406" i="2"/>
  <c r="BB406" i="2"/>
  <c r="BF406" i="2" s="1"/>
  <c r="BE428" i="2"/>
  <c r="BB428" i="2"/>
  <c r="BF428" i="2" s="1"/>
  <c r="BE281" i="2"/>
  <c r="BB281" i="2"/>
  <c r="BF281" i="2" s="1"/>
  <c r="BE449" i="2"/>
  <c r="BB449" i="2"/>
  <c r="BF449" i="2" s="1"/>
  <c r="BB802" i="2"/>
  <c r="BF802" i="2" s="1"/>
  <c r="BE802" i="2"/>
  <c r="BB703" i="2"/>
  <c r="BF703" i="2" s="1"/>
  <c r="BE703" i="2"/>
  <c r="BE451" i="2"/>
  <c r="BB451" i="2"/>
  <c r="BF451" i="2" s="1"/>
  <c r="BE279" i="2"/>
  <c r="BB279" i="2"/>
  <c r="BF279" i="2" s="1"/>
  <c r="BB384" i="2"/>
  <c r="BF384" i="2" s="1"/>
  <c r="BE384" i="2"/>
  <c r="BB229" i="2"/>
  <c r="BF229" i="2" s="1"/>
  <c r="BE229" i="2"/>
  <c r="BB434" i="2"/>
  <c r="BF434" i="2" s="1"/>
  <c r="BE434" i="2"/>
  <c r="BB630" i="2"/>
  <c r="BF630" i="2" s="1"/>
  <c r="BE630" i="2"/>
  <c r="BE358" i="2"/>
  <c r="BB358" i="2"/>
  <c r="BF358" i="2" s="1"/>
  <c r="BE268" i="2"/>
  <c r="BB268" i="2"/>
  <c r="BF268" i="2" s="1"/>
  <c r="BE329" i="2"/>
  <c r="BB329" i="2"/>
  <c r="BF329" i="2" s="1"/>
  <c r="BB70" i="2"/>
  <c r="BF70" i="2" s="1"/>
  <c r="BE70" i="2"/>
  <c r="BB57" i="2"/>
  <c r="BF57" i="2" s="1"/>
  <c r="BE57" i="2"/>
  <c r="BB5" i="2"/>
  <c r="BF5" i="2" s="1"/>
  <c r="BE5" i="2"/>
  <c r="BB4" i="2"/>
  <c r="BE4" i="2"/>
  <c r="BF4" i="2" l="1"/>
  <c r="BH8" i="2"/>
  <c r="B50" i="1" s="1"/>
  <c r="BE38" i="2"/>
  <c r="BE349" i="2"/>
  <c r="BE145" i="2"/>
  <c r="BB433" i="2"/>
  <c r="BF433" i="2" s="1"/>
  <c r="BB753" i="2"/>
  <c r="BF753" i="2" s="1"/>
  <c r="BE118" i="2"/>
  <c r="BE473" i="2"/>
  <c r="BE692" i="2"/>
  <c r="BB686" i="2"/>
  <c r="BF686" i="2" s="1"/>
  <c r="BB782" i="2"/>
  <c r="BF782" i="2" s="1"/>
  <c r="BE21" i="2"/>
  <c r="BB674" i="2"/>
  <c r="BF674" i="2" s="1"/>
  <c r="BE601" i="2"/>
  <c r="BB390" i="2"/>
  <c r="BF390" i="2" s="1"/>
  <c r="BE582" i="2"/>
  <c r="BE399" i="2"/>
  <c r="BB205" i="2"/>
  <c r="BF205" i="2" s="1"/>
  <c r="BB563" i="2"/>
  <c r="BF563" i="2" s="1"/>
  <c r="BE775" i="2"/>
  <c r="BB569" i="2"/>
  <c r="BF569" i="2" s="1"/>
  <c r="BE375" i="2"/>
  <c r="BE745" i="2"/>
  <c r="BB488" i="2"/>
  <c r="BF488" i="2" s="1"/>
  <c r="BE656" i="2"/>
  <c r="BE196" i="2"/>
  <c r="BE298" i="2"/>
  <c r="BE218" i="2"/>
  <c r="BB170" i="2"/>
  <c r="BF170" i="2" s="1"/>
  <c r="BB556" i="2"/>
  <c r="BF556" i="2" s="1"/>
  <c r="BE788" i="2"/>
  <c r="BE743" i="2"/>
  <c r="BE561" i="2"/>
  <c r="BE759" i="2"/>
  <c r="BB666" i="2"/>
  <c r="BF666" i="2" s="1"/>
  <c r="BE803" i="2"/>
  <c r="BB396" i="2"/>
  <c r="BF396" i="2" s="1"/>
  <c r="BB293" i="2"/>
  <c r="BF293" i="2" s="1"/>
  <c r="BE391" i="2"/>
  <c r="BE459" i="2"/>
  <c r="BB500" i="2"/>
  <c r="BF500" i="2" s="1"/>
  <c r="BE514" i="2"/>
  <c r="BB387" i="2"/>
  <c r="BF387" i="2" s="1"/>
  <c r="BE128" i="2"/>
  <c r="BB307" i="2"/>
  <c r="BF307" i="2" s="1"/>
  <c r="BE131" i="2"/>
  <c r="BE97" i="2"/>
  <c r="BB282" i="2"/>
  <c r="BF282" i="2" s="1"/>
  <c r="BE204" i="2"/>
  <c r="BE653" i="2"/>
  <c r="BB366" i="2"/>
  <c r="BF366" i="2" s="1"/>
  <c r="BB534" i="2"/>
  <c r="BF534" i="2" s="1"/>
  <c r="BB773" i="2"/>
  <c r="BF773" i="2" s="1"/>
  <c r="BB152" i="2"/>
  <c r="BF152" i="2" s="1"/>
  <c r="BB769" i="2"/>
  <c r="BF769" i="2" s="1"/>
  <c r="BE790" i="2"/>
  <c r="BE619" i="2"/>
  <c r="BE589" i="2"/>
  <c r="BB44" i="2"/>
  <c r="BF44" i="2" s="1"/>
  <c r="BB331" i="2"/>
  <c r="BF331" i="2" s="1"/>
  <c r="BB741" i="2"/>
  <c r="BF741" i="2" s="1"/>
  <c r="BB778" i="2"/>
  <c r="BF778" i="2" s="1"/>
  <c r="BB665" i="2"/>
  <c r="BF665" i="2" s="1"/>
  <c r="BE134" i="2"/>
  <c r="BB276" i="2"/>
  <c r="BF276" i="2" s="1"/>
  <c r="BE288" i="2"/>
  <c r="BB609" i="2"/>
  <c r="BF609" i="2" s="1"/>
  <c r="BE213" i="2"/>
  <c r="BB793" i="2"/>
  <c r="BF793" i="2" s="1"/>
  <c r="BB339" i="2"/>
  <c r="BF339" i="2" s="1"/>
  <c r="BE504" i="2"/>
  <c r="BE546" i="2"/>
  <c r="BE317" i="2"/>
  <c r="BB735" i="2"/>
  <c r="BF735" i="2" s="1"/>
  <c r="BB761" i="2"/>
  <c r="BF761" i="2" s="1"/>
  <c r="BE398" i="2"/>
  <c r="BE657" i="2"/>
  <c r="BH4" i="2"/>
  <c r="BB786" i="2"/>
  <c r="BF786" i="2" s="1"/>
  <c r="BE566" i="2"/>
  <c r="BE480" i="2"/>
  <c r="BB354" i="2"/>
  <c r="BF354" i="2" s="1"/>
  <c r="BE101" i="2"/>
  <c r="BB292" i="2"/>
  <c r="BF292" i="2" s="1"/>
  <c r="BB37" i="2"/>
  <c r="BF37" i="2" s="1"/>
  <c r="BE599" i="2"/>
  <c r="BE168" i="2"/>
  <c r="BB246" i="2"/>
  <c r="BF246" i="2" s="1"/>
  <c r="BE681" i="2"/>
  <c r="BB721" i="2"/>
  <c r="BF721" i="2" s="1"/>
  <c r="BB476" i="2"/>
  <c r="BF476" i="2" s="1"/>
  <c r="BB767" i="2"/>
  <c r="BF767" i="2" s="1"/>
  <c r="BB71" i="2"/>
  <c r="BF71" i="2" s="1"/>
  <c r="BE254" i="2"/>
  <c r="BB641" i="2"/>
  <c r="BF641" i="2" s="1"/>
  <c r="BE191" i="2"/>
  <c r="BE87" i="2"/>
  <c r="BB492" i="2"/>
  <c r="BF492" i="2" s="1"/>
  <c r="BE727" i="2"/>
  <c r="BE458" i="2"/>
  <c r="BE807" i="2"/>
  <c r="BE712" i="2"/>
  <c r="BE216" i="2"/>
  <c r="BH5" i="2"/>
  <c r="BB135" i="2"/>
  <c r="BF135" i="2" s="1"/>
  <c r="BB138" i="2"/>
  <c r="BF138" i="2" s="1"/>
  <c r="BE177" i="2"/>
  <c r="BB159" i="2"/>
  <c r="BF159" i="2" s="1"/>
  <c r="BE593" i="2"/>
  <c r="BB795" i="2"/>
  <c r="BF795" i="2" s="1"/>
  <c r="BE305" i="2"/>
  <c r="BE508" i="2"/>
  <c r="BE661" i="2"/>
  <c r="BE77" i="2"/>
  <c r="BB560" i="2"/>
  <c r="BF560" i="2" s="1"/>
  <c r="BB519" i="2"/>
  <c r="BF519" i="2" s="1"/>
  <c r="BH9" i="2" l="1"/>
  <c r="B51" i="1" s="1"/>
  <c r="BH10" i="2"/>
  <c r="B52" i="1" s="1"/>
  <c r="BH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5" authorId="0" shapeId="0" xr:uid="{00000000-0006-0000-0000-000001000000}">
      <text>
        <r>
          <rPr>
            <b/>
            <sz val="9"/>
            <color indexed="81"/>
            <rFont val="Tahoma"/>
            <family val="2"/>
          </rPr>
          <t>Welcome to the TPS61022 Quickstart Design Tool</t>
        </r>
        <r>
          <rPr>
            <sz val="9"/>
            <color indexed="81"/>
            <rFont val="Tahoma"/>
            <family val="2"/>
          </rPr>
          <t xml:space="preserve">
This stand-alone tool facilitates and assists the power supply engineer with the design of a DC/DC converter based on TPS61022.
</t>
        </r>
        <r>
          <rPr>
            <b/>
            <sz val="9"/>
            <color indexed="81"/>
            <rFont val="Tahoma"/>
            <family val="2"/>
          </rPr>
          <t>Rev 1.1, Texas Instruments, Inc.</t>
        </r>
      </text>
    </comment>
    <comment ref="K5" authorId="0" shapeId="0" xr:uid="{00000000-0006-0000-0000-000002000000}">
      <text>
        <r>
          <rPr>
            <b/>
            <sz val="9"/>
            <color indexed="81"/>
            <rFont val="Tahoma"/>
            <family val="2"/>
          </rPr>
          <t>Texas Instruments:</t>
        </r>
        <r>
          <rPr>
            <sz val="9"/>
            <color indexed="81"/>
            <rFont val="Tahoma"/>
            <family val="2"/>
          </rPr>
          <t xml:space="preserve">
Limited Use Policy
You must treat this software and documentation like any other copyrighted material.
You may not:
- Copy documentation of the softeware
- Copy this software except to make archival or backup copies
- Reverse engineer, disassemble, decompile or make any attempt to discover the source code od the softeware
- Place the software onto a server so that it is accessible via a public network such as the Internet
- Sublicense, rent, lease or lend any portion of the software or documentation
Texas Instruments is not responsible for the validity of any design created with this software and urges all designs to be fully tested and carefully verified. Refer to the TPS61022 product datasheet and EVM user guides for more details.</t>
        </r>
      </text>
    </comment>
    <comment ref="B11" authorId="0" shapeId="0" xr:uid="{00000000-0006-0000-0000-000003000000}">
      <text>
        <r>
          <rPr>
            <b/>
            <sz val="9"/>
            <color indexed="81"/>
            <rFont val="Tahoma"/>
            <family val="2"/>
          </rPr>
          <t>Input Minimum Voltage:</t>
        </r>
        <r>
          <rPr>
            <sz val="9"/>
            <color indexed="81"/>
            <rFont val="Tahoma"/>
            <family val="2"/>
          </rPr>
          <t xml:space="preserve">
Datasheet Operating </t>
        </r>
        <r>
          <rPr>
            <b/>
            <sz val="9"/>
            <color indexed="81"/>
            <rFont val="Tahoma"/>
            <family val="2"/>
          </rPr>
          <t xml:space="preserve">Minimum: 0.5V
</t>
        </r>
        <r>
          <rPr>
            <sz val="9"/>
            <color indexed="81"/>
            <rFont val="Tahoma"/>
            <family val="2"/>
          </rPr>
          <t>1.8V minimum input voltage for startup</t>
        </r>
      </text>
    </comment>
    <comment ref="B13" authorId="0" shapeId="0" xr:uid="{00000000-0006-0000-0000-000004000000}">
      <text>
        <r>
          <rPr>
            <b/>
            <sz val="9"/>
            <color indexed="81"/>
            <rFont val="Tahoma"/>
            <family val="2"/>
          </rPr>
          <t>Input Maximum Voltage:</t>
        </r>
        <r>
          <rPr>
            <sz val="9"/>
            <color indexed="81"/>
            <rFont val="Tahoma"/>
            <family val="2"/>
          </rPr>
          <t xml:space="preserve">
Datasheet Operating </t>
        </r>
        <r>
          <rPr>
            <b/>
            <sz val="9"/>
            <color indexed="81"/>
            <rFont val="Tahoma"/>
            <family val="2"/>
          </rPr>
          <t xml:space="preserve">Maximum: 5.5V
</t>
        </r>
        <r>
          <rPr>
            <sz val="9"/>
            <color indexed="81"/>
            <rFont val="Tahoma"/>
            <family val="2"/>
          </rPr>
          <t>For the application with input voltage higher than 4.8V, TI suggests adding a diode between the VIN pin and VOUT pin to pre-bias the putput before TPS61022 is enabled.</t>
        </r>
      </text>
    </comment>
    <comment ref="B18" authorId="0" shapeId="0" xr:uid="{00000000-0006-0000-0000-000005000000}">
      <text>
        <r>
          <rPr>
            <b/>
            <sz val="9"/>
            <color indexed="81"/>
            <rFont val="Tahoma"/>
            <family val="2"/>
          </rPr>
          <t>Efficiency:</t>
        </r>
        <r>
          <rPr>
            <sz val="9"/>
            <color indexed="81"/>
            <rFont val="Tahoma"/>
            <family val="2"/>
          </rPr>
          <t xml:space="preserve">
Use 90% for most applications.</t>
        </r>
      </text>
    </comment>
    <comment ref="B21" authorId="0" shapeId="0" xr:uid="{00000000-0006-0000-0000-000006000000}">
      <text>
        <r>
          <rPr>
            <b/>
            <sz val="9"/>
            <color indexed="81"/>
            <rFont val="Tahoma"/>
            <family val="2"/>
          </rPr>
          <t>Resistor Divider R2:</t>
        </r>
        <r>
          <rPr>
            <sz val="9"/>
            <color indexed="81"/>
            <rFont val="Tahoma"/>
            <family val="2"/>
          </rPr>
          <t xml:space="preserve">
For best accuracy, keep R2 smaller than 300kΩ.</t>
        </r>
      </text>
    </comment>
    <comment ref="B30" authorId="0" shapeId="0" xr:uid="{00000000-0006-0000-0000-000007000000}">
      <text>
        <r>
          <rPr>
            <b/>
            <sz val="9"/>
            <color indexed="81"/>
            <rFont val="Tahoma"/>
            <family val="2"/>
          </rPr>
          <t xml:space="preserve">Selected Inductor Peak-to-Peak Current Ripple Ratio:
</t>
        </r>
        <r>
          <rPr>
            <sz val="9"/>
            <color indexed="81"/>
            <rFont val="Tahoma"/>
            <family val="2"/>
          </rPr>
          <t xml:space="preserve">This is the ratio of peak-to-peak inductor ripple current to the maximum average inductor current. Typically this value should be 40% or less.
Once the Ripple Ratio has been selected it will be used to calculate the inductor value
</t>
        </r>
      </text>
    </comment>
    <comment ref="B33" authorId="0" shapeId="0" xr:uid="{00000000-0006-0000-0000-000008000000}">
      <text>
        <r>
          <rPr>
            <b/>
            <sz val="9"/>
            <color indexed="81"/>
            <rFont val="Tahoma"/>
            <family val="2"/>
          </rPr>
          <t>Selected Inductance Value:</t>
        </r>
        <r>
          <rPr>
            <sz val="9"/>
            <color indexed="81"/>
            <rFont val="Tahoma"/>
            <family val="2"/>
          </rPr>
          <t xml:space="preserve">
This is the selected inductance value. The calculated inductance value should be used as a guide line to select the inductance value.</t>
        </r>
      </text>
    </comment>
    <comment ref="B36" authorId="0" shapeId="0" xr:uid="{00000000-0006-0000-0000-000009000000}">
      <text>
        <r>
          <rPr>
            <b/>
            <sz val="9"/>
            <color indexed="81"/>
            <rFont val="Tahoma"/>
            <family val="2"/>
          </rPr>
          <t>Inductor Valley Current:</t>
        </r>
        <r>
          <rPr>
            <sz val="9"/>
            <color indexed="81"/>
            <rFont val="Tahoma"/>
            <family val="2"/>
          </rPr>
          <t xml:space="preserve">
TPS61022 valley current limit is 6.5A (Min).</t>
        </r>
      </text>
    </comment>
    <comment ref="B42" authorId="0" shapeId="0" xr:uid="{00000000-0006-0000-0000-00000A000000}">
      <text>
        <r>
          <rPr>
            <b/>
            <sz val="9"/>
            <color indexed="81"/>
            <rFont val="Tahoma"/>
            <family val="2"/>
          </rPr>
          <t xml:space="preserve">Selected Output Capacitance Value:
</t>
        </r>
        <r>
          <rPr>
            <sz val="9"/>
            <color indexed="81"/>
            <rFont val="Tahoma"/>
            <family val="2"/>
          </rPr>
          <t>This is the selected output capacitance value. The calculated output capacitance value should be used as a guide line to select the output capacitance value.
Care must be taken when evaluating the derating of a ceramic capacitor under dc bias voltage, aging, and ac signal.</t>
        </r>
      </text>
    </comment>
    <comment ref="B47" authorId="0" shapeId="0" xr:uid="{00000000-0006-0000-0000-00000B000000}">
      <text>
        <r>
          <rPr>
            <b/>
            <sz val="9"/>
            <color indexed="81"/>
            <rFont val="Tahoma"/>
            <family val="2"/>
          </rPr>
          <t>Zero Frequency Inducing by Feedforward Capacitor:</t>
        </r>
        <r>
          <rPr>
            <sz val="9"/>
            <color indexed="81"/>
            <rFont val="Tahoma"/>
            <family val="2"/>
          </rPr>
          <t xml:space="preserve">
For most applications, TPS61022 doesn’t need a feedforward capacitor. Use 10000kHz at zero frequency.
As for the input voltage lower than 1.5-V application, TI recommends setting the zero frequency at 2kHz and adding a low ESR(&lt;50m</t>
        </r>
        <r>
          <rPr>
            <sz val="9"/>
            <color indexed="81"/>
            <rFont val="Calibri"/>
            <family val="2"/>
          </rPr>
          <t>Ω</t>
        </r>
        <r>
          <rPr>
            <sz val="9"/>
            <color indexed="81"/>
            <rFont val="Tahoma"/>
            <family val="2"/>
          </rPr>
          <t xml:space="preserve">), large output capacitance(100uF).
</t>
        </r>
      </text>
    </comment>
    <comment ref="B49" authorId="0" shapeId="0" xr:uid="{00000000-0006-0000-0000-00000C000000}">
      <text>
        <r>
          <rPr>
            <b/>
            <sz val="9"/>
            <color indexed="81"/>
            <rFont val="Tahoma"/>
            <family val="2"/>
          </rPr>
          <t xml:space="preserve">Pole Frequency Inducing by Feedforward Capacitor C3 and Resistor R3:
</t>
        </r>
        <r>
          <rPr>
            <sz val="9"/>
            <color indexed="81"/>
            <rFont val="Tahoma"/>
            <family val="2"/>
          </rPr>
          <t>When a feedforward capacitor C3 is added, a resistor R3 in series with C3 is recommended to eliminate Vout AC ripple coupled to FB pin. This resistor R3 can also help increase gain margin by adjusting the pole frequency created by R1, R2, R3, C3:
fp_cff=1/(2</t>
        </r>
        <r>
          <rPr>
            <sz val="9"/>
            <color indexed="81"/>
            <rFont val="Calibri"/>
            <family val="2"/>
          </rPr>
          <t>π*C3*(R3+(R1//R2)))</t>
        </r>
      </text>
    </comment>
  </commentList>
</comments>
</file>

<file path=xl/sharedStrings.xml><?xml version="1.0" encoding="utf-8"?>
<sst xmlns="http://schemas.openxmlformats.org/spreadsheetml/2006/main" count="211" uniqueCount="149">
  <si>
    <t>TPS61022 5V Boost Converter Design Tool</t>
  </si>
  <si>
    <t>Input Voltage Parameters</t>
  </si>
  <si>
    <t>Input Minimum Voltage</t>
  </si>
  <si>
    <t>Input Norminal Voltage</t>
  </si>
  <si>
    <t>Input Maximum Voltage</t>
  </si>
  <si>
    <t>V</t>
  </si>
  <si>
    <t>User Input</t>
  </si>
  <si>
    <t>Output Parameters</t>
  </si>
  <si>
    <t>Output Voltage</t>
  </si>
  <si>
    <t>Maximum Output Current</t>
  </si>
  <si>
    <t>A</t>
  </si>
  <si>
    <t>Output Ripple</t>
  </si>
  <si>
    <t>mV</t>
  </si>
  <si>
    <t>Output Ripple Percentage</t>
  </si>
  <si>
    <t>%</t>
  </si>
  <si>
    <t>Setting Output Voltage</t>
  </si>
  <si>
    <t>Resistor Divider R2</t>
  </si>
  <si>
    <t>kΩ</t>
  </si>
  <si>
    <t>Resistor Divider R1</t>
  </si>
  <si>
    <t>Inductor Selection</t>
  </si>
  <si>
    <t>Inductor Peak-to-Peak Current</t>
  </si>
  <si>
    <t>Switching Frequency</t>
  </si>
  <si>
    <t>MHz</t>
  </si>
  <si>
    <t>Frequency and Duty at Normal Inout Voltage</t>
  </si>
  <si>
    <t>Duty Cycle</t>
  </si>
  <si>
    <t>Efficiency</t>
  </si>
  <si>
    <t>Inductor Valley Current</t>
  </si>
  <si>
    <t>Inductor Peak Current</t>
  </si>
  <si>
    <t>uH</t>
  </si>
  <si>
    <t>time</t>
  </si>
  <si>
    <t>IL</t>
  </si>
  <si>
    <t>Output Capacitor Selection</t>
  </si>
  <si>
    <t>uF</t>
  </si>
  <si>
    <t>Loop Stability and Feedforward Capacitor</t>
  </si>
  <si>
    <t>Zero Frequency Inducing by Feedforward Capacitor</t>
  </si>
  <si>
    <t>kHz</t>
  </si>
  <si>
    <t>pF</t>
  </si>
  <si>
    <t>BOOST peak current control loop response BY Jing</t>
  </si>
  <si>
    <t>fsw</t>
  </si>
  <si>
    <t>power stage</t>
  </si>
  <si>
    <t>error AMP</t>
  </si>
  <si>
    <t>loop</t>
  </si>
  <si>
    <t>feedforward</t>
  </si>
  <si>
    <t>Loop+Cff</t>
  </si>
  <si>
    <t>Vref</t>
  </si>
  <si>
    <t>f</t>
  </si>
  <si>
    <t>DCgain</t>
  </si>
  <si>
    <t>fp gain</t>
  </si>
  <si>
    <t>fp phase</t>
  </si>
  <si>
    <t>fzRHP gain</t>
  </si>
  <si>
    <t>fzRHP phase</t>
  </si>
  <si>
    <t>fzESR gain</t>
  </si>
  <si>
    <t>fzESR phase</t>
  </si>
  <si>
    <t>power gain</t>
  </si>
  <si>
    <t>power phase</t>
  </si>
  <si>
    <t>Dcgain</t>
  </si>
  <si>
    <t>fp_comp1 gain</t>
  </si>
  <si>
    <t>fp_comp1 phase</t>
  </si>
  <si>
    <t>fz_comp gain</t>
  </si>
  <si>
    <t>fz_comp phase</t>
  </si>
  <si>
    <t>fp_comp2 gain</t>
  </si>
  <si>
    <t>fp_comp2 phase</t>
  </si>
  <si>
    <t>err gain</t>
  </si>
  <si>
    <t>err phase</t>
  </si>
  <si>
    <t>current sense gain</t>
  </si>
  <si>
    <t>FB divider gain</t>
  </si>
  <si>
    <t>loop gain</t>
  </si>
  <si>
    <t>loop phase</t>
  </si>
  <si>
    <t>fz_ff gain</t>
  </si>
  <si>
    <t>fz_ff phase</t>
  </si>
  <si>
    <t>fp_ff gain</t>
  </si>
  <si>
    <t>fp_ff  hase</t>
  </si>
  <si>
    <t>Cff gain</t>
  </si>
  <si>
    <t>Cff phase</t>
  </si>
  <si>
    <t>gain</t>
  </si>
  <si>
    <t>phase</t>
  </si>
  <si>
    <t>GmEA</t>
  </si>
  <si>
    <t>mA/V</t>
  </si>
  <si>
    <t>Rsns</t>
  </si>
  <si>
    <t>mΩ</t>
  </si>
  <si>
    <t>GmPS</t>
  </si>
  <si>
    <t>A/V</t>
  </si>
  <si>
    <t>L</t>
  </si>
  <si>
    <t>Cout</t>
  </si>
  <si>
    <t>ESR</t>
  </si>
  <si>
    <t>Iout</t>
  </si>
  <si>
    <t>Vout</t>
  </si>
  <si>
    <t>Rout</t>
  </si>
  <si>
    <t>Ω</t>
  </si>
  <si>
    <t>Vin</t>
  </si>
  <si>
    <t>Power stage</t>
  </si>
  <si>
    <t>1-D</t>
  </si>
  <si>
    <t>D</t>
  </si>
  <si>
    <t>fp</t>
  </si>
  <si>
    <t>Hz</t>
  </si>
  <si>
    <t>fzRHP</t>
  </si>
  <si>
    <t>fzESR</t>
  </si>
  <si>
    <t>DC_gain_power</t>
  </si>
  <si>
    <t>dB</t>
  </si>
  <si>
    <t>Error Amplifier</t>
  </si>
  <si>
    <t>Ro_ea</t>
  </si>
  <si>
    <t>MΩ</t>
  </si>
  <si>
    <t>Rc</t>
  </si>
  <si>
    <t>Cc</t>
  </si>
  <si>
    <t>Cp</t>
  </si>
  <si>
    <t>fz_comp</t>
  </si>
  <si>
    <t>fp_comp1</t>
  </si>
  <si>
    <t>fp_comp2</t>
  </si>
  <si>
    <t>DC_gain_comp</t>
  </si>
  <si>
    <t>mid_DC_gain_comp</t>
  </si>
  <si>
    <t>FB Divider</t>
  </si>
  <si>
    <t>R1</t>
  </si>
  <si>
    <t>R2</t>
  </si>
  <si>
    <t>Feedforward</t>
  </si>
  <si>
    <t>Cff</t>
  </si>
  <si>
    <t>F</t>
  </si>
  <si>
    <t>fz_ff</t>
  </si>
  <si>
    <t>fp_ff</t>
  </si>
  <si>
    <t>Filter at FB pin</t>
  </si>
  <si>
    <t>R_filter</t>
  </si>
  <si>
    <t>C_filter</t>
  </si>
  <si>
    <t>fp_filter</t>
  </si>
  <si>
    <t>Output Capacitor ESR</t>
  </si>
  <si>
    <t>ABOUT</t>
  </si>
  <si>
    <t>Inductor Peak-to-Peak Current Ratio</t>
  </si>
  <si>
    <t>Inductor DC Current</t>
  </si>
  <si>
    <t>Terms of Use</t>
  </si>
  <si>
    <t xml:space="preserve"> Calculated Inductance Value</t>
  </si>
  <si>
    <t>Real Output Ripple</t>
  </si>
  <si>
    <t xml:space="preserve"> Calculated Effective Output Capacitance</t>
  </si>
  <si>
    <t>test condition: Vin=3.6V Vout=5V Iout=1A</t>
  </si>
  <si>
    <t xml:space="preserve"> </t>
  </si>
  <si>
    <t>phase+180</t>
  </si>
  <si>
    <t>Selected Inductance Value L1</t>
  </si>
  <si>
    <t>Selected Effective Output Capacitance C2</t>
  </si>
  <si>
    <t>Feedforward Capacitance C3</t>
  </si>
  <si>
    <t xml:space="preserve">Cross-over Frequency </t>
  </si>
  <si>
    <t>⁰</t>
  </si>
  <si>
    <t>Gain Margin</t>
  </si>
  <si>
    <t>Phase Margin</t>
  </si>
  <si>
    <t>Loop+Cff ROUND</t>
  </si>
  <si>
    <t>crossoverf</t>
  </si>
  <si>
    <t>phase margin</t>
  </si>
  <si>
    <t>gain margin</t>
  </si>
  <si>
    <t>filter FB</t>
  </si>
  <si>
    <t>fL</t>
  </si>
  <si>
    <r>
      <t>k</t>
    </r>
    <r>
      <rPr>
        <sz val="11"/>
        <color theme="1"/>
        <rFont val="Calibri"/>
        <family val="2"/>
      </rPr>
      <t>Ω</t>
    </r>
  </si>
  <si>
    <t>R3</t>
  </si>
  <si>
    <t>Resistor R3 in series with C3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</si>
</sst>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0.00000_ "/>
    <numFmt numFmtId="166" formatCode="0.00000000"/>
    <numFmt numFmtId="167" formatCode="0.00000000000000000000"/>
    <numFmt numFmtId="168" formatCode="0.0"/>
    <numFmt numFmtId="169" formatCode="#,##0.0"/>
  </numFmts>
  <fonts count="12" x14ac:knownFonts="1">
    <font>
      <sz val="11"/>
      <color theme="1"/>
      <name val="Calibri"/>
      <family val="2"/>
      <scheme val="minor"/>
    </font>
    <font>
      <b/>
      <sz val="11"/>
      <color theme="0"/>
      <name val="Calibri"/>
      <family val="2"/>
      <scheme val="minor"/>
    </font>
    <font>
      <b/>
      <sz val="11"/>
      <color theme="1"/>
      <name val="Calibri"/>
      <family val="2"/>
      <scheme val="minor"/>
    </font>
    <font>
      <sz val="26"/>
      <color theme="0"/>
      <name val="Calibri"/>
      <family val="2"/>
      <scheme val="minor"/>
    </font>
    <font>
      <sz val="18"/>
      <color theme="3" tint="0.39997558519241921"/>
      <name val="Calibri"/>
      <family val="2"/>
      <scheme val="minor"/>
    </font>
    <font>
      <sz val="18"/>
      <color theme="1"/>
      <name val="Calibri"/>
      <family val="2"/>
      <scheme val="minor"/>
    </font>
    <font>
      <sz val="11"/>
      <color theme="1"/>
      <name val="Arial"/>
      <family val="2"/>
    </font>
    <font>
      <sz val="9"/>
      <color indexed="81"/>
      <name val="Tahoma"/>
      <family val="2"/>
    </font>
    <font>
      <b/>
      <sz val="9"/>
      <color indexed="81"/>
      <name val="Tahoma"/>
      <family val="2"/>
    </font>
    <font>
      <sz val="11"/>
      <color theme="0"/>
      <name val="Calibri"/>
      <family val="2"/>
      <scheme val="minor"/>
    </font>
    <font>
      <sz val="11"/>
      <color theme="1"/>
      <name val="Calibri"/>
      <family val="2"/>
    </font>
    <font>
      <sz val="9"/>
      <color indexed="81"/>
      <name val="Calibri"/>
      <family val="2"/>
    </font>
  </fonts>
  <fills count="1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B0F0"/>
        <bgColor indexed="64"/>
      </patternFill>
    </fill>
    <fill>
      <patternFill patternType="solid">
        <fgColor theme="0"/>
        <bgColor indexed="64"/>
      </patternFill>
    </fill>
    <fill>
      <patternFill patternType="solid">
        <fgColor theme="3"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91">
    <xf numFmtId="0" fontId="0" fillId="0" borderId="0" xfId="0"/>
    <xf numFmtId="0" fontId="0" fillId="0" borderId="0" xfId="0" applyAlignment="1">
      <alignment horizontal="right"/>
    </xf>
    <xf numFmtId="0" fontId="4" fillId="3" borderId="0" xfId="0" applyFont="1" applyFill="1" applyAlignment="1">
      <alignment vertical="center"/>
    </xf>
    <xf numFmtId="0" fontId="4" fillId="4" borderId="0" xfId="0" applyFont="1" applyFill="1" applyAlignment="1">
      <alignment vertical="center"/>
    </xf>
    <xf numFmtId="0" fontId="1" fillId="4" borderId="0" xfId="0" applyFont="1" applyFill="1" applyAlignment="1">
      <alignment horizontal="right"/>
    </xf>
    <xf numFmtId="0" fontId="0" fillId="0" borderId="1" xfId="0" applyBorder="1" applyAlignment="1">
      <alignment horizontal="right"/>
    </xf>
    <xf numFmtId="0" fontId="0" fillId="0" borderId="1" xfId="0" applyBorder="1"/>
    <xf numFmtId="0" fontId="0" fillId="0" borderId="1" xfId="0" applyFill="1" applyBorder="1" applyAlignment="1">
      <alignment horizontal="right"/>
    </xf>
    <xf numFmtId="1" fontId="0" fillId="0" borderId="1" xfId="0" applyNumberFormat="1" applyBorder="1"/>
    <xf numFmtId="0" fontId="0" fillId="0" borderId="1" xfId="0" applyFill="1" applyBorder="1"/>
    <xf numFmtId="2" fontId="0" fillId="0" borderId="0" xfId="0" applyNumberFormat="1"/>
    <xf numFmtId="2" fontId="0" fillId="0" borderId="1" xfId="0" applyNumberFormat="1" applyBorder="1"/>
    <xf numFmtId="0" fontId="0" fillId="6" borderId="0" xfId="0" applyFill="1"/>
    <xf numFmtId="0" fontId="0" fillId="0" borderId="2" xfId="0" applyBorder="1"/>
    <xf numFmtId="0" fontId="0" fillId="0" borderId="3" xfId="0" applyBorder="1"/>
    <xf numFmtId="0" fontId="0" fillId="9" borderId="3" xfId="0" applyFill="1" applyBorder="1"/>
    <xf numFmtId="0" fontId="0" fillId="10" borderId="3" xfId="0" applyFill="1" applyBorder="1"/>
    <xf numFmtId="0" fontId="0" fillId="0" borderId="5" xfId="0" applyBorder="1" applyAlignment="1">
      <alignment wrapText="1"/>
    </xf>
    <xf numFmtId="0" fontId="0" fillId="0" borderId="0" xfId="0" applyBorder="1" applyAlignment="1">
      <alignment wrapText="1"/>
    </xf>
    <xf numFmtId="0" fontId="0" fillId="7" borderId="0" xfId="0" applyFill="1" applyBorder="1" applyAlignment="1">
      <alignment wrapText="1"/>
    </xf>
    <xf numFmtId="0" fontId="0" fillId="8" borderId="0" xfId="0" applyFill="1" applyBorder="1" applyAlignment="1">
      <alignment horizontal="center" wrapText="1"/>
    </xf>
    <xf numFmtId="0" fontId="0" fillId="8" borderId="0" xfId="0" applyFill="1" applyBorder="1" applyAlignment="1">
      <alignment wrapText="1"/>
    </xf>
    <xf numFmtId="0" fontId="0" fillId="9" borderId="0" xfId="0" applyFill="1" applyBorder="1" applyAlignment="1">
      <alignment wrapText="1"/>
    </xf>
    <xf numFmtId="0" fontId="0" fillId="10" borderId="0" xfId="0" applyFill="1" applyBorder="1" applyAlignment="1">
      <alignment wrapText="1"/>
    </xf>
    <xf numFmtId="0" fontId="0" fillId="11" borderId="0" xfId="0" applyFill="1" applyBorder="1" applyAlignment="1">
      <alignment wrapText="1"/>
    </xf>
    <xf numFmtId="0" fontId="0" fillId="11" borderId="6" xfId="0" applyFill="1" applyBorder="1" applyAlignment="1">
      <alignment wrapText="1"/>
    </xf>
    <xf numFmtId="0" fontId="0" fillId="12" borderId="0" xfId="0" applyFill="1" applyBorder="1" applyAlignment="1">
      <alignment wrapText="1"/>
    </xf>
    <xf numFmtId="0" fontId="0" fillId="12" borderId="6" xfId="0" applyFill="1" applyBorder="1" applyAlignment="1">
      <alignment wrapText="1"/>
    </xf>
    <xf numFmtId="0" fontId="0" fillId="2" borderId="0" xfId="0" applyFill="1"/>
    <xf numFmtId="0" fontId="0" fillId="0" borderId="5" xfId="0" applyBorder="1"/>
    <xf numFmtId="0" fontId="0" fillId="0" borderId="0" xfId="0" applyBorder="1"/>
    <xf numFmtId="164" fontId="0" fillId="0" borderId="0" xfId="0" applyNumberFormat="1" applyBorder="1"/>
    <xf numFmtId="165" fontId="0" fillId="0" borderId="0" xfId="0" applyNumberFormat="1" applyBorder="1"/>
    <xf numFmtId="164" fontId="0" fillId="0" borderId="6" xfId="0" applyNumberFormat="1" applyBorder="1"/>
    <xf numFmtId="166" fontId="0" fillId="0" borderId="0" xfId="0" applyNumberFormat="1"/>
    <xf numFmtId="164" fontId="0" fillId="0" borderId="0" xfId="0" applyNumberFormat="1"/>
    <xf numFmtId="1" fontId="0" fillId="0" borderId="0" xfId="0" applyNumberFormat="1" applyBorder="1"/>
    <xf numFmtId="0" fontId="0" fillId="0" borderId="0" xfId="0" applyFill="1"/>
    <xf numFmtId="1" fontId="0" fillId="0" borderId="0" xfId="0" applyNumberFormat="1" applyFill="1" applyBorder="1"/>
    <xf numFmtId="0" fontId="6" fillId="0" borderId="0" xfId="0" applyFont="1"/>
    <xf numFmtId="2" fontId="0" fillId="6" borderId="0" xfId="0" applyNumberFormat="1" applyFill="1"/>
    <xf numFmtId="167" fontId="0" fillId="6" borderId="0" xfId="0" applyNumberFormat="1" applyFill="1"/>
    <xf numFmtId="0" fontId="2" fillId="13" borderId="0" xfId="0" applyFont="1" applyFill="1" applyBorder="1"/>
    <xf numFmtId="0" fontId="0" fillId="13" borderId="2" xfId="0" applyFill="1" applyBorder="1"/>
    <xf numFmtId="0" fontId="0" fillId="13" borderId="3" xfId="0" applyFill="1" applyBorder="1"/>
    <xf numFmtId="0" fontId="0" fillId="13" borderId="4" xfId="0" applyFill="1" applyBorder="1"/>
    <xf numFmtId="0" fontId="0" fillId="13" borderId="5" xfId="0" applyFill="1" applyBorder="1"/>
    <xf numFmtId="0" fontId="0" fillId="13" borderId="0" xfId="0" applyFill="1" applyBorder="1"/>
    <xf numFmtId="0" fontId="0" fillId="13" borderId="6" xfId="0" applyFill="1" applyBorder="1"/>
    <xf numFmtId="2" fontId="2" fillId="13" borderId="0" xfId="0" applyNumberFormat="1" applyFont="1" applyFill="1" applyBorder="1"/>
    <xf numFmtId="0" fontId="2" fillId="13" borderId="5" xfId="0" applyFont="1" applyFill="1" applyBorder="1"/>
    <xf numFmtId="0" fontId="2" fillId="13" borderId="6" xfId="0" applyFont="1" applyFill="1" applyBorder="1"/>
    <xf numFmtId="1" fontId="2" fillId="13" borderId="0" xfId="0" applyNumberFormat="1" applyFont="1" applyFill="1" applyBorder="1"/>
    <xf numFmtId="0" fontId="0" fillId="13" borderId="7" xfId="0" applyFill="1" applyBorder="1"/>
    <xf numFmtId="0" fontId="0" fillId="13" borderId="8" xfId="0" applyFill="1" applyBorder="1"/>
    <xf numFmtId="0" fontId="2" fillId="13" borderId="8" xfId="0" applyFont="1" applyFill="1" applyBorder="1"/>
    <xf numFmtId="0" fontId="2" fillId="13" borderId="9" xfId="0" applyFont="1" applyFill="1" applyBorder="1"/>
    <xf numFmtId="0" fontId="0" fillId="13" borderId="0" xfId="0" applyFill="1"/>
    <xf numFmtId="0" fontId="9" fillId="13" borderId="0" xfId="0" applyFont="1" applyFill="1"/>
    <xf numFmtId="2" fontId="9" fillId="13" borderId="0" xfId="0" applyNumberFormat="1" applyFont="1" applyFill="1"/>
    <xf numFmtId="1" fontId="0" fillId="0" borderId="0" xfId="0" applyNumberFormat="1"/>
    <xf numFmtId="168" fontId="0" fillId="0" borderId="1" xfId="0" applyNumberFormat="1" applyBorder="1"/>
    <xf numFmtId="0" fontId="0" fillId="0" borderId="0" xfId="0" applyFill="1" applyBorder="1"/>
    <xf numFmtId="1" fontId="0" fillId="0" borderId="0" xfId="0" applyNumberFormat="1" applyFill="1"/>
    <xf numFmtId="1" fontId="0" fillId="14" borderId="0" xfId="0" applyNumberFormat="1" applyFill="1" applyBorder="1"/>
    <xf numFmtId="0" fontId="0" fillId="3" borderId="1" xfId="0" applyFill="1" applyBorder="1" applyProtection="1">
      <protection locked="0"/>
    </xf>
    <xf numFmtId="2" fontId="0" fillId="3" borderId="1" xfId="0" applyNumberFormat="1" applyFill="1" applyBorder="1" applyProtection="1">
      <protection locked="0"/>
    </xf>
    <xf numFmtId="11" fontId="0" fillId="6" borderId="0" xfId="0" applyNumberFormat="1" applyFill="1"/>
    <xf numFmtId="0" fontId="0" fillId="7" borderId="0" xfId="0" applyFill="1" applyBorder="1" applyAlignment="1">
      <alignment horizontal="center" wrapText="1"/>
    </xf>
    <xf numFmtId="0" fontId="0" fillId="2" borderId="10" xfId="0" applyFill="1" applyBorder="1"/>
    <xf numFmtId="0" fontId="0" fillId="2" borderId="11" xfId="0" applyFill="1" applyBorder="1"/>
    <xf numFmtId="168" fontId="0" fillId="0" borderId="0" xfId="0" applyNumberFormat="1"/>
    <xf numFmtId="1" fontId="0" fillId="3" borderId="1" xfId="0" applyNumberFormat="1" applyFill="1" applyBorder="1" applyProtection="1">
      <protection locked="0"/>
    </xf>
    <xf numFmtId="169" fontId="0" fillId="0" borderId="1" xfId="0" applyNumberFormat="1" applyBorder="1"/>
    <xf numFmtId="0" fontId="2" fillId="0" borderId="1" xfId="0" applyFont="1" applyFill="1" applyBorder="1" applyAlignment="1">
      <alignment horizontal="center"/>
    </xf>
    <xf numFmtId="0" fontId="2" fillId="0" borderId="1" xfId="0" applyFont="1" applyBorder="1" applyAlignment="1">
      <alignment horizontal="center"/>
    </xf>
    <xf numFmtId="0" fontId="3" fillId="2" borderId="0" xfId="0" applyFont="1" applyFill="1" applyAlignment="1">
      <alignment horizontal="center" vertical="center"/>
    </xf>
    <xf numFmtId="0" fontId="4" fillId="0" borderId="0" xfId="0" applyFont="1" applyAlignment="1">
      <alignment horizontal="left" vertical="center"/>
    </xf>
    <xf numFmtId="0" fontId="0" fillId="0" borderId="0" xfId="0" applyAlignment="1">
      <alignment horizontal="center"/>
    </xf>
    <xf numFmtId="0" fontId="5" fillId="5" borderId="0" xfId="0" applyFont="1" applyFill="1" applyAlignment="1">
      <alignment horizontal="center" vertical="center" wrapText="1"/>
    </xf>
    <xf numFmtId="0" fontId="0" fillId="7" borderId="3" xfId="0" applyFill="1" applyBorder="1" applyAlignment="1">
      <alignment horizontal="center" wrapText="1"/>
    </xf>
    <xf numFmtId="0" fontId="0" fillId="8" borderId="3" xfId="0" applyFill="1" applyBorder="1" applyAlignment="1">
      <alignment horizontal="center" wrapText="1"/>
    </xf>
    <xf numFmtId="0" fontId="0" fillId="11" borderId="3" xfId="0" applyFill="1" applyBorder="1" applyAlignment="1">
      <alignment horizontal="center" wrapText="1"/>
    </xf>
    <xf numFmtId="0" fontId="0" fillId="11" borderId="4" xfId="0" applyFill="1" applyBorder="1" applyAlignment="1">
      <alignment horizontal="center" wrapText="1"/>
    </xf>
    <xf numFmtId="0" fontId="0" fillId="12" borderId="5" xfId="0" applyFill="1" applyBorder="1" applyAlignment="1">
      <alignment horizontal="center"/>
    </xf>
    <xf numFmtId="0" fontId="0" fillId="12" borderId="0" xfId="0" applyFill="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0" xfId="0" applyFill="1" applyAlignment="1">
      <alignment horizontal="center"/>
    </xf>
    <xf numFmtId="0" fontId="0" fillId="3" borderId="0" xfId="0" applyFill="1" applyAlignment="1">
      <alignment horizontal="center"/>
    </xf>
    <xf numFmtId="0" fontId="5" fillId="0" borderId="0" xfId="0" applyFont="1" applyAlignment="1">
      <alignment horizontal="center"/>
    </xf>
  </cellXfs>
  <cellStyles count="1">
    <cellStyle name="Normal" xfId="0" builtinId="0"/>
  </cellStyles>
  <dxfs count="3">
    <dxf>
      <font>
        <color rgb="FFFF0000"/>
      </font>
    </dxf>
    <dxf>
      <font>
        <color rgb="FFFF0000"/>
      </font>
    </dxf>
    <dxf>
      <font>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a:pPr>
            <a:r>
              <a:rPr lang="en-US" sz="2000"/>
              <a:t>Inductor</a:t>
            </a:r>
            <a:r>
              <a:rPr lang="en-US" sz="2000" baseline="0"/>
              <a:t> Current Waveform </a:t>
            </a:r>
            <a:endParaRPr lang="en-US" sz="2000"/>
          </a:p>
        </c:rich>
      </c:tx>
      <c:layout>
        <c:manualLayout>
          <c:xMode val="edge"/>
          <c:yMode val="edge"/>
          <c:x val="0.20341676665020264"/>
          <c:y val="4.7753249335348739E-2"/>
        </c:manualLayout>
      </c:layout>
      <c:overlay val="0"/>
    </c:title>
    <c:autoTitleDeleted val="0"/>
    <c:plotArea>
      <c:layout>
        <c:manualLayout>
          <c:layoutTarget val="inner"/>
          <c:xMode val="edge"/>
          <c:yMode val="edge"/>
          <c:x val="0.168217309861832"/>
          <c:y val="0.20713287342136211"/>
          <c:w val="0.76867265097292803"/>
          <c:h val="0.56516186198454677"/>
        </c:manualLayout>
      </c:layout>
      <c:scatterChart>
        <c:scatterStyle val="lineMarker"/>
        <c:varyColors val="0"/>
        <c:ser>
          <c:idx val="0"/>
          <c:order val="0"/>
          <c:tx>
            <c:v>IL</c:v>
          </c:tx>
          <c:xVal>
            <c:numRef>
              <c:f>Sheet1!$F$47:$F$51</c:f>
              <c:numCache>
                <c:formatCode>General</c:formatCode>
                <c:ptCount val="5"/>
                <c:pt idx="0">
                  <c:v>0</c:v>
                </c:pt>
                <c:pt idx="1">
                  <c:v>0.41090909090909089</c:v>
                </c:pt>
                <c:pt idx="2">
                  <c:v>1</c:v>
                </c:pt>
                <c:pt idx="3">
                  <c:v>1.4109090909090909</c:v>
                </c:pt>
                <c:pt idx="4">
                  <c:v>2</c:v>
                </c:pt>
              </c:numCache>
            </c:numRef>
          </c:xVal>
          <c:yVal>
            <c:numRef>
              <c:f>Sheet1!$G$47:$G$51</c:f>
              <c:numCache>
                <c:formatCode>0.00</c:formatCode>
                <c:ptCount val="5"/>
                <c:pt idx="0">
                  <c:v>5.2017216610549948</c:v>
                </c:pt>
                <c:pt idx="1">
                  <c:v>6.6809943883277221</c:v>
                </c:pt>
                <c:pt idx="2">
                  <c:v>5.2017216610549948</c:v>
                </c:pt>
                <c:pt idx="3">
                  <c:v>6.6809943883277221</c:v>
                </c:pt>
                <c:pt idx="4">
                  <c:v>5.2017216610549948</c:v>
                </c:pt>
              </c:numCache>
            </c:numRef>
          </c:yVal>
          <c:smooth val="0"/>
          <c:extLst>
            <c:ext xmlns:c16="http://schemas.microsoft.com/office/drawing/2014/chart" uri="{C3380CC4-5D6E-409C-BE32-E72D297353CC}">
              <c16:uniqueId val="{00000000-6617-46A5-9BFF-F90BEAC91481}"/>
            </c:ext>
          </c:extLst>
        </c:ser>
        <c:dLbls>
          <c:showLegendKey val="0"/>
          <c:showVal val="0"/>
          <c:showCatName val="0"/>
          <c:showSerName val="0"/>
          <c:showPercent val="0"/>
          <c:showBubbleSize val="0"/>
        </c:dLbls>
        <c:axId val="130219392"/>
        <c:axId val="171431424"/>
      </c:scatterChart>
      <c:valAx>
        <c:axId val="130219392"/>
        <c:scaling>
          <c:orientation val="minMax"/>
        </c:scaling>
        <c:delete val="0"/>
        <c:axPos val="b"/>
        <c:majorGridlines/>
        <c:title>
          <c:tx>
            <c:rich>
              <a:bodyPr/>
              <a:lstStyle/>
              <a:p>
                <a:pPr>
                  <a:defRPr sz="1600"/>
                </a:pPr>
                <a:r>
                  <a:rPr lang="en-US" sz="1600"/>
                  <a:t>Time</a:t>
                </a:r>
                <a:r>
                  <a:rPr lang="en-US" sz="1600" baseline="0"/>
                  <a:t> (us)</a:t>
                </a:r>
                <a:endParaRPr lang="en-US" sz="1600"/>
              </a:p>
            </c:rich>
          </c:tx>
          <c:layout>
            <c:manualLayout>
              <c:xMode val="edge"/>
              <c:yMode val="edge"/>
              <c:x val="0.42567560619545203"/>
              <c:y val="0.8575970339857919"/>
            </c:manualLayout>
          </c:layout>
          <c:overlay val="0"/>
        </c:title>
        <c:numFmt formatCode="General" sourceLinked="1"/>
        <c:majorTickMark val="none"/>
        <c:minorTickMark val="none"/>
        <c:tickLblPos val="nextTo"/>
        <c:txPr>
          <a:bodyPr/>
          <a:lstStyle/>
          <a:p>
            <a:pPr>
              <a:defRPr sz="1400"/>
            </a:pPr>
            <a:endParaRPr lang="en-US"/>
          </a:p>
        </c:txPr>
        <c:crossAx val="171431424"/>
        <c:crosses val="autoZero"/>
        <c:crossBetween val="midCat"/>
      </c:valAx>
      <c:valAx>
        <c:axId val="171431424"/>
        <c:scaling>
          <c:orientation val="minMax"/>
        </c:scaling>
        <c:delete val="0"/>
        <c:axPos val="l"/>
        <c:majorGridlines/>
        <c:title>
          <c:tx>
            <c:rich>
              <a:bodyPr/>
              <a:lstStyle/>
              <a:p>
                <a:pPr>
                  <a:defRPr sz="1600"/>
                </a:pPr>
                <a:r>
                  <a:rPr lang="en-US" altLang="zh-CN" sz="1600"/>
                  <a:t>I</a:t>
                </a:r>
                <a:r>
                  <a:rPr lang="en-US" sz="1600"/>
                  <a:t>nductor</a:t>
                </a:r>
                <a:r>
                  <a:rPr lang="en-US" sz="1600" baseline="0"/>
                  <a:t> current (A)</a:t>
                </a:r>
                <a:endParaRPr lang="en-US" sz="1600"/>
              </a:p>
            </c:rich>
          </c:tx>
          <c:layout>
            <c:manualLayout>
              <c:xMode val="edge"/>
              <c:yMode val="edge"/>
              <c:x val="2.1269209858614378E-2"/>
              <c:y val="0.21080915396203523"/>
            </c:manualLayout>
          </c:layout>
          <c:overlay val="0"/>
        </c:title>
        <c:numFmt formatCode="0.00" sourceLinked="1"/>
        <c:majorTickMark val="none"/>
        <c:minorTickMark val="none"/>
        <c:tickLblPos val="nextTo"/>
        <c:txPr>
          <a:bodyPr/>
          <a:lstStyle/>
          <a:p>
            <a:pPr>
              <a:defRPr sz="1400"/>
            </a:pPr>
            <a:endParaRPr lang="en-US"/>
          </a:p>
        </c:txPr>
        <c:crossAx val="130219392"/>
        <c:crosses val="autoZero"/>
        <c:crossBetween val="midCat"/>
      </c:valAx>
    </c:plotArea>
    <c:legend>
      <c:legendPos val="r"/>
      <c:layout>
        <c:manualLayout>
          <c:xMode val="edge"/>
          <c:yMode val="edge"/>
          <c:x val="0.81234627589682118"/>
          <c:y val="0.68033964966944815"/>
          <c:w val="0.12082025808049331"/>
          <c:h val="8.9015757889604072E-2"/>
        </c:manualLayout>
      </c:layout>
      <c:overlay val="0"/>
      <c:spPr>
        <a:solidFill>
          <a:schemeClr val="bg1"/>
        </a:solidFill>
        <a:ln>
          <a:solidFill>
            <a:schemeClr val="tx1"/>
          </a:solidFill>
        </a:ln>
      </c:spPr>
      <c:txPr>
        <a:bodyPr/>
        <a:lstStyle/>
        <a:p>
          <a:pPr>
            <a:defRPr sz="160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2000" b="1" i="0" u="none" strike="noStrike" kern="1200" baseline="0">
                <a:solidFill>
                  <a:schemeClr val="tx1"/>
                </a:solidFill>
                <a:latin typeface="+mn-lt"/>
                <a:ea typeface="+mn-ea"/>
                <a:cs typeface="+mn-cs"/>
              </a:defRPr>
            </a:pPr>
            <a:r>
              <a:rPr lang="en-US" sz="2000"/>
              <a:t>Loop</a:t>
            </a:r>
            <a:r>
              <a:rPr lang="en-US" sz="2000" baseline="0"/>
              <a:t> </a:t>
            </a:r>
            <a:r>
              <a:rPr lang="en-US" sz="2000"/>
              <a:t>Bode Plot</a:t>
            </a:r>
          </a:p>
        </c:rich>
      </c:tx>
      <c:layout>
        <c:manualLayout>
          <c:xMode val="edge"/>
          <c:yMode val="edge"/>
          <c:x val="0.42374623874896766"/>
          <c:y val="3.5219003950816494E-2"/>
        </c:manualLayout>
      </c:layout>
      <c:overlay val="0"/>
    </c:title>
    <c:autoTitleDeleted val="0"/>
    <c:plotArea>
      <c:layout>
        <c:manualLayout>
          <c:layoutTarget val="inner"/>
          <c:xMode val="edge"/>
          <c:yMode val="edge"/>
          <c:x val="0.13754928180157133"/>
          <c:y val="0.16504197701770776"/>
          <c:w val="0.73309107814769525"/>
          <c:h val="0.60450453443392704"/>
        </c:manualLayout>
      </c:layout>
      <c:scatterChart>
        <c:scatterStyle val="smoothMarker"/>
        <c:varyColors val="0"/>
        <c:ser>
          <c:idx val="2"/>
          <c:order val="0"/>
          <c:tx>
            <c:v>gain</c:v>
          </c:tx>
          <c:spPr>
            <a:ln>
              <a:solidFill>
                <a:srgbClr val="0070C0"/>
              </a:solidFill>
              <a:prstDash val="solid"/>
            </a:ln>
          </c:spPr>
          <c:marker>
            <c:symbol val="none"/>
          </c:marker>
          <c:xVal>
            <c:numRef>
              <c:f>Sheet2!$W$4:$W$404</c:f>
              <c:numCache>
                <c:formatCode>0</c:formatCode>
                <c:ptCount val="40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numCache>
            </c:numRef>
          </c:xVal>
          <c:yVal>
            <c:numRef>
              <c:f>Sheet2!$AZ$4:$AZ$404</c:f>
              <c:numCache>
                <c:formatCode>0.00</c:formatCode>
                <c:ptCount val="401"/>
                <c:pt idx="0">
                  <c:v>39.525613551493265</c:v>
                </c:pt>
                <c:pt idx="1">
                  <c:v>39.32591500077308</c:v>
                </c:pt>
                <c:pt idx="2">
                  <c:v>39.126201040313035</c:v>
                </c:pt>
                <c:pt idx="3">
                  <c:v>38.926472273887441</c:v>
                </c:pt>
                <c:pt idx="4">
                  <c:v>38.726729274133611</c:v>
                </c:pt>
                <c:pt idx="5">
                  <c:v>38.526972583743863</c:v>
                </c:pt>
                <c:pt idx="6">
                  <c:v>38.327202716595899</c:v>
                </c:pt>
                <c:pt idx="7">
                  <c:v>38.127420158824215</c:v>
                </c:pt>
                <c:pt idx="8">
                  <c:v>37.92762536983426</c:v>
                </c:pt>
                <c:pt idx="9">
                  <c:v>37.727818783261505</c:v>
                </c:pt>
                <c:pt idx="10">
                  <c:v>37.528000807877291</c:v>
                </c:pt>
                <c:pt idx="11">
                  <c:v>37.328171828443466</c:v>
                </c:pt>
                <c:pt idx="12">
                  <c:v>37.128332206517065</c:v>
                </c:pt>
                <c:pt idx="13">
                  <c:v>36.92848228120716</c:v>
                </c:pt>
                <c:pt idx="14">
                  <c:v>36.728622369884988</c:v>
                </c:pt>
                <c:pt idx="15">
                  <c:v>36.528752768849174</c:v>
                </c:pt>
                <c:pt idx="16">
                  <c:v>36.328873753946873</c:v>
                </c:pt>
                <c:pt idx="17">
                  <c:v>36.128985581152733</c:v>
                </c:pt>
                <c:pt idx="18">
                  <c:v>35.929088487106121</c:v>
                </c:pt>
                <c:pt idx="19">
                  <c:v>35.729182689608614</c:v>
                </c:pt>
                <c:pt idx="20">
                  <c:v>35.52926838808164</c:v>
                </c:pt>
                <c:pt idx="21">
                  <c:v>35.329345763986368</c:v>
                </c:pt>
                <c:pt idx="22">
                  <c:v>35.129414981205841</c:v>
                </c:pt>
                <c:pt idx="23">
                  <c:v>34.929476186390545</c:v>
                </c:pt>
                <c:pt idx="24">
                  <c:v>34.729529509268026</c:v>
                </c:pt>
                <c:pt idx="25">
                  <c:v>34.529575062917331</c:v>
                </c:pt>
                <c:pt idx="26">
                  <c:v>34.329612944008524</c:v>
                </c:pt>
                <c:pt idx="27">
                  <c:v>34.12964323300816</c:v>
                </c:pt>
                <c:pt idx="28">
                  <c:v>33.929665994351012</c:v>
                </c:pt>
                <c:pt idx="29">
                  <c:v>33.729681276578155</c:v>
                </c:pt>
                <c:pt idx="30">
                  <c:v>33.529689112442362</c:v>
                </c:pt>
                <c:pt idx="31">
                  <c:v>33.329689518980231</c:v>
                </c:pt>
                <c:pt idx="32">
                  <c:v>33.129682497551961</c:v>
                </c:pt>
                <c:pt idx="33">
                  <c:v>32.929668033848323</c:v>
                </c:pt>
                <c:pt idx="34">
                  <c:v>32.729646097865412</c:v>
                </c:pt>
                <c:pt idx="35">
                  <c:v>32.529616643846566</c:v>
                </c:pt>
                <c:pt idx="36">
                  <c:v>32.329579610191871</c:v>
                </c:pt>
                <c:pt idx="37">
                  <c:v>32.129534919334979</c:v>
                </c:pt>
                <c:pt idx="38">
                  <c:v>31.929482477586813</c:v>
                </c:pt>
                <c:pt idx="39">
                  <c:v>31.72942217494624</c:v>
                </c:pt>
                <c:pt idx="40">
                  <c:v>31.529353884877146</c:v>
                </c:pt>
                <c:pt idx="41">
                  <c:v>31.329277464051678</c:v>
                </c:pt>
                <c:pt idx="42">
                  <c:v>31.129192752059023</c:v>
                </c:pt>
                <c:pt idx="43">
                  <c:v>30.929099571079476</c:v>
                </c:pt>
                <c:pt idx="44">
                  <c:v>30.728997725522934</c:v>
                </c:pt>
                <c:pt idx="45">
                  <c:v>30.528887001631464</c:v>
                </c:pt>
                <c:pt idx="46">
                  <c:v>30.328767167044987</c:v>
                </c:pt>
                <c:pt idx="47">
                  <c:v>30.128637970329461</c:v>
                </c:pt>
                <c:pt idx="48">
                  <c:v>29.928499140466844</c:v>
                </c:pt>
                <c:pt idx="49">
                  <c:v>29.728350386305628</c:v>
                </c:pt>
                <c:pt idx="50">
                  <c:v>29.528191395971287</c:v>
                </c:pt>
                <c:pt idx="51">
                  <c:v>29.328021836235543</c:v>
                </c:pt>
                <c:pt idx="52">
                  <c:v>29.127841351843262</c:v>
                </c:pt>
                <c:pt idx="53">
                  <c:v>28.927649564795971</c:v>
                </c:pt>
                <c:pt idx="54">
                  <c:v>28.727446073590745</c:v>
                </c:pt>
                <c:pt idx="55">
                  <c:v>28.527230452413093</c:v>
                </c:pt>
                <c:pt idx="56">
                  <c:v>28.327002250282654</c:v>
                </c:pt>
                <c:pt idx="57">
                  <c:v>28.126760990150206</c:v>
                </c:pt>
                <c:pt idx="58">
                  <c:v>27.926506167944456</c:v>
                </c:pt>
                <c:pt idx="59">
                  <c:v>27.726237251567298</c:v>
                </c:pt>
                <c:pt idx="60">
                  <c:v>27.525953679835652</c:v>
                </c:pt>
                <c:pt idx="61">
                  <c:v>27.325654861368392</c:v>
                </c:pt>
                <c:pt idx="62">
                  <c:v>27.125340173416713</c:v>
                </c:pt>
                <c:pt idx="63">
                  <c:v>26.9250089606359</c:v>
                </c:pt>
                <c:pt idx="64">
                  <c:v>26.724660533796911</c:v>
                </c:pt>
                <c:pt idx="65">
                  <c:v>26.524294168435684</c:v>
                </c:pt>
                <c:pt idx="66">
                  <c:v>26.323909103438417</c:v>
                </c:pt>
                <c:pt idx="67">
                  <c:v>26.123504539560596</c:v>
                </c:pt>
                <c:pt idx="68">
                  <c:v>25.923079637877791</c:v>
                </c:pt>
                <c:pt idx="69">
                  <c:v>25.722633518166354</c:v>
                </c:pt>
                <c:pt idx="70">
                  <c:v>25.522165257211494</c:v>
                </c:pt>
                <c:pt idx="71">
                  <c:v>25.321673887040767</c:v>
                </c:pt>
                <c:pt idx="72">
                  <c:v>25.121158393080901</c:v>
                </c:pt>
                <c:pt idx="73">
                  <c:v>24.920617712235629</c:v>
                </c:pt>
                <c:pt idx="74">
                  <c:v>24.720050730882019</c:v>
                </c:pt>
                <c:pt idx="75">
                  <c:v>24.519456282783729</c:v>
                </c:pt>
                <c:pt idx="76">
                  <c:v>24.318833146918319</c:v>
                </c:pt>
                <c:pt idx="77">
                  <c:v>24.118180045216864</c:v>
                </c:pt>
                <c:pt idx="78">
                  <c:v>23.917495640213378</c:v>
                </c:pt>
                <c:pt idx="79">
                  <c:v>23.716778532602177</c:v>
                </c:pt>
                <c:pt idx="80">
                  <c:v>23.516027258701058</c:v>
                </c:pt>
                <c:pt idx="81">
                  <c:v>23.315240287818177</c:v>
                </c:pt>
                <c:pt idx="82">
                  <c:v>23.114416019520945</c:v>
                </c:pt>
                <c:pt idx="83">
                  <c:v>22.913552780805158</c:v>
                </c:pt>
                <c:pt idx="84">
                  <c:v>22.712648823162628</c:v>
                </c:pt>
                <c:pt idx="85">
                  <c:v>22.511702319546007</c:v>
                </c:pt>
                <c:pt idx="86">
                  <c:v>22.3107113612297</c:v>
                </c:pt>
                <c:pt idx="87">
                  <c:v>22.109673954565562</c:v>
                </c:pt>
                <c:pt idx="88">
                  <c:v>21.908588017633001</c:v>
                </c:pt>
                <c:pt idx="89">
                  <c:v>21.707451376782934</c:v>
                </c:pt>
                <c:pt idx="90">
                  <c:v>21.506261763075674</c:v>
                </c:pt>
                <c:pt idx="91">
                  <c:v>21.305016808612898</c:v>
                </c:pt>
                <c:pt idx="92">
                  <c:v>21.103714042764835</c:v>
                </c:pt>
                <c:pt idx="93">
                  <c:v>20.902350888293828</c:v>
                </c:pt>
                <c:pt idx="94">
                  <c:v>20.700924657376145</c:v>
                </c:pt>
                <c:pt idx="95">
                  <c:v>20.499432547524737</c:v>
                </c:pt>
                <c:pt idx="96">
                  <c:v>20.297871637416126</c:v>
                </c:pt>
                <c:pt idx="97">
                  <c:v>20.096238882625343</c:v>
                </c:pt>
                <c:pt idx="98">
                  <c:v>19.894531111274205</c:v>
                </c:pt>
                <c:pt idx="99">
                  <c:v>19.692745019598075</c:v>
                </c:pt>
                <c:pt idx="100">
                  <c:v>19.490877167438924</c:v>
                </c:pt>
                <c:pt idx="101">
                  <c:v>19.288923973671853</c:v>
                </c:pt>
                <c:pt idx="102">
                  <c:v>19.086881711575121</c:v>
                </c:pt>
                <c:pt idx="103">
                  <c:v>18.884746504153586</c:v>
                </c:pt>
                <c:pt idx="104">
                  <c:v>18.682514319428439</c:v>
                </c:pt>
                <c:pt idx="105">
                  <c:v>18.480180965706509</c:v>
                </c:pt>
                <c:pt idx="106">
                  <c:v>18.277742086844583</c:v>
                </c:pt>
                <c:pt idx="107">
                  <c:v>18.075193157526574</c:v>
                </c:pt>
                <c:pt idx="108">
                  <c:v>17.872529478572268</c:v>
                </c:pt>
                <c:pt idx="109">
                  <c:v>17.669746172299934</c:v>
                </c:pt>
                <c:pt idx="110">
                  <c:v>17.466838177965926</c:v>
                </c:pt>
                <c:pt idx="111">
                  <c:v>17.263800247308296</c:v>
                </c:pt>
                <c:pt idx="112">
                  <c:v>17.060626940223077</c:v>
                </c:pt>
                <c:pt idx="113">
                  <c:v>16.857312620605253</c:v>
                </c:pt>
                <c:pt idx="114">
                  <c:v>16.653851452388952</c:v>
                </c:pt>
                <c:pt idx="115">
                  <c:v>16.450237395825319</c:v>
                </c:pt>
                <c:pt idx="116">
                  <c:v>16.246464204038666</c:v>
                </c:pt>
                <c:pt idx="117">
                  <c:v>16.042525419906443</c:v>
                </c:pt>
                <c:pt idx="118">
                  <c:v>15.838414373310378</c:v>
                </c:pt>
                <c:pt idx="119">
                  <c:v>15.634124178811742</c:v>
                </c:pt>
                <c:pt idx="120">
                  <c:v>15.429647733806199</c:v>
                </c:pt>
                <c:pt idx="121">
                  <c:v>15.224977717218135</c:v>
                </c:pt>
                <c:pt idx="122">
                  <c:v>15.020106588798621</c:v>
                </c:pt>
                <c:pt idx="123">
                  <c:v>14.815026589094987</c:v>
                </c:pt>
                <c:pt idx="124">
                  <c:v>14.609729740163987</c:v>
                </c:pt>
                <c:pt idx="125">
                  <c:v>14.404207847105248</c:v>
                </c:pt>
                <c:pt idx="126">
                  <c:v>14.198452500494737</c:v>
                </c:pt>
                <c:pt idx="127">
                  <c:v>13.992455079803008</c:v>
                </c:pt>
                <c:pt idx="128">
                  <c:v>13.786206757885909</c:v>
                </c:pt>
                <c:pt idx="129">
                  <c:v>13.579698506639202</c:v>
                </c:pt>
                <c:pt idx="130">
                  <c:v>13.372921103911803</c:v>
                </c:pt>
                <c:pt idx="131">
                  <c:v>13.165865141775003</c:v>
                </c:pt>
                <c:pt idx="132">
                  <c:v>12.958521036247237</c:v>
                </c:pt>
                <c:pt idx="133">
                  <c:v>12.750879038575748</c:v>
                </c:pt>
                <c:pt idx="134">
                  <c:v>12.542929248177437</c:v>
                </c:pt>
                <c:pt idx="135">
                  <c:v>12.334661627340918</c:v>
                </c:pt>
                <c:pt idx="136">
                  <c:v>12.126066017791693</c:v>
                </c:pt>
                <c:pt idx="137">
                  <c:v>11.917132159219447</c:v>
                </c:pt>
                <c:pt idx="138">
                  <c:v>11.707849709863957</c:v>
                </c:pt>
                <c:pt idx="139">
                  <c:v>11.498208269251274</c:v>
                </c:pt>
                <c:pt idx="140">
                  <c:v>11.28819740316554</c:v>
                </c:pt>
                <c:pt idx="141">
                  <c:v>11.07780667093416</c:v>
                </c:pt>
                <c:pt idx="142">
                  <c:v>10.867025655094428</c:v>
                </c:pt>
                <c:pt idx="143">
                  <c:v>10.655843993497603</c:v>
                </c:pt>
                <c:pt idx="144">
                  <c:v>10.4442514138935</c:v>
                </c:pt>
                <c:pt idx="145">
                  <c:v>10.232237771021643</c:v>
                </c:pt>
                <c:pt idx="146">
                  <c:v>10.019793086217629</c:v>
                </c:pt>
                <c:pt idx="147">
                  <c:v>9.8069075895219289</c:v>
                </c:pt>
                <c:pt idx="148">
                  <c:v>9.5935717642557226</c:v>
                </c:pt>
                <c:pt idx="149">
                  <c:v>9.3797763940020342</c:v>
                </c:pt>
                <c:pt idx="150">
                  <c:v>9.1655126119030133</c:v>
                </c:pt>
                <c:pt idx="151">
                  <c:v>8.9507719521533122</c:v>
                </c:pt>
                <c:pt idx="152">
                  <c:v>8.7355464035365493</c:v>
                </c:pt>
                <c:pt idx="153">
                  <c:v>8.5198284648179285</c:v>
                </c:pt>
                <c:pt idx="154">
                  <c:v>8.3036112017681045</c:v>
                </c:pt>
                <c:pt idx="155">
                  <c:v>8.0868883055567089</c:v>
                </c:pt>
                <c:pt idx="156">
                  <c:v>7.8696541522136112</c:v>
                </c:pt>
                <c:pt idx="157">
                  <c:v>7.6519038628167193</c:v>
                </c:pt>
                <c:pt idx="158">
                  <c:v>7.4336333640248569</c:v>
                </c:pt>
                <c:pt idx="159">
                  <c:v>7.2148394485351171</c:v>
                </c:pt>
                <c:pt idx="160">
                  <c:v>6.995519835005271</c:v>
                </c:pt>
                <c:pt idx="161">
                  <c:v>6.7756732269463376</c:v>
                </c:pt>
                <c:pt idx="162">
                  <c:v>6.5552993700555957</c:v>
                </c:pt>
                <c:pt idx="163">
                  <c:v>6.3343991074318158</c:v>
                </c:pt>
                <c:pt idx="164">
                  <c:v>6.1129744320875297</c:v>
                </c:pt>
                <c:pt idx="165">
                  <c:v>5.8910285361540389</c:v>
                </c:pt>
                <c:pt idx="166">
                  <c:v>5.6685658561601135</c:v>
                </c:pt>
                <c:pt idx="167">
                  <c:v>5.4455921137592869</c:v>
                </c:pt>
                <c:pt idx="168">
                  <c:v>5.2221143512805108</c:v>
                </c:pt>
                <c:pt idx="169">
                  <c:v>4.9981409614879304</c:v>
                </c:pt>
                <c:pt idx="170">
                  <c:v>4.7736817109527951</c:v>
                </c:pt>
                <c:pt idx="171">
                  <c:v>4.5487477564704273</c:v>
                </c:pt>
                <c:pt idx="172">
                  <c:v>4.323351653992213</c:v>
                </c:pt>
                <c:pt idx="173">
                  <c:v>4.097507359592135</c:v>
                </c:pt>
                <c:pt idx="174">
                  <c:v>3.8712302220454315</c:v>
                </c:pt>
                <c:pt idx="175">
                  <c:v>3.6445369666653162</c:v>
                </c:pt>
                <c:pt idx="176">
                  <c:v>3.4174456701209954</c:v>
                </c:pt>
                <c:pt idx="177">
                  <c:v>3.1899757260467263</c:v>
                </c:pt>
                <c:pt idx="178">
                  <c:v>2.9621478013444582</c:v>
                </c:pt>
                <c:pt idx="179">
                  <c:v>2.7339837831821807</c:v>
                </c:pt>
                <c:pt idx="180">
                  <c:v>2.5055067167953498</c:v>
                </c:pt>
                <c:pt idx="181">
                  <c:v>2.2767407343048269</c:v>
                </c:pt>
                <c:pt idx="182">
                  <c:v>2.0477109748753501</c:v>
                </c:pt>
                <c:pt idx="183">
                  <c:v>1.8184434966454264</c:v>
                </c:pt>
                <c:pt idx="184">
                  <c:v>1.5889651809664165</c:v>
                </c:pt>
                <c:pt idx="185">
                  <c:v>1.3593036295894987</c:v>
                </c:pt>
                <c:pt idx="186">
                  <c:v>1.1294870555341237</c:v>
                </c:pt>
                <c:pt idx="187">
                  <c:v>0.89954416845790786</c:v>
                </c:pt>
                <c:pt idx="188">
                  <c:v>0.66950405542474278</c:v>
                </c:pt>
                <c:pt idx="189">
                  <c:v>0.4393960580312935</c:v>
                </c:pt>
                <c:pt idx="190">
                  <c:v>0.2092496469049113</c:v>
                </c:pt>
                <c:pt idx="191">
                  <c:v>-2.0905705378293102E-2</c:v>
                </c:pt>
                <c:pt idx="192">
                  <c:v>-0.25104065188325747</c:v>
                </c:pt>
                <c:pt idx="193">
                  <c:v>-0.48112609833584391</c:v>
                </c:pt>
                <c:pt idx="194">
                  <c:v>-0.7111333285035184</c:v>
                </c:pt>
                <c:pt idx="195">
                  <c:v>-0.94103412689262877</c:v>
                </c:pt>
                <c:pt idx="196">
                  <c:v>-1.1708008977566269</c:v>
                </c:pt>
                <c:pt idx="197">
                  <c:v>-1.4004067794642963</c:v>
                </c:pt>
                <c:pt idx="198">
                  <c:v>-1.6298257533418286</c:v>
                </c:pt>
                <c:pt idx="199">
                  <c:v>-1.8590327461822225</c:v>
                </c:pt>
                <c:pt idx="200">
                  <c:v>-2.0880037257014354</c:v>
                </c:pt>
                <c:pt idx="201">
                  <c:v>-2.3167157883176173</c:v>
                </c:pt>
                <c:pt idx="202">
                  <c:v>-2.5451472387311642</c:v>
                </c:pt>
                <c:pt idx="203">
                  <c:v>-2.7732776608892933</c:v>
                </c:pt>
                <c:pt idx="204">
                  <c:v>-3.0010879800268722</c:v>
                </c:pt>
                <c:pt idx="205">
                  <c:v>-3.2285605155835935</c:v>
                </c:pt>
                <c:pt idx="206">
                  <c:v>-3.4556790249040694</c:v>
                </c:pt>
                <c:pt idx="207">
                  <c:v>-3.6824287377300728</c:v>
                </c:pt>
                <c:pt idx="208">
                  <c:v>-3.9087963815925093</c:v>
                </c:pt>
                <c:pt idx="209">
                  <c:v>-4.1347701983014602</c:v>
                </c:pt>
                <c:pt idx="210">
                  <c:v>-4.360339951816969</c:v>
                </c:pt>
                <c:pt idx="211">
                  <c:v>-4.5854969278575455</c:v>
                </c:pt>
                <c:pt idx="212">
                  <c:v>-4.8102339256692845</c:v>
                </c:pt>
                <c:pt idx="213">
                  <c:v>-5.0345452424343708</c:v>
                </c:pt>
                <c:pt idx="214">
                  <c:v>-5.258426650842984</c:v>
                </c:pt>
                <c:pt idx="215">
                  <c:v>-5.4818753703880923</c:v>
                </c:pt>
                <c:pt idx="216">
                  <c:v>-5.7048900329682803</c:v>
                </c:pt>
                <c:pt idx="217">
                  <c:v>-5.9274706433992836</c:v>
                </c:pt>
                <c:pt idx="218">
                  <c:v>-6.149618535441447</c:v>
                </c:pt>
                <c:pt idx="219">
                  <c:v>-6.3713363239485288</c:v>
                </c:pt>
                <c:pt idx="220">
                  <c:v>-6.5926278537334202</c:v>
                </c:pt>
                <c:pt idx="221">
                  <c:v>-6.8134981457294064</c:v>
                </c:pt>
                <c:pt idx="222">
                  <c:v>-7.0339533410032828</c:v>
                </c:pt>
                <c:pt idx="223">
                  <c:v>-7.2540006431477106</c:v>
                </c:pt>
                <c:pt idx="224">
                  <c:v>-7.4736482595483809</c:v>
                </c:pt>
                <c:pt idx="225">
                  <c:v>-7.6929053419853055</c:v>
                </c:pt>
                <c:pt idx="226">
                  <c:v>-7.9117819269890459</c:v>
                </c:pt>
                <c:pt idx="227">
                  <c:v>-8.1302888763325463</c:v>
                </c:pt>
                <c:pt idx="228">
                  <c:v>-8.3484378179973842</c:v>
                </c:pt>
                <c:pt idx="229">
                  <c:v>-8.5662410879123865</c:v>
                </c:pt>
                <c:pt idx="230">
                  <c:v>-8.7837116727199724</c:v>
                </c:pt>
                <c:pt idx="231">
                  <c:v>-9.0008631537862573</c:v>
                </c:pt>
                <c:pt idx="232">
                  <c:v>-9.2177096526305586</c:v>
                </c:pt>
                <c:pt idx="233">
                  <c:v>-9.4342657779133656</c:v>
                </c:pt>
                <c:pt idx="234">
                  <c:v>-9.650546574085725</c:v>
                </c:pt>
                <c:pt idx="235">
                  <c:v>-9.8665674717704608</c:v>
                </c:pt>
                <c:pt idx="236">
                  <c:v>-10.082344239914852</c:v>
                </c:pt>
                <c:pt idx="237">
                  <c:v>-10.297892939727234</c:v>
                </c:pt>
                <c:pt idx="238">
                  <c:v>-10.513229880384666</c:v>
                </c:pt>
                <c:pt idx="239">
                  <c:v>-10.728371576477707</c:v>
                </c:pt>
                <c:pt idx="240">
                  <c:v>-10.94333470713925</c:v>
                </c:pt>
                <c:pt idx="241">
                  <c:v>-11.158136076788946</c:v>
                </c:pt>
                <c:pt idx="242">
                  <c:v>-11.372792577411991</c:v>
                </c:pt>
                <c:pt idx="243">
                  <c:v>-11.587321152282195</c:v>
                </c:pt>
                <c:pt idx="244">
                  <c:v>-11.801738761031352</c:v>
                </c:pt>
                <c:pt idx="245">
                  <c:v>-12.01606234596497</c:v>
                </c:pt>
                <c:pt idx="246">
                  <c:v>-12.230308799522293</c:v>
                </c:pt>
                <c:pt idx="247">
                  <c:v>-12.444494932781051</c:v>
                </c:pt>
                <c:pt idx="248">
                  <c:v>-12.658637444912113</c:v>
                </c:pt>
                <c:pt idx="249">
                  <c:v>-12.872752893496047</c:v>
                </c:pt>
                <c:pt idx="250">
                  <c:v>-13.086857665623709</c:v>
                </c:pt>
                <c:pt idx="251">
                  <c:v>-13.300967949713158</c:v>
                </c:pt>
                <c:pt idx="252">
                  <c:v>-13.515099707994137</c:v>
                </c:pt>
                <c:pt idx="253">
                  <c:v>-13.729268649619534</c:v>
                </c:pt>
                <c:pt idx="254">
                  <c:v>-13.943490204389164</c:v>
                </c:pt>
                <c:pt idx="255">
                  <c:v>-14.157779497086034</c:v>
                </c:pt>
                <c:pt idx="256">
                  <c:v>-14.372151322447795</c:v>
                </c:pt>
                <c:pt idx="257">
                  <c:v>-14.586620120818571</c:v>
                </c:pt>
                <c:pt idx="258">
                  <c:v>-14.801199954548549</c:v>
                </c:pt>
                <c:pt idx="259">
                  <c:v>-15.015904485233914</c:v>
                </c:pt>
                <c:pt idx="260">
                  <c:v>-15.230746951912099</c:v>
                </c:pt>
                <c:pt idx="261">
                  <c:v>-15.445740150353089</c:v>
                </c:pt>
                <c:pt idx="262">
                  <c:v>-15.660896413609343</c:v>
                </c:pt>
                <c:pt idx="263">
                  <c:v>-15.87622759401086</c:v>
                </c:pt>
                <c:pt idx="264">
                  <c:v>-16.091745046812253</c:v>
                </c:pt>
                <c:pt idx="265">
                  <c:v>-16.307459615718695</c:v>
                </c:pt>
                <c:pt idx="266">
                  <c:v>-16.523381620534654</c:v>
                </c:pt>
                <c:pt idx="267">
                  <c:v>-16.739520847193361</c:v>
                </c:pt>
                <c:pt idx="268">
                  <c:v>-16.955886540436623</c:v>
                </c:pt>
                <c:pt idx="269">
                  <c:v>-17.172487399421595</c:v>
                </c:pt>
                <c:pt idx="270">
                  <c:v>-17.389331576534463</c:v>
                </c:pt>
                <c:pt idx="271">
                  <c:v>-17.606426679689704</c:v>
                </c:pt>
                <c:pt idx="272">
                  <c:v>-17.823779778387564</c:v>
                </c:pt>
                <c:pt idx="273">
                  <c:v>-18.041397413790648</c:v>
                </c:pt>
                <c:pt idx="274">
                  <c:v>-18.259285613063977</c:v>
                </c:pt>
                <c:pt idx="275">
                  <c:v>-18.477449908201525</c:v>
                </c:pt>
                <c:pt idx="276">
                  <c:v>-18.695895359533218</c:v>
                </c:pt>
                <c:pt idx="277">
                  <c:v>-18.914626584075521</c:v>
                </c:pt>
                <c:pt idx="278">
                  <c:v>-19.133647788849611</c:v>
                </c:pt>
                <c:pt idx="279">
                  <c:v>-19.352962809249721</c:v>
                </c:pt>
                <c:pt idx="280">
                  <c:v>-19.572575152498136</c:v>
                </c:pt>
                <c:pt idx="281">
                  <c:v>-19.792488046172952</c:v>
                </c:pt>
                <c:pt idx="282">
                  <c:v>-20.01270449174341</c:v>
                </c:pt>
                <c:pt idx="283">
                  <c:v>-20.23322732299291</c:v>
                </c:pt>
                <c:pt idx="284">
                  <c:v>-20.454059269156065</c:v>
                </c:pt>
                <c:pt idx="285">
                  <c:v>-20.675203022540394</c:v>
                </c:pt>
                <c:pt idx="286">
                  <c:v>-20.896661310351259</c:v>
                </c:pt>
                <c:pt idx="287">
                  <c:v>-21.118436970387179</c:v>
                </c:pt>
                <c:pt idx="288">
                  <c:v>-21.340533030224886</c:v>
                </c:pt>
                <c:pt idx="289">
                  <c:v>-21.562952789471321</c:v>
                </c:pt>
                <c:pt idx="290">
                  <c:v>-21.785699904620742</c:v>
                </c:pt>
                <c:pt idx="291">
                  <c:v>-22.008778476024027</c:v>
                </c:pt>
                <c:pt idx="292">
                  <c:v>-22.232193136452057</c:v>
                </c:pt>
                <c:pt idx="293">
                  <c:v>-22.455949140715557</c:v>
                </c:pt>
                <c:pt idx="294">
                  <c:v>-22.680052455799597</c:v>
                </c:pt>
                <c:pt idx="295">
                  <c:v>-22.904509850954561</c:v>
                </c:pt>
                <c:pt idx="296">
                  <c:v>-23.129328987210751</c:v>
                </c:pt>
                <c:pt idx="297">
                  <c:v>-23.354518505775463</c:v>
                </c:pt>
                <c:pt idx="298">
                  <c:v>-23.580088114805399</c:v>
                </c:pt>
                <c:pt idx="299">
                  <c:v>-23.806048674066911</c:v>
                </c:pt>
                <c:pt idx="300">
                  <c:v>-24.032412277029206</c:v>
                </c:pt>
                <c:pt idx="301">
                  <c:v>-24.259192329972851</c:v>
                </c:pt>
                <c:pt idx="302">
                  <c:v>-24.486403627735978</c:v>
                </c:pt>
                <c:pt idx="303">
                  <c:v>-24.714062425763917</c:v>
                </c:pt>
                <c:pt idx="304">
                  <c:v>-24.942186508173165</c:v>
                </c:pt>
                <c:pt idx="305">
                  <c:v>-25.170795251586792</c:v>
                </c:pt>
                <c:pt idx="306">
                  <c:v>-25.399909684543243</c:v>
                </c:pt>
                <c:pt idx="307">
                  <c:v>-25.629552542325911</c:v>
                </c:pt>
                <c:pt idx="308">
                  <c:v>-25.859748317101189</c:v>
                </c:pt>
                <c:pt idx="309">
                  <c:v>-26.090523303292979</c:v>
                </c:pt>
                <c:pt idx="310">
                  <c:v>-26.321905638155407</c:v>
                </c:pt>
                <c:pt idx="311">
                  <c:v>-26.55392533753643</c:v>
                </c:pt>
                <c:pt idx="312">
                  <c:v>-26.786614326850277</c:v>
                </c:pt>
                <c:pt idx="313">
                  <c:v>-27.020006467295765</c:v>
                </c:pt>
                <c:pt idx="314">
                  <c:v>-27.254137577373541</c:v>
                </c:pt>
                <c:pt idx="315">
                  <c:v>-27.489045449762351</c:v>
                </c:pt>
                <c:pt idx="316">
                  <c:v>-27.724769863618725</c:v>
                </c:pt>
                <c:pt idx="317">
                  <c:v>-27.961352592361305</c:v>
                </c:pt>
                <c:pt idx="318">
                  <c:v>-28.198837406994237</c:v>
                </c:pt>
                <c:pt idx="319">
                  <c:v>-28.437270075011885</c:v>
                </c:pt>
                <c:pt idx="320">
                  <c:v>-28.676698354909799</c:v>
                </c:pt>
                <c:pt idx="321">
                  <c:v>-28.917171986308016</c:v>
                </c:pt>
                <c:pt idx="322">
                  <c:v>-29.158742675668027</c:v>
                </c:pt>
                <c:pt idx="323">
                  <c:v>-29.401464077560497</c:v>
                </c:pt>
                <c:pt idx="324">
                  <c:v>-29.645391771411532</c:v>
                </c:pt>
                <c:pt idx="325">
                  <c:v>-29.890583233627911</c:v>
                </c:pt>
                <c:pt idx="326">
                  <c:v>-30.137097804972104</c:v>
                </c:pt>
                <c:pt idx="327">
                  <c:v>-30.38499665302923</c:v>
                </c:pt>
                <c:pt idx="328">
                  <c:v>-30.634342729580037</c:v>
                </c:pt>
                <c:pt idx="329">
                  <c:v>-30.885200722668579</c:v>
                </c:pt>
                <c:pt idx="330">
                  <c:v>-31.137637003129814</c:v>
                </c:pt>
                <c:pt idx="331">
                  <c:v>-31.391719565321004</c:v>
                </c:pt>
                <c:pt idx="332">
                  <c:v>-31.647517961785432</c:v>
                </c:pt>
                <c:pt idx="333">
                  <c:v>-31.905103231563309</c:v>
                </c:pt>
                <c:pt idx="334">
                  <c:v>-32.164547821858193</c:v>
                </c:pt>
                <c:pt idx="335">
                  <c:v>-32.425925502765004</c:v>
                </c:pt>
                <c:pt idx="336">
                  <c:v>-32.689311274767867</c:v>
                </c:pt>
                <c:pt idx="337">
                  <c:v>-32.954781268731374</c:v>
                </c:pt>
                <c:pt idx="338">
                  <c:v>-33.222412638116531</c:v>
                </c:pt>
                <c:pt idx="339">
                  <c:v>-33.492283443186039</c:v>
                </c:pt>
                <c:pt idx="340">
                  <c:v>-33.764472526988214</c:v>
                </c:pt>
                <c:pt idx="341">
                  <c:v>-34.039059382948849</c:v>
                </c:pt>
                <c:pt idx="342">
                  <c:v>-34.316124013946506</c:v>
                </c:pt>
                <c:pt idx="343">
                  <c:v>-34.59574678279855</c:v>
                </c:pt>
                <c:pt idx="344">
                  <c:v>-34.878008254145463</c:v>
                </c:pt>
                <c:pt idx="345">
                  <c:v>-35.162989027788036</c:v>
                </c:pt>
                <c:pt idx="346">
                  <c:v>-35.4507695636051</c:v>
                </c:pt>
                <c:pt idx="347">
                  <c:v>-35.741429998258639</c:v>
                </c:pt>
                <c:pt idx="348">
                  <c:v>-36.03504995397757</c:v>
                </c:pt>
                <c:pt idx="349">
                  <c:v>-36.331708339800407</c:v>
                </c:pt>
                <c:pt idx="350">
                  <c:v>-36.631483145749755</c:v>
                </c:pt>
                <c:pt idx="351">
                  <c:v>-36.934451230506205</c:v>
                </c:pt>
                <c:pt idx="352">
                  <c:v>-37.24068810324561</c:v>
                </c:pt>
                <c:pt idx="353">
                  <c:v>-37.550267700400305</c:v>
                </c:pt>
                <c:pt idx="354">
                  <c:v>-37.863262158198836</c:v>
                </c:pt>
                <c:pt idx="355">
                  <c:v>-38.17974158193207</c:v>
                </c:pt>
                <c:pt idx="356">
                  <c:v>-38.499773812980216</c:v>
                </c:pt>
                <c:pt idx="357">
                  <c:v>-38.823424194716701</c:v>
                </c:pt>
                <c:pt idx="358">
                  <c:v>-39.150755338480202</c:v>
                </c:pt>
                <c:pt idx="359">
                  <c:v>-39.481826890868938</c:v>
                </c:pt>
                <c:pt idx="360">
                  <c:v>-39.816695303667821</c:v>
                </c:pt>
                <c:pt idx="361">
                  <c:v>-40.155413607759648</c:v>
                </c:pt>
                <c:pt idx="362">
                  <c:v>-40.498031192400894</c:v>
                </c:pt>
                <c:pt idx="363">
                  <c:v>-40.844593591257478</c:v>
                </c:pt>
                <c:pt idx="364">
                  <c:v>-41.19514227659495</c:v>
                </c:pt>
                <c:pt idx="365">
                  <c:v>-41.549714463000292</c:v>
                </c:pt>
                <c:pt idx="366">
                  <c:v>-41.908342921979866</c:v>
                </c:pt>
                <c:pt idx="367">
                  <c:v>-42.271055808728157</c:v>
                </c:pt>
                <c:pt idx="368">
                  <c:v>-42.637876502296074</c:v>
                </c:pt>
                <c:pt idx="369">
                  <c:v>-43.008823460304917</c:v>
                </c:pt>
                <c:pt idx="370">
                  <c:v>-43.38391008925614</c:v>
                </c:pt>
                <c:pt idx="371">
                  <c:v>-43.763144631374431</c:v>
                </c:pt>
                <c:pt idx="372">
                  <c:v>-44.14653006879972</c:v>
                </c:pt>
                <c:pt idx="373">
                  <c:v>-44.534064045806907</c:v>
                </c:pt>
                <c:pt idx="374">
                  <c:v>-44.925738809589234</c:v>
                </c:pt>
                <c:pt idx="375">
                  <c:v>-45.321541169989878</c:v>
                </c:pt>
                <c:pt idx="376">
                  <c:v>-45.721452478409788</c:v>
                </c:pt>
                <c:pt idx="377">
                  <c:v>-46.125448625961667</c:v>
                </c:pt>
                <c:pt idx="378">
                  <c:v>-46.533500060781137</c:v>
                </c:pt>
                <c:pt idx="379">
                  <c:v>-46.945571824246578</c:v>
                </c:pt>
                <c:pt idx="380">
                  <c:v>-47.361623605715991</c:v>
                </c:pt>
                <c:pt idx="381">
                  <c:v>-47.781609815229004</c:v>
                </c:pt>
                <c:pt idx="382">
                  <c:v>-48.205479673500605</c:v>
                </c:pt>
                <c:pt idx="383">
                  <c:v>-48.633177318398154</c:v>
                </c:pt>
                <c:pt idx="384">
                  <c:v>-49.06464192698455</c:v>
                </c:pt>
                <c:pt idx="385">
                  <c:v>-49.499807852108418</c:v>
                </c:pt>
                <c:pt idx="386">
                  <c:v>-49.938604772441096</c:v>
                </c:pt>
                <c:pt idx="387">
                  <c:v>-50.380957854789344</c:v>
                </c:pt>
                <c:pt idx="388">
                  <c:v>-50.826787927463378</c:v>
                </c:pt>
                <c:pt idx="389">
                  <c:v>-51.276011663442809</c:v>
                </c:pt>
                <c:pt idx="390">
                  <c:v>-51.728541772066421</c:v>
                </c:pt>
                <c:pt idx="391">
                  <c:v>-52.18428719796816</c:v>
                </c:pt>
                <c:pt idx="392">
                  <c:v>-52.643153325996487</c:v>
                </c:pt>
                <c:pt idx="393">
                  <c:v>-53.105042190880646</c:v>
                </c:pt>
                <c:pt idx="394">
                  <c:v>-53.569852690449729</c:v>
                </c:pt>
                <c:pt idx="395">
                  <c:v>-54.037480801264223</c:v>
                </c:pt>
                <c:pt idx="396">
                  <c:v>-54.507819795582954</c:v>
                </c:pt>
                <c:pt idx="397">
                  <c:v>-54.980760458662658</c:v>
                </c:pt>
                <c:pt idx="398">
                  <c:v>-55.456191305467144</c:v>
                </c:pt>
                <c:pt idx="399">
                  <c:v>-55.933998795949805</c:v>
                </c:pt>
                <c:pt idx="400">
                  <c:v>-56.414067548163857</c:v>
                </c:pt>
              </c:numCache>
            </c:numRef>
          </c:yVal>
          <c:smooth val="1"/>
          <c:extLst>
            <c:ext xmlns:c16="http://schemas.microsoft.com/office/drawing/2014/chart" uri="{C3380CC4-5D6E-409C-BE32-E72D297353CC}">
              <c16:uniqueId val="{00000000-1293-4CC1-B6F3-81A4D391C106}"/>
            </c:ext>
          </c:extLst>
        </c:ser>
        <c:dLbls>
          <c:showLegendKey val="0"/>
          <c:showVal val="0"/>
          <c:showCatName val="0"/>
          <c:showSerName val="0"/>
          <c:showPercent val="0"/>
          <c:showBubbleSize val="0"/>
        </c:dLbls>
        <c:axId val="171335680"/>
        <c:axId val="171337600"/>
      </c:scatterChart>
      <c:scatterChart>
        <c:scatterStyle val="smoothMarker"/>
        <c:varyColors val="0"/>
        <c:ser>
          <c:idx val="3"/>
          <c:order val="1"/>
          <c:tx>
            <c:v>phase</c:v>
          </c:tx>
          <c:spPr>
            <a:ln>
              <a:solidFill>
                <a:srgbClr val="C00000"/>
              </a:solidFill>
              <a:prstDash val="solid"/>
            </a:ln>
          </c:spPr>
          <c:marker>
            <c:symbol val="none"/>
          </c:marker>
          <c:xVal>
            <c:numRef>
              <c:f>Sheet2!$W$4:$W$404</c:f>
              <c:numCache>
                <c:formatCode>0</c:formatCode>
                <c:ptCount val="40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numCache>
            </c:numRef>
          </c:xVal>
          <c:yVal>
            <c:numRef>
              <c:f>Sheet2!$BB$4:$BB$404</c:f>
              <c:numCache>
                <c:formatCode>0.00</c:formatCode>
                <c:ptCount val="401"/>
                <c:pt idx="0">
                  <c:v>91.946414655677174</c:v>
                </c:pt>
                <c:pt idx="1">
                  <c:v>91.88473185514286</c:v>
                </c:pt>
                <c:pt idx="2">
                  <c:v>91.824043483674743</c:v>
                </c:pt>
                <c:pt idx="3">
                  <c:v>91.764317711733824</c:v>
                </c:pt>
                <c:pt idx="4">
                  <c:v>91.705523198635078</c:v>
                </c:pt>
                <c:pt idx="5">
                  <c:v>91.647629077478044</c:v>
                </c:pt>
                <c:pt idx="6">
                  <c:v>91.5906049402343</c:v>
                </c:pt>
                <c:pt idx="7">
                  <c:v>91.534420822991166</c:v>
                </c:pt>
                <c:pt idx="8">
                  <c:v>91.479047191349636</c:v>
                </c:pt>
                <c:pt idx="9">
                  <c:v>91.424454925975525</c:v>
                </c:pt>
                <c:pt idx="10">
                  <c:v>91.370615308301069</c:v>
                </c:pt>
                <c:pt idx="11">
                  <c:v>91.317500006375496</c:v>
                </c:pt>
                <c:pt idx="12">
                  <c:v>91.265081060861533</c:v>
                </c:pt>
                <c:pt idx="13">
                  <c:v>91.213330871175586</c:v>
                </c:pt>
                <c:pt idx="14">
                  <c:v>91.162222181768755</c:v>
                </c:pt>
                <c:pt idx="15">
                  <c:v>91.111728068545261</c:v>
                </c:pt>
                <c:pt idx="16">
                  <c:v>91.061821925416083</c:v>
                </c:pt>
                <c:pt idx="17">
                  <c:v>91.012477450983539</c:v>
                </c:pt>
                <c:pt idx="18">
                  <c:v>90.963668635354381</c:v>
                </c:pt>
                <c:pt idx="19">
                  <c:v>90.915369747077392</c:v>
                </c:pt>
                <c:pt idx="20">
                  <c:v>90.867555320202229</c:v>
                </c:pt>
                <c:pt idx="21">
                  <c:v>90.820200141456027</c:v>
                </c:pt>
                <c:pt idx="22">
                  <c:v>90.773279237534084</c:v>
                </c:pt>
                <c:pt idx="23">
                  <c:v>90.726767862500893</c:v>
                </c:pt>
                <c:pt idx="24">
                  <c:v>90.680641485298224</c:v>
                </c:pt>
                <c:pt idx="25">
                  <c:v>90.634875777356157</c:v>
                </c:pt>
                <c:pt idx="26">
                  <c:v>90.589446600303674</c:v>
                </c:pt>
                <c:pt idx="27">
                  <c:v>90.544329993775293</c:v>
                </c:pt>
                <c:pt idx="28">
                  <c:v>90.499502163309884</c:v>
                </c:pt>
                <c:pt idx="29">
                  <c:v>90.454939468338026</c:v>
                </c:pt>
                <c:pt idx="30">
                  <c:v>90.410618410254855</c:v>
                </c:pt>
                <c:pt idx="31">
                  <c:v>90.36651562057456</c:v>
                </c:pt>
                <c:pt idx="32">
                  <c:v>90.322607849163035</c:v>
                </c:pt>
                <c:pt idx="33">
                  <c:v>90.278871952545757</c:v>
                </c:pt>
                <c:pt idx="34">
                  <c:v>90.235284882287488</c:v>
                </c:pt>
                <c:pt idx="35">
                  <c:v>90.191823673440737</c:v>
                </c:pt>
                <c:pt idx="36">
                  <c:v>90.14846543305984</c:v>
                </c:pt>
                <c:pt idx="37">
                  <c:v>90.105187328778129</c:v>
                </c:pt>
                <c:pt idx="38">
                  <c:v>90.061966577445091</c:v>
                </c:pt>
                <c:pt idx="39">
                  <c:v>90.018780433821405</c:v>
                </c:pt>
                <c:pt idx="40">
                  <c:v>89.97560617932939</c:v>
                </c:pt>
                <c:pt idx="41">
                  <c:v>89.932421110855898</c:v>
                </c:pt>
                <c:pt idx="42">
                  <c:v>89.889202529607445</c:v>
                </c:pt>
                <c:pt idx="43">
                  <c:v>89.845927730013713</c:v>
                </c:pt>
                <c:pt idx="44">
                  <c:v>89.802573988679498</c:v>
                </c:pt>
                <c:pt idx="45">
                  <c:v>89.75911855338326</c:v>
                </c:pt>
                <c:pt idx="46">
                  <c:v>89.715538632121138</c:v>
                </c:pt>
                <c:pt idx="47">
                  <c:v>89.671811382196012</c:v>
                </c:pt>
                <c:pt idx="48">
                  <c:v>89.627913899351341</c:v>
                </c:pt>
                <c:pt idx="49">
                  <c:v>89.583823206949504</c:v>
                </c:pt>
                <c:pt idx="50">
                  <c:v>89.539516245195003</c:v>
                </c:pt>
                <c:pt idx="51">
                  <c:v>89.494969860403543</c:v>
                </c:pt>
                <c:pt idx="52">
                  <c:v>89.450160794318109</c:v>
                </c:pt>
                <c:pt idx="53">
                  <c:v>89.405065673473359</c:v>
                </c:pt>
                <c:pt idx="54">
                  <c:v>89.359660998610522</c:v>
                </c:pt>
                <c:pt idx="55">
                  <c:v>89.313923134146336</c:v>
                </c:pt>
                <c:pt idx="56">
                  <c:v>89.267828297697477</c:v>
                </c:pt>
                <c:pt idx="57">
                  <c:v>89.221352549665951</c:v>
                </c:pt>
                <c:pt idx="58">
                  <c:v>89.174471782888816</c:v>
                </c:pt>
                <c:pt idx="59">
                  <c:v>89.127161712357861</c:v>
                </c:pt>
                <c:pt idx="60">
                  <c:v>89.079397865014684</c:v>
                </c:pt>
                <c:pt idx="61">
                  <c:v>89.031155569628183</c:v>
                </c:pt>
                <c:pt idx="62">
                  <c:v>88.982409946761265</c:v>
                </c:pt>
                <c:pt idx="63">
                  <c:v>88.933135898835758</c:v>
                </c:pt>
                <c:pt idx="64">
                  <c:v>88.883308100304163</c:v>
                </c:pt>
                <c:pt idx="65">
                  <c:v>88.832900987938743</c:v>
                </c:pt>
                <c:pt idx="66">
                  <c:v>88.78188875124907</c:v>
                </c:pt>
                <c:pt idx="67">
                  <c:v>88.73024532304062</c:v>
                </c:pt>
                <c:pt idx="68">
                  <c:v>88.677944370127577</c:v>
                </c:pt>
                <c:pt idx="69">
                  <c:v>88.624959284215336</c:v>
                </c:pt>
                <c:pt idx="70">
                  <c:v>88.571263172968045</c:v>
                </c:pt>
                <c:pt idx="71">
                  <c:v>88.516828851279868</c:v>
                </c:pt>
                <c:pt idx="72">
                  <c:v>88.461628832767929</c:v>
                </c:pt>
                <c:pt idx="73">
                  <c:v>88.405635321508669</c:v>
                </c:pt>
                <c:pt idx="74">
                  <c:v>88.348820204039569</c:v>
                </c:pt>
                <c:pt idx="75">
                  <c:v>88.291155041650612</c:v>
                </c:pt>
                <c:pt idx="76">
                  <c:v>88.232611062991481</c:v>
                </c:pt>
                <c:pt idx="77">
                  <c:v>88.173159157023079</c:v>
                </c:pt>
                <c:pt idx="78">
                  <c:v>88.112769866343058</c:v>
                </c:pt>
                <c:pt idx="79">
                  <c:v>88.051413380918419</c:v>
                </c:pt>
                <c:pt idx="80">
                  <c:v>87.989059532259716</c:v>
                </c:pt>
                <c:pt idx="81">
                  <c:v>87.925677788074438</c:v>
                </c:pt>
                <c:pt idx="82">
                  <c:v>87.861237247439391</c:v>
                </c:pt>
                <c:pt idx="83">
                  <c:v>87.795706636534803</c:v>
                </c:pt>
                <c:pt idx="84">
                  <c:v>87.729054304985809</c:v>
                </c:pt>
                <c:pt idx="85">
                  <c:v>87.661248222859584</c:v>
                </c:pt>
                <c:pt idx="86">
                  <c:v>87.59225597837036</c:v>
                </c:pt>
                <c:pt idx="87">
                  <c:v>87.522044776346462</c:v>
                </c:pt>
                <c:pt idx="88">
                  <c:v>87.450581437518323</c:v>
                </c:pt>
                <c:pt idx="89">
                  <c:v>87.377832398689478</c:v>
                </c:pt>
                <c:pt idx="90">
                  <c:v>87.30376371385492</c:v>
                </c:pt>
                <c:pt idx="91">
                  <c:v>87.228341056337527</c:v>
                </c:pt>
                <c:pt idx="92">
                  <c:v>87.1515297220147</c:v>
                </c:pt>
                <c:pt idx="93">
                  <c:v>87.073294633712777</c:v>
                </c:pt>
                <c:pt idx="94">
                  <c:v>86.993600346850457</c:v>
                </c:pt>
                <c:pt idx="95">
                  <c:v>86.912411056416119</c:v>
                </c:pt>
                <c:pt idx="96">
                  <c:v>86.829690605369663</c:v>
                </c:pt>
                <c:pt idx="97">
                  <c:v>86.745402494561816</c:v>
                </c:pt>
                <c:pt idx="98">
                  <c:v>86.659509894269476</c:v>
                </c:pt>
                <c:pt idx="99">
                  <c:v>86.571975657449897</c:v>
                </c:pt>
                <c:pt idx="100">
                  <c:v>86.482762334819782</c:v>
                </c:pt>
                <c:pt idx="101">
                  <c:v>86.391832191871188</c:v>
                </c:pt>
                <c:pt idx="102">
                  <c:v>86.299147227938192</c:v>
                </c:pt>
                <c:pt idx="103">
                  <c:v>86.204669197434299</c:v>
                </c:pt>
                <c:pt idx="104">
                  <c:v>86.108359633382321</c:v>
                </c:pt>
                <c:pt idx="105">
                  <c:v>86.010179873363455</c:v>
                </c:pt>
                <c:pt idx="106">
                  <c:v>85.910091088014312</c:v>
                </c:pt>
                <c:pt idx="107">
                  <c:v>85.808054312203538</c:v>
                </c:pt>
                <c:pt idx="108">
                  <c:v>85.704030479022379</c:v>
                </c:pt>
                <c:pt idx="109">
                  <c:v>85.597980456723889</c:v>
                </c:pt>
                <c:pt idx="110">
                  <c:v>85.489865088747521</c:v>
                </c:pt>
                <c:pt idx="111">
                  <c:v>85.379645236965032</c:v>
                </c:pt>
                <c:pt idx="112">
                  <c:v>85.267281828282592</c:v>
                </c:pt>
                <c:pt idx="113">
                  <c:v>85.152735904732822</c:v>
                </c:pt>
                <c:pt idx="114">
                  <c:v>85.035968677185537</c:v>
                </c:pt>
                <c:pt idx="115">
                  <c:v>84.91694158280292</c:v>
                </c:pt>
                <c:pt idx="116">
                  <c:v>84.795616346357448</c:v>
                </c:pt>
                <c:pt idx="117">
                  <c:v>84.671955045522793</c:v>
                </c:pt>
                <c:pt idx="118">
                  <c:v>84.545920180238298</c:v>
                </c:pt>
                <c:pt idx="119">
                  <c:v>84.417474746234959</c:v>
                </c:pt>
                <c:pt idx="120">
                  <c:v>84.286582312796241</c:v>
                </c:pt>
                <c:pt idx="121">
                  <c:v>84.153207104809155</c:v>
                </c:pt>
                <c:pt idx="122">
                  <c:v>84.017314089141976</c:v>
                </c:pt>
                <c:pt idx="123">
                  <c:v>83.878869065359908</c:v>
                </c:pt>
                <c:pt idx="124">
                  <c:v>83.737838760764404</c:v>
                </c:pt>
                <c:pt idx="125">
                  <c:v>83.594190929710791</c:v>
                </c:pt>
                <c:pt idx="126">
                  <c:v>83.447894457124733</c:v>
                </c:pt>
                <c:pt idx="127">
                  <c:v>83.298919466098965</c:v>
                </c:pt>
                <c:pt idx="128">
                  <c:v>83.147237429409259</c:v>
                </c:pt>
                <c:pt idx="129">
                  <c:v>82.992821284741439</c:v>
                </c:pt>
                <c:pt idx="130">
                  <c:v>82.835645553367399</c:v>
                </c:pt>
                <c:pt idx="131">
                  <c:v>82.675686461952878</c:v>
                </c:pt>
                <c:pt idx="132">
                  <c:v>82.512922067115582</c:v>
                </c:pt>
                <c:pt idx="133">
                  <c:v>82.34733238228587</c:v>
                </c:pt>
                <c:pt idx="134">
                  <c:v>82.178899506349381</c:v>
                </c:pt>
                <c:pt idx="135">
                  <c:v>82.00760775347328</c:v>
                </c:pt>
                <c:pt idx="136">
                  <c:v>81.833443783435357</c:v>
                </c:pt>
                <c:pt idx="137">
                  <c:v>81.656396731687977</c:v>
                </c:pt>
                <c:pt idx="138">
                  <c:v>81.476458338297775</c:v>
                </c:pt>
                <c:pt idx="139">
                  <c:v>81.293623074806774</c:v>
                </c:pt>
                <c:pt idx="140">
                  <c:v>81.107888267961911</c:v>
                </c:pt>
                <c:pt idx="141">
                  <c:v>80.919254219159967</c:v>
                </c:pt>
                <c:pt idx="142">
                  <c:v>80.727724318352912</c:v>
                </c:pt>
                <c:pt idx="143">
                  <c:v>80.533305151055472</c:v>
                </c:pt>
                <c:pt idx="144">
                  <c:v>80.336006596997507</c:v>
                </c:pt>
                <c:pt idx="145">
                  <c:v>80.135841918862681</c:v>
                </c:pt>
                <c:pt idx="146">
                  <c:v>79.932827839463656</c:v>
                </c:pt>
                <c:pt idx="147">
                  <c:v>79.726984605613012</c:v>
                </c:pt>
                <c:pt idx="148">
                  <c:v>79.518336036871574</c:v>
                </c:pt>
                <c:pt idx="149">
                  <c:v>79.306909557285763</c:v>
                </c:pt>
                <c:pt idx="150">
                  <c:v>79.092736208169143</c:v>
                </c:pt>
                <c:pt idx="151">
                  <c:v>78.875850639943167</c:v>
                </c:pt>
                <c:pt idx="152">
                  <c:v>78.656291081030247</c:v>
                </c:pt>
                <c:pt idx="153">
                  <c:v>78.434099281789656</c:v>
                </c:pt>
                <c:pt idx="154">
                  <c:v>78.209320431510235</c:v>
                </c:pt>
                <c:pt idx="155">
                  <c:v>77.982003046522976</c:v>
                </c:pt>
                <c:pt idx="156">
                  <c:v>77.752198827573196</c:v>
                </c:pt>
                <c:pt idx="157">
                  <c:v>77.519962484703512</c:v>
                </c:pt>
                <c:pt idx="158">
                  <c:v>77.285351528040096</c:v>
                </c:pt>
                <c:pt idx="159">
                  <c:v>77.048426023054574</c:v>
                </c:pt>
                <c:pt idx="160">
                  <c:v>76.809248309089199</c:v>
                </c:pt>
                <c:pt idx="161">
                  <c:v>76.567882680185676</c:v>
                </c:pt>
                <c:pt idx="162">
                  <c:v>76.324395027549144</c:v>
                </c:pt>
                <c:pt idx="163">
                  <c:v>76.078852443307454</c:v>
                </c:pt>
                <c:pt idx="164">
                  <c:v>75.831322785589023</c:v>
                </c:pt>
                <c:pt idx="165">
                  <c:v>75.581874205341762</c:v>
                </c:pt>
                <c:pt idx="166">
                  <c:v>75.330574635742067</c:v>
                </c:pt>
                <c:pt idx="167">
                  <c:v>75.077491245499843</c:v>
                </c:pt>
                <c:pt idx="168">
                  <c:v>74.822689857839251</c:v>
                </c:pt>
                <c:pt idx="169">
                  <c:v>74.566234337428241</c:v>
                </c:pt>
                <c:pt idx="170">
                  <c:v>74.308185948027202</c:v>
                </c:pt>
                <c:pt idx="171">
                  <c:v>74.048602684129762</c:v>
                </c:pt>
                <c:pt idx="172">
                  <c:v>73.787538580357406</c:v>
                </c:pt>
                <c:pt idx="173">
                  <c:v>73.525043002846132</c:v>
                </c:pt>
                <c:pt idx="174">
                  <c:v>73.261159927310587</c:v>
                </c:pt>
                <c:pt idx="175">
                  <c:v>72.99592720888073</c:v>
                </c:pt>
                <c:pt idx="176">
                  <c:v>72.729375849172357</c:v>
                </c:pt>
                <c:pt idx="177">
                  <c:v>72.461529266359889</c:v>
                </c:pt>
                <c:pt idx="178">
                  <c:v>72.192402574264989</c:v>
                </c:pt>
                <c:pt idx="179">
                  <c:v>71.922001876644714</c:v>
                </c:pt>
                <c:pt idx="180">
                  <c:v>71.650323582954698</c:v>
                </c:pt>
                <c:pt idx="181">
                  <c:v>71.377353751868839</c:v>
                </c:pt>
                <c:pt idx="182">
                  <c:v>71.103067468752215</c:v>
                </c:pt>
                <c:pt idx="183">
                  <c:v>70.827428263109667</c:v>
                </c:pt>
                <c:pt idx="184">
                  <c:v>70.550387571763309</c:v>
                </c:pt>
                <c:pt idx="185">
                  <c:v>70.271884253154511</c:v>
                </c:pt>
                <c:pt idx="186">
                  <c:v>69.991844157719555</c:v>
                </c:pt>
                <c:pt idx="187">
                  <c:v>69.710179758762067</c:v>
                </c:pt>
                <c:pt idx="188">
                  <c:v>69.426789847643846</c:v>
                </c:pt>
                <c:pt idx="189">
                  <c:v>69.141559296452016</c:v>
                </c:pt>
                <c:pt idx="190">
                  <c:v>68.85435889058283</c:v>
                </c:pt>
                <c:pt idx="191">
                  <c:v>68.565045232923922</c:v>
                </c:pt>
                <c:pt idx="192">
                  <c:v>68.273460720532356</c:v>
                </c:pt>
                <c:pt idx="193">
                  <c:v>67.979433593908382</c:v>
                </c:pt>
                <c:pt idx="194">
                  <c:v>67.682778058168964</c:v>
                </c:pt>
                <c:pt idx="195">
                  <c:v>67.383294474645666</c:v>
                </c:pt>
                <c:pt idx="196">
                  <c:v>67.080769620684009</c:v>
                </c:pt>
                <c:pt idx="197">
                  <c:v>66.774977014714963</c:v>
                </c:pt>
                <c:pt idx="198">
                  <c:v>66.465677303023611</c:v>
                </c:pt>
                <c:pt idx="199">
                  <c:v>66.152618704055811</c:v>
                </c:pt>
                <c:pt idx="200">
                  <c:v>65.835537505601152</c:v>
                </c:pt>
                <c:pt idx="201">
                  <c:v>65.514158609767918</c:v>
                </c:pt>
                <c:pt idx="202">
                  <c:v>65.188196120333416</c:v>
                </c:pt>
                <c:pt idx="203">
                  <c:v>64.857353966813236</c:v>
                </c:pt>
                <c:pt idx="204">
                  <c:v>64.52132655944645</c:v>
                </c:pt>
                <c:pt idx="205">
                  <c:v>64.179799469237963</c:v>
                </c:pt>
                <c:pt idx="206">
                  <c:v>63.832450127237735</c:v>
                </c:pt>
                <c:pt idx="207">
                  <c:v>63.478948537355734</c:v>
                </c:pt>
                <c:pt idx="208">
                  <c:v>63.118957997212476</c:v>
                </c:pt>
                <c:pt idx="209">
                  <c:v>62.752135821799882</c:v>
                </c:pt>
                <c:pt idx="210">
                  <c:v>62.378134065061232</c:v>
                </c:pt>
                <c:pt idx="211">
                  <c:v>61.996600234893521</c:v>
                </c:pt>
                <c:pt idx="212">
                  <c:v>61.60717799751005</c:v>
                </c:pt>
                <c:pt idx="213">
                  <c:v>61.209507867574644</c:v>
                </c:pt>
                <c:pt idx="214">
                  <c:v>60.803227881015232</c:v>
                </c:pt>
                <c:pt idx="215">
                  <c:v>60.38797424793799</c:v>
                </c:pt>
                <c:pt idx="216">
                  <c:v>59.963381983582266</c:v>
                </c:pt>
                <c:pt idx="217">
                  <c:v>59.529085515773971</c:v>
                </c:pt>
                <c:pt idx="218">
                  <c:v>59.084719267841095</c:v>
                </c:pt>
                <c:pt idx="219">
                  <c:v>58.629918216445262</c:v>
                </c:pt>
                <c:pt idx="220">
                  <c:v>58.164318424248592</c:v>
                </c:pt>
                <c:pt idx="221">
                  <c:v>57.687557547772343</c:v>
                </c:pt>
                <c:pt idx="222">
                  <c:v>57.199275321207537</c:v>
                </c:pt>
                <c:pt idx="223">
                  <c:v>56.699114017305106</c:v>
                </c:pt>
                <c:pt idx="224">
                  <c:v>56.186718886801103</c:v>
                </c:pt>
                <c:pt idx="225">
                  <c:v>55.661738578120378</c:v>
                </c:pt>
                <c:pt idx="226">
                  <c:v>55.123825539346697</c:v>
                </c:pt>
                <c:pt idx="227">
                  <c:v>54.572636404652371</c:v>
                </c:pt>
                <c:pt idx="228">
                  <c:v>54.007832367540928</c:v>
                </c:pt>
                <c:pt idx="229">
                  <c:v>53.429079543378151</c:v>
                </c:pt>
                <c:pt idx="230">
                  <c:v>52.83604932376825</c:v>
                </c:pt>
                <c:pt idx="231">
                  <c:v>52.228418725374212</c:v>
                </c:pt>
                <c:pt idx="232">
                  <c:v>51.605870735788159</c:v>
                </c:pt>
                <c:pt idx="233">
                  <c:v>50.968094659029532</c:v>
                </c:pt>
                <c:pt idx="234">
                  <c:v>50.314786463188881</c:v>
                </c:pt>
                <c:pt idx="235">
                  <c:v>49.645649132638994</c:v>
                </c:pt>
                <c:pt idx="236">
                  <c:v>48.96039302712245</c:v>
                </c:pt>
                <c:pt idx="237">
                  <c:v>48.258736249866416</c:v>
                </c:pt>
                <c:pt idx="238">
                  <c:v>47.540405026713017</c:v>
                </c:pt>
                <c:pt idx="239">
                  <c:v>46.805134098048285</c:v>
                </c:pt>
                <c:pt idx="240">
                  <c:v>46.052667125099305</c:v>
                </c:pt>
                <c:pt idx="241">
                  <c:v>45.282757111927026</c:v>
                </c:pt>
                <c:pt idx="242">
                  <c:v>44.495166844184439</c:v>
                </c:pt>
                <c:pt idx="243">
                  <c:v>43.689669345431383</c:v>
                </c:pt>
                <c:pt idx="244">
                  <c:v>42.866048351505697</c:v>
                </c:pt>
                <c:pt idx="245">
                  <c:v>42.024098803137747</c:v>
                </c:pt>
                <c:pt idx="246">
                  <c:v>41.163627356673288</c:v>
                </c:pt>
                <c:pt idx="247">
                  <c:v>40.284452912431107</c:v>
                </c:pt>
                <c:pt idx="248">
                  <c:v>39.386407159872391</c:v>
                </c:pt>
                <c:pt idx="249">
                  <c:v>38.469335138398606</c:v>
                </c:pt>
                <c:pt idx="250">
                  <c:v>37.533095812224644</c:v>
                </c:pt>
                <c:pt idx="251">
                  <c:v>36.577562657405622</c:v>
                </c:pt>
                <c:pt idx="252">
                  <c:v>35.602624258694306</c:v>
                </c:pt>
                <c:pt idx="253">
                  <c:v>34.608184913557409</c:v>
                </c:pt>
                <c:pt idx="254">
                  <c:v>33.59416524026301</c:v>
                </c:pt>
                <c:pt idx="255">
                  <c:v>32.56050278659427</c:v>
                </c:pt>
                <c:pt idx="256">
                  <c:v>31.507152635366481</c:v>
                </c:pt>
                <c:pt idx="257">
                  <c:v>30.434088002565062</c:v>
                </c:pt>
                <c:pt idx="258">
                  <c:v>29.341300823583538</c:v>
                </c:pt>
                <c:pt idx="259">
                  <c:v>28.228802322710351</c:v>
                </c:pt>
                <c:pt idx="260">
                  <c:v>27.096623560725703</c:v>
                </c:pt>
                <c:pt idx="261">
                  <c:v>25.944815955195651</c:v>
                </c:pt>
                <c:pt idx="262">
                  <c:v>24.77345176782822</c:v>
                </c:pt>
                <c:pt idx="263">
                  <c:v>23.582624553067404</c:v>
                </c:pt>
                <c:pt idx="264">
                  <c:v>22.372449561965681</c:v>
                </c:pt>
                <c:pt idx="265">
                  <c:v>21.143064095290526</c:v>
                </c:pt>
                <c:pt idx="266">
                  <c:v>19.894627799800276</c:v>
                </c:pt>
                <c:pt idx="267">
                  <c:v>18.627322901667327</c:v>
                </c:pt>
                <c:pt idx="268">
                  <c:v>17.341354371137413</c:v>
                </c:pt>
                <c:pt idx="269">
                  <c:v>16.036950012706711</c:v>
                </c:pt>
                <c:pt idx="270">
                  <c:v>14.714360475359342</c:v>
                </c:pt>
                <c:pt idx="271">
                  <c:v>13.373859177758931</c:v>
                </c:pt>
                <c:pt idx="272">
                  <c:v>12.015742143715215</c:v>
                </c:pt>
                <c:pt idx="273">
                  <c:v>10.640327743756956</c:v>
                </c:pt>
                <c:pt idx="274">
                  <c:v>9.2479563392404032</c:v>
                </c:pt>
                <c:pt idx="275">
                  <c:v>7.8389898260849407</c:v>
                </c:pt>
                <c:pt idx="276">
                  <c:v>6.4138110759826077</c:v>
                </c:pt>
                <c:pt idx="277">
                  <c:v>4.9728232737362532</c:v>
                </c:pt>
                <c:pt idx="278">
                  <c:v>3.5164491502575856</c:v>
                </c:pt>
                <c:pt idx="279">
                  <c:v>2.0451301116868024</c:v>
                </c:pt>
                <c:pt idx="280">
                  <c:v>0.55932526605892008</c:v>
                </c:pt>
                <c:pt idx="281">
                  <c:v>-0.9404896500528821</c:v>
                </c:pt>
                <c:pt idx="282">
                  <c:v>-2.4538234414750377</c:v>
                </c:pt>
                <c:pt idx="283">
                  <c:v>-3.9801707164916138</c:v>
                </c:pt>
                <c:pt idx="284">
                  <c:v>-5.5190132355530181</c:v>
                </c:pt>
                <c:pt idx="285">
                  <c:v>-7.0698213401891223</c:v>
                </c:pt>
                <c:pt idx="286">
                  <c:v>-8.6320554547414758</c:v>
                </c:pt>
                <c:pt idx="287">
                  <c:v>-10.205167652651198</c:v>
                </c:pt>
                <c:pt idx="288">
                  <c:v>-11.788603278230369</c:v>
                </c:pt>
                <c:pt idx="289">
                  <c:v>-13.381802614122819</c:v>
                </c:pt>
                <c:pt idx="290">
                  <c:v>-14.984202584037689</c:v>
                </c:pt>
                <c:pt idx="291">
                  <c:v>-16.595238479818818</c:v>
                </c:pt>
                <c:pt idx="292">
                  <c:v>-18.214345701523996</c:v>
                </c:pt>
                <c:pt idx="293">
                  <c:v>-19.840961498891687</c:v>
                </c:pt>
                <c:pt idx="294">
                  <c:v>-21.474526702485349</c:v>
                </c:pt>
                <c:pt idx="295">
                  <c:v>-23.1144874326815</c:v>
                </c:pt>
                <c:pt idx="296">
                  <c:v>-24.760296774940599</c:v>
                </c:pt>
                <c:pt idx="297">
                  <c:v>-26.411416409892723</c:v>
                </c:pt>
                <c:pt idx="298">
                  <c:v>-28.067318187248816</c:v>
                </c:pt>
                <c:pt idx="299">
                  <c:v>-29.727485632985264</c:v>
                </c:pt>
                <c:pt idx="300">
                  <c:v>-31.391415379861655</c:v>
                </c:pt>
                <c:pt idx="301">
                  <c:v>-33.058618512020871</c:v>
                </c:pt>
                <c:pt idx="302">
                  <c:v>-34.728621815201109</c:v>
                </c:pt>
                <c:pt idx="303">
                  <c:v>-36.400968924937644</c:v>
                </c:pt>
                <c:pt idx="304">
                  <c:v>-38.075221366041831</c:v>
                </c:pt>
                <c:pt idx="305">
                  <c:v>-39.750959477592346</c:v>
                </c:pt>
                <c:pt idx="306">
                  <c:v>-41.4277832186539</c:v>
                </c:pt>
                <c:pt idx="307">
                  <c:v>-43.105312850932307</c:v>
                </c:pt>
                <c:pt idx="308">
                  <c:v>-44.783189495557309</c:v>
                </c:pt>
                <c:pt idx="309">
                  <c:v>-46.461075562174017</c:v>
                </c:pt>
                <c:pt idx="310">
                  <c:v>-48.138655049463409</c:v>
                </c:pt>
                <c:pt idx="311">
                  <c:v>-49.815633717133721</c:v>
                </c:pt>
                <c:pt idx="312">
                  <c:v>-51.491739130288948</c:v>
                </c:pt>
                <c:pt idx="313">
                  <c:v>-53.166720577891056</c:v>
                </c:pt>
                <c:pt idx="314">
                  <c:v>-54.840348867793267</c:v>
                </c:pt>
                <c:pt idx="315">
                  <c:v>-56.512416001499531</c:v>
                </c:pt>
                <c:pt idx="316">
                  <c:v>-58.182734732429935</c:v>
                </c:pt>
                <c:pt idx="317">
                  <c:v>-59.851138012018964</c:v>
                </c:pt>
                <c:pt idx="318">
                  <c:v>-61.517478328451944</c:v>
                </c:pt>
                <c:pt idx="319">
                  <c:v>-63.181626943259658</c:v>
                </c:pt>
                <c:pt idx="320">
                  <c:v>-64.843473031331058</c:v>
                </c:pt>
                <c:pt idx="321">
                  <c:v>-66.502922730192438</c:v>
                </c:pt>
                <c:pt idx="322">
                  <c:v>-68.159898104623011</c:v>
                </c:pt>
                <c:pt idx="323">
                  <c:v>-69.814336032855891</c:v>
                </c:pt>
                <c:pt idx="324">
                  <c:v>-71.466187020732548</c:v>
                </c:pt>
                <c:pt idx="325">
                  <c:v>-73.115413950275098</c:v>
                </c:pt>
                <c:pt idx="326">
                  <c:v>-74.761990769185701</c:v>
                </c:pt>
                <c:pt idx="327">
                  <c:v>-76.405901127813138</c:v>
                </c:pt>
                <c:pt idx="328">
                  <c:v>-78.047136970126758</c:v>
                </c:pt>
                <c:pt idx="329">
                  <c:v>-79.685697085224149</c:v>
                </c:pt>
                <c:pt idx="330">
                  <c:v>-81.321585625883301</c:v>
                </c:pt>
                <c:pt idx="331">
                  <c:v>-82.95481060063122</c:v>
                </c:pt>
                <c:pt idx="332">
                  <c:v>-84.585382345780943</c:v>
                </c:pt>
                <c:pt idx="333">
                  <c:v>-86.213311983853828</c:v>
                </c:pt>
                <c:pt idx="334">
                  <c:v>-87.838609874785675</c:v>
                </c:pt>
                <c:pt idx="335">
                  <c:v>-89.461284066299584</c:v>
                </c:pt>
                <c:pt idx="336">
                  <c:v>-91.081338749810186</c:v>
                </c:pt>
                <c:pt idx="337">
                  <c:v>-92.698772728257438</c:v>
                </c:pt>
                <c:pt idx="338">
                  <c:v>-94.313577902217219</c:v>
                </c:pt>
                <c:pt idx="339">
                  <c:v>-95.925737780713916</c:v>
                </c:pt>
                <c:pt idx="340">
                  <c:v>-97.535226023135237</c:v>
                </c:pt>
                <c:pt idx="341">
                  <c:v>-99.14200501868487</c:v>
                </c:pt>
                <c:pt idx="342">
                  <c:v>-100.7460245098207</c:v>
                </c:pt>
                <c:pt idx="343">
                  <c:v>-102.34722026613531</c:v>
                </c:pt>
                <c:pt idx="344">
                  <c:v>-103.9455128151273</c:v>
                </c:pt>
                <c:pt idx="345">
                  <c:v>-105.54080623629602</c:v>
                </c:pt>
                <c:pt idx="346">
                  <c:v>-107.13298702493802</c:v>
                </c:pt>
                <c:pt idx="347">
                  <c:v>-108.72192303195618</c:v>
                </c:pt>
                <c:pt idx="348">
                  <c:v>-110.30746248587383</c:v>
                </c:pt>
                <c:pt idx="349">
                  <c:v>-111.88943310309804</c:v>
                </c:pt>
                <c:pt idx="350">
                  <c:v>-113.46764129227489</c:v>
                </c:pt>
                <c:pt idx="351">
                  <c:v>-115.04187145832964</c:v>
                </c:pt>
                <c:pt idx="352">
                  <c:v>-116.61188541147141</c:v>
                </c:pt>
                <c:pt idx="353">
                  <c:v>-118.17742188607934</c:v>
                </c:pt>
                <c:pt idx="354">
                  <c:v>-119.73819617394963</c:v>
                </c:pt>
                <c:pt idx="355">
                  <c:v>-121.29389987588854</c:v>
                </c:pt>
                <c:pt idx="356">
                  <c:v>-122.84420077507366</c:v>
                </c:pt>
                <c:pt idx="357">
                  <c:v>-124.38874283497603</c:v>
                </c:pt>
                <c:pt idx="358">
                  <c:v>-125.92714632394825</c:v>
                </c:pt>
                <c:pt idx="359">
                  <c:v>-127.45900806783357</c:v>
                </c:pt>
                <c:pt idx="360">
                  <c:v>-128.98390183115237</c:v>
                </c:pt>
                <c:pt idx="361">
                  <c:v>-130.50137882656884</c:v>
                </c:pt>
                <c:pt idx="362">
                  <c:v>-132.01096835145984</c:v>
                </c:pt>
                <c:pt idx="363">
                  <c:v>-133.51217854948743</c:v>
                </c:pt>
                <c:pt idx="364">
                  <c:v>-135.00449729415146</c:v>
                </c:pt>
                <c:pt idx="365">
                  <c:v>-136.48739319034792</c:v>
                </c:pt>
                <c:pt idx="366">
                  <c:v>-137.9603166890405</c:v>
                </c:pt>
                <c:pt idx="367">
                  <c:v>-139.42270130922896</c:v>
                </c:pt>
                <c:pt idx="368">
                  <c:v>-140.87396496052952</c:v>
                </c:pt>
                <c:pt idx="369">
                  <c:v>-142.31351135884455</c:v>
                </c:pt>
                <c:pt idx="370">
                  <c:v>-143.74073152683366</c:v>
                </c:pt>
                <c:pt idx="371">
                  <c:v>-145.15500537019852</c:v>
                </c:pt>
                <c:pt idx="372">
                  <c:v>-146.55570332018743</c:v>
                </c:pt>
                <c:pt idx="373">
                  <c:v>-147.94218803220394</c:v>
                </c:pt>
                <c:pt idx="374">
                  <c:v>-149.31381612999729</c:v>
                </c:pt>
                <c:pt idx="375">
                  <c:v>-150.66993998461476</c:v>
                </c:pt>
                <c:pt idx="376">
                  <c:v>-152.00990951711117</c:v>
                </c:pt>
                <c:pt idx="377">
                  <c:v>-153.3330740139549</c:v>
                </c:pt>
                <c:pt idx="378">
                  <c:v>-154.63878394413075</c:v>
                </c:pt>
                <c:pt idx="379">
                  <c:v>-155.92639276711498</c:v>
                </c:pt>
                <c:pt idx="380">
                  <c:v>-157.19525872122409</c:v>
                </c:pt>
                <c:pt idx="381">
                  <c:v>-158.44474658220906</c:v>
                </c:pt>
                <c:pt idx="382">
                  <c:v>-159.67422938252605</c:v>
                </c:pt>
                <c:pt idx="383">
                  <c:v>-160.88309008230203</c:v>
                </c:pt>
                <c:pt idx="384">
                  <c:v>-162.07072318372303</c:v>
                </c:pt>
                <c:pt idx="385">
                  <c:v>-163.23653628133331</c:v>
                </c:pt>
                <c:pt idx="386">
                  <c:v>-164.37995154157289</c:v>
                </c:pt>
                <c:pt idx="387">
                  <c:v>-165.50040710574535</c:v>
                </c:pt>
                <c:pt idx="388">
                  <c:v>-166.597358411519</c:v>
                </c:pt>
                <c:pt idx="389">
                  <c:v>-167.67027942898068</c:v>
                </c:pt>
                <c:pt idx="390">
                  <c:v>-168.71866380818477</c:v>
                </c:pt>
                <c:pt idx="391">
                  <c:v>-169.74202593604798</c:v>
                </c:pt>
                <c:pt idx="392">
                  <c:v>-170.73990190132724</c:v>
                </c:pt>
                <c:pt idx="393">
                  <c:v>-171.71185036725774</c:v>
                </c:pt>
                <c:pt idx="394">
                  <c:v>-172.65745335223198</c:v>
                </c:pt>
                <c:pt idx="395">
                  <c:v>-173.57631691963024</c:v>
                </c:pt>
                <c:pt idx="396">
                  <c:v>-174.46807177859222</c:v>
                </c:pt>
                <c:pt idx="397">
                  <c:v>-175.3323737981097</c:v>
                </c:pt>
                <c:pt idx="398">
                  <c:v>-176.16890443734275</c:v>
                </c:pt>
                <c:pt idx="399">
                  <c:v>-176.97737109549666</c:v>
                </c:pt>
                <c:pt idx="400">
                  <c:v>-177.75750738494941</c:v>
                </c:pt>
              </c:numCache>
            </c:numRef>
          </c:yVal>
          <c:smooth val="1"/>
          <c:extLst>
            <c:ext xmlns:c16="http://schemas.microsoft.com/office/drawing/2014/chart" uri="{C3380CC4-5D6E-409C-BE32-E72D297353CC}">
              <c16:uniqueId val="{00000001-1293-4CC1-B6F3-81A4D391C106}"/>
            </c:ext>
          </c:extLst>
        </c:ser>
        <c:dLbls>
          <c:showLegendKey val="0"/>
          <c:showVal val="0"/>
          <c:showCatName val="0"/>
          <c:showSerName val="0"/>
          <c:showPercent val="0"/>
          <c:showBubbleSize val="0"/>
        </c:dLbls>
        <c:axId val="171360256"/>
        <c:axId val="171361792"/>
      </c:scatterChart>
      <c:valAx>
        <c:axId val="171335680"/>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 (Hz)</a:t>
                </a:r>
              </a:p>
            </c:rich>
          </c:tx>
          <c:overlay val="0"/>
        </c:title>
        <c:numFmt formatCode="#,##0" sourceLinked="0"/>
        <c:majorTickMark val="out"/>
        <c:minorTickMark val="out"/>
        <c:tickLblPos val="low"/>
        <c:txPr>
          <a:bodyPr rot="-60000000" spcFirstLastPara="0" vertOverflow="ellipsis" vert="horz" wrap="square" anchor="ctr" anchorCtr="0"/>
          <a:lstStyle/>
          <a:p>
            <a:pPr>
              <a:defRPr lang="zh-CN" sz="1400" b="0" i="0" u="none" strike="noStrike" kern="1200" baseline="0">
                <a:solidFill>
                  <a:schemeClr val="tx1"/>
                </a:solidFill>
                <a:latin typeface="+mn-lt"/>
                <a:ea typeface="+mn-ea"/>
                <a:cs typeface="+mn-cs"/>
              </a:defRPr>
            </a:pPr>
            <a:endParaRPr lang="en-US"/>
          </a:p>
        </c:txPr>
        <c:crossAx val="171337600"/>
        <c:crossesAt val="0"/>
        <c:crossBetween val="midCat"/>
      </c:valAx>
      <c:valAx>
        <c:axId val="171337600"/>
        <c:scaling>
          <c:orientation val="minMax"/>
          <c:max val="80"/>
          <c:min val="-80"/>
        </c:scaling>
        <c:delete val="0"/>
        <c:axPos val="l"/>
        <c:majorGridlines/>
        <c:title>
          <c:tx>
            <c:rich>
              <a:bodyPr rot="-5400000" spcFirstLastPara="0" vertOverflow="ellipsis" vert="horz" wrap="square" anchor="ctr" anchorCtr="1"/>
              <a:lstStyle/>
              <a:p>
                <a:pPr>
                  <a:defRPr lang="zh-CN" sz="1000" b="1" i="0" u="none" strike="noStrike" kern="1200" baseline="0">
                    <a:solidFill>
                      <a:srgbClr val="0070C0"/>
                    </a:solidFill>
                    <a:latin typeface="+mn-lt"/>
                    <a:ea typeface="+mn-ea"/>
                    <a:cs typeface="+mn-cs"/>
                  </a:defRPr>
                </a:pPr>
                <a:r>
                  <a:rPr lang="en-US" sz="1600">
                    <a:solidFill>
                      <a:srgbClr val="0070C0"/>
                    </a:solidFill>
                  </a:rPr>
                  <a:t>Gain (dB)</a:t>
                </a:r>
              </a:p>
            </c:rich>
          </c:tx>
          <c:layout>
            <c:manualLayout>
              <c:xMode val="edge"/>
              <c:yMode val="edge"/>
              <c:x val="1.6220068368872916E-2"/>
              <c:y val="0.38309661531757921"/>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600" b="0" i="0" u="none" strike="noStrike" kern="1200" baseline="0">
                <a:solidFill>
                  <a:srgbClr val="0070C0"/>
                </a:solidFill>
                <a:latin typeface="+mn-lt"/>
                <a:ea typeface="+mn-ea"/>
                <a:cs typeface="+mn-cs"/>
              </a:defRPr>
            </a:pPr>
            <a:endParaRPr lang="en-US"/>
          </a:p>
        </c:txPr>
        <c:crossAx val="171335680"/>
        <c:crossesAt val="100"/>
        <c:crossBetween val="midCat"/>
        <c:majorUnit val="20"/>
      </c:valAx>
      <c:valAx>
        <c:axId val="171360256"/>
        <c:scaling>
          <c:logBase val="10"/>
          <c:orientation val="minMax"/>
        </c:scaling>
        <c:delete val="1"/>
        <c:axPos val="b"/>
        <c:numFmt formatCode="0" sourceLinked="1"/>
        <c:majorTickMark val="out"/>
        <c:minorTickMark val="none"/>
        <c:tickLblPos val="nextTo"/>
        <c:crossAx val="171361792"/>
        <c:crossesAt val="0"/>
        <c:crossBetween val="midCat"/>
      </c:valAx>
      <c:valAx>
        <c:axId val="171361792"/>
        <c:scaling>
          <c:orientation val="minMax"/>
          <c:max val="180"/>
          <c:min val="-180"/>
        </c:scaling>
        <c:delete val="0"/>
        <c:axPos val="r"/>
        <c:title>
          <c:tx>
            <c:rich>
              <a:bodyPr rot="-5400000" spcFirstLastPara="0" vertOverflow="ellipsis" vert="horz" wrap="square" anchor="ctr" anchorCtr="1"/>
              <a:lstStyle/>
              <a:p>
                <a:pPr>
                  <a:defRPr lang="zh-CN" sz="1000" b="1" i="0" u="none" strike="noStrike" kern="1200" baseline="0">
                    <a:solidFill>
                      <a:srgbClr val="C00000"/>
                    </a:solidFill>
                    <a:latin typeface="+mn-lt"/>
                    <a:ea typeface="+mn-ea"/>
                    <a:cs typeface="+mn-cs"/>
                  </a:defRPr>
                </a:pPr>
                <a:r>
                  <a:rPr lang="en-US" sz="1600">
                    <a:solidFill>
                      <a:srgbClr val="C00000"/>
                    </a:solidFill>
                  </a:rPr>
                  <a:t>Phase Margin ( </a:t>
                </a:r>
                <a:r>
                  <a:rPr lang="en-US" sz="1600">
                    <a:solidFill>
                      <a:srgbClr val="C00000"/>
                    </a:solidFill>
                    <a:latin typeface="Arial"/>
                    <a:cs typeface="Arial"/>
                  </a:rPr>
                  <a:t>⁰ </a:t>
                </a:r>
                <a:r>
                  <a:rPr lang="en-US" sz="1600">
                    <a:solidFill>
                      <a:srgbClr val="C00000"/>
                    </a:solidFill>
                  </a:rPr>
                  <a:t>)</a:t>
                </a:r>
              </a:p>
            </c:rich>
          </c:tx>
          <c:layout>
            <c:manualLayout>
              <c:xMode val="edge"/>
              <c:yMode val="edge"/>
              <c:x val="0.92622002147603522"/>
              <c:y val="0.37124837948777956"/>
            </c:manualLayout>
          </c:layout>
          <c:overlay val="0"/>
        </c:title>
        <c:numFmt formatCode="0" sourceLinked="0"/>
        <c:majorTickMark val="none"/>
        <c:minorTickMark val="none"/>
        <c:tickLblPos val="nextTo"/>
        <c:txPr>
          <a:bodyPr rot="-60000000" spcFirstLastPara="0" vertOverflow="ellipsis" vert="horz" wrap="square" anchor="ctr" anchorCtr="1"/>
          <a:lstStyle/>
          <a:p>
            <a:pPr>
              <a:defRPr lang="zh-CN" sz="1600" b="0" i="0" u="none" strike="noStrike" kern="1200" baseline="0">
                <a:solidFill>
                  <a:srgbClr val="C00000"/>
                </a:solidFill>
                <a:latin typeface="+mn-lt"/>
                <a:ea typeface="+mn-ea"/>
                <a:cs typeface="+mn-cs"/>
              </a:defRPr>
            </a:pPr>
            <a:endParaRPr lang="en-US"/>
          </a:p>
        </c:txPr>
        <c:crossAx val="171360256"/>
        <c:crosses val="max"/>
        <c:crossBetween val="midCat"/>
        <c:majorUnit val="45"/>
      </c:valAx>
    </c:plotArea>
    <c:legend>
      <c:legendPos val="r"/>
      <c:layout>
        <c:manualLayout>
          <c:xMode val="edge"/>
          <c:yMode val="edge"/>
          <c:x val="0.1371999361253568"/>
          <c:y val="0.64321594306882668"/>
          <c:w val="9.1202566354423392E-2"/>
          <c:h val="0.12304710956048322"/>
        </c:manualLayout>
      </c:layout>
      <c:overlay val="0"/>
      <c:spPr>
        <a:solidFill>
          <a:schemeClr val="bg1"/>
        </a:solidFill>
        <a:ln>
          <a:solidFill>
            <a:schemeClr val="tx1"/>
          </a:solidFill>
        </a:ln>
      </c:spPr>
      <c:txPr>
        <a:bodyPr rot="0" spcFirstLastPara="0" vertOverflow="ellipsis" vert="horz" wrap="square" anchor="ctr" anchorCtr="1"/>
        <a:lstStyle/>
        <a:p>
          <a:pPr>
            <a:defRPr lang="zh-CN" sz="14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r>
              <a:rPr lang="en-US"/>
              <a:t>Power</a:t>
            </a:r>
            <a:r>
              <a:rPr lang="en-US" baseline="0"/>
              <a:t> Stage</a:t>
            </a:r>
            <a:r>
              <a:rPr lang="en-US"/>
              <a:t> Bode Plot</a:t>
            </a:r>
          </a:p>
        </c:rich>
      </c:tx>
      <c:layout>
        <c:manualLayout>
          <c:xMode val="edge"/>
          <c:yMode val="edge"/>
          <c:x val="0.33683336621269799"/>
          <c:y val="2.5442171813234399E-2"/>
        </c:manualLayout>
      </c:layout>
      <c:overlay val="0"/>
    </c:title>
    <c:autoTitleDeleted val="0"/>
    <c:plotArea>
      <c:layout>
        <c:manualLayout>
          <c:layoutTarget val="inner"/>
          <c:xMode val="edge"/>
          <c:yMode val="edge"/>
          <c:x val="0.157506652653672"/>
          <c:y val="0.12817556923798801"/>
          <c:w val="0.65781411588250804"/>
          <c:h val="0.71510376866900005"/>
        </c:manualLayout>
      </c:layout>
      <c:scatterChart>
        <c:scatterStyle val="smoothMarker"/>
        <c:varyColors val="0"/>
        <c:ser>
          <c:idx val="0"/>
          <c:order val="0"/>
          <c:tx>
            <c:v>gain</c:v>
          </c:tx>
          <c:spPr>
            <a:ln w="38100" cap="rnd" cmpd="sng" algn="ctr">
              <a:solidFill>
                <a:schemeClr val="accent1">
                  <a:shade val="76667"/>
                  <a:shade val="95000"/>
                  <a:satMod val="105000"/>
                </a:schemeClr>
              </a:solidFill>
              <a:prstDash val="solid"/>
              <a:round/>
            </a:ln>
          </c:spPr>
          <c:marker>
            <c:symbol val="none"/>
          </c:marker>
          <c:xVal>
            <c:numRef>
              <c:f>Sheet2!$W$4:$W$44</c:f>
              <c:numCache>
                <c:formatCode>0</c:formatCode>
                <c:ptCount val="4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numCache>
            </c:numRef>
          </c:xVal>
          <c:yVal>
            <c:numRef>
              <c:f>Sheet2!$AE$4:$AE$44</c:f>
              <c:numCache>
                <c:formatCode>0.0000</c:formatCode>
                <c:ptCount val="41"/>
                <c:pt idx="0">
                  <c:v>-6.6920073317559616</c:v>
                </c:pt>
                <c:pt idx="1">
                  <c:v>-6.6920519448761926</c:v>
                </c:pt>
                <c:pt idx="2">
                  <c:v>-6.6920986600508163</c:v>
                </c:pt>
                <c:pt idx="3">
                  <c:v>-6.6921475762986598</c:v>
                </c:pt>
                <c:pt idx="4">
                  <c:v>-6.6921987973005255</c:v>
                </c:pt>
                <c:pt idx="5">
                  <c:v>-6.6922524316184644</c:v>
                </c:pt>
                <c:pt idx="6">
                  <c:v>-6.6923085929253547</c:v>
                </c:pt>
                <c:pt idx="7">
                  <c:v>-6.6923674002452103</c:v>
                </c:pt>
                <c:pt idx="8">
                  <c:v>-6.6924289782047914</c:v>
                </c:pt>
                <c:pt idx="9">
                  <c:v>-6.6924934572970027</c:v>
                </c:pt>
                <c:pt idx="10">
                  <c:v>-6.6925609741566632</c:v>
                </c:pt>
                <c:pt idx="11">
                  <c:v>-6.6926316718491776</c:v>
                </c:pt>
                <c:pt idx="12">
                  <c:v>-6.6927057001727679</c:v>
                </c:pt>
                <c:pt idx="13">
                  <c:v>-6.6927832159748224</c:v>
                </c:pt>
                <c:pt idx="14">
                  <c:v>-6.6928643834831236</c:v>
                </c:pt>
                <c:pt idx="15">
                  <c:v>-6.692949374652537</c:v>
                </c:pt>
                <c:pt idx="16">
                  <c:v>-6.6930383695279545</c:v>
                </c:pt>
                <c:pt idx="17">
                  <c:v>-6.6931315566242233</c:v>
                </c:pt>
                <c:pt idx="18">
                  <c:v>-6.6932291333238494</c:v>
                </c:pt>
                <c:pt idx="19">
                  <c:v>-6.6933313062932873</c:v>
                </c:pt>
                <c:pt idx="20">
                  <c:v>-6.6934382919187261</c:v>
                </c:pt>
                <c:pt idx="21">
                  <c:v>-6.6935503167622112</c:v>
                </c:pt>
                <c:pt idx="22">
                  <c:v>-6.6936676180390871</c:v>
                </c:pt>
                <c:pt idx="23">
                  <c:v>-6.6937904441177496</c:v>
                </c:pt>
                <c:pt idx="24">
                  <c:v>-6.6939190550426906</c:v>
                </c:pt>
                <c:pt idx="25">
                  <c:v>-6.694053723081991</c:v>
                </c:pt>
                <c:pt idx="26">
                  <c:v>-6.6941947333003071</c:v>
                </c:pt>
                <c:pt idx="27">
                  <c:v>-6.6943423841585927</c:v>
                </c:pt>
                <c:pt idx="28">
                  <c:v>-6.6944969881417462</c:v>
                </c:pt>
                <c:pt idx="29">
                  <c:v>-6.6946588724154834</c:v>
                </c:pt>
                <c:pt idx="30">
                  <c:v>-6.6948283795137806</c:v>
                </c:pt>
                <c:pt idx="31">
                  <c:v>-6.6950058680582885</c:v>
                </c:pt>
                <c:pt idx="32">
                  <c:v>-6.6951917135111803</c:v>
                </c:pt>
                <c:pt idx="33">
                  <c:v>-6.6953863089629699</c:v>
                </c:pt>
                <c:pt idx="34">
                  <c:v>-6.6955900659568979</c:v>
                </c:pt>
                <c:pt idx="35">
                  <c:v>-6.6958034153515307</c:v>
                </c:pt>
                <c:pt idx="36">
                  <c:v>-6.6960268082233823</c:v>
                </c:pt>
                <c:pt idx="37">
                  <c:v>-6.6962607168112882</c:v>
                </c:pt>
                <c:pt idx="38">
                  <c:v>-6.6965056355044945</c:v>
                </c:pt>
                <c:pt idx="39">
                  <c:v>-6.6967620818764262</c:v>
                </c:pt>
                <c:pt idx="40">
                  <c:v>-6.697030597766207</c:v>
                </c:pt>
              </c:numCache>
            </c:numRef>
          </c:yVal>
          <c:smooth val="1"/>
          <c:extLst>
            <c:ext xmlns:c16="http://schemas.microsoft.com/office/drawing/2014/chart" uri="{C3380CC4-5D6E-409C-BE32-E72D297353CC}">
              <c16:uniqueId val="{00000000-32F7-4643-AA04-42CF8739F8E6}"/>
            </c:ext>
          </c:extLst>
        </c:ser>
        <c:ser>
          <c:idx val="5"/>
          <c:order val="5"/>
          <c:tx>
            <c:v>DC_gain_power</c:v>
          </c:tx>
          <c:spPr>
            <a:ln>
              <a:prstDash val="sysDot"/>
            </a:ln>
          </c:spPr>
          <c:marker>
            <c:symbol val="none"/>
          </c:marker>
          <c:xVal>
            <c:numRef>
              <c:f>Sheet2!$F$21:$G$21</c:f>
              <c:numCache>
                <c:formatCode>General</c:formatCode>
                <c:ptCount val="2"/>
                <c:pt idx="0">
                  <c:v>100</c:v>
                </c:pt>
                <c:pt idx="1">
                  <c:v>1000000</c:v>
                </c:pt>
              </c:numCache>
            </c:numRef>
          </c:xVal>
          <c:yVal>
            <c:numRef>
              <c:f>Sheet2!$D$21:$E$21</c:f>
              <c:numCache>
                <c:formatCode>General</c:formatCode>
                <c:ptCount val="2"/>
                <c:pt idx="0">
                  <c:v>-6.6910605961528935</c:v>
                </c:pt>
                <c:pt idx="1">
                  <c:v>-6.6910605961528935</c:v>
                </c:pt>
              </c:numCache>
            </c:numRef>
          </c:yVal>
          <c:smooth val="1"/>
          <c:extLst>
            <c:ext xmlns:c16="http://schemas.microsoft.com/office/drawing/2014/chart" uri="{C3380CC4-5D6E-409C-BE32-E72D297353CC}">
              <c16:uniqueId val="{00000001-32F7-4643-AA04-42CF8739F8E6}"/>
            </c:ext>
          </c:extLst>
        </c:ser>
        <c:dLbls>
          <c:showLegendKey val="0"/>
          <c:showVal val="0"/>
          <c:showCatName val="0"/>
          <c:showSerName val="0"/>
          <c:showPercent val="0"/>
          <c:showBubbleSize val="0"/>
        </c:dLbls>
        <c:axId val="172322816"/>
        <c:axId val="172324736"/>
      </c:scatterChart>
      <c:scatterChart>
        <c:scatterStyle val="smoothMarker"/>
        <c:varyColors val="0"/>
        <c:ser>
          <c:idx val="1"/>
          <c:order val="1"/>
          <c:tx>
            <c:v>phase</c:v>
          </c:tx>
          <c:spPr>
            <a:ln w="38100" cap="rnd" cmpd="sng" algn="ctr">
              <a:solidFill>
                <a:schemeClr val="accent2">
                  <a:shade val="76667"/>
                  <a:shade val="95000"/>
                  <a:satMod val="105000"/>
                </a:schemeClr>
              </a:solidFill>
              <a:prstDash val="solid"/>
              <a:round/>
            </a:ln>
          </c:spPr>
          <c:marker>
            <c:symbol val="none"/>
          </c:marker>
          <c:xVal>
            <c:numRef>
              <c:f>Sheet2!$W$4:$W$44</c:f>
              <c:numCache>
                <c:formatCode>0</c:formatCode>
                <c:ptCount val="4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numCache>
            </c:numRef>
          </c:xVal>
          <c:yVal>
            <c:numRef>
              <c:f>Sheet2!$AF$4:$AF$44</c:f>
              <c:numCache>
                <c:formatCode>0.0000</c:formatCode>
                <c:ptCount val="41"/>
                <c:pt idx="0">
                  <c:v>-0.91236445284404899</c:v>
                </c:pt>
                <c:pt idx="1">
                  <c:v>-0.93361315825276014</c:v>
                </c:pt>
                <c:pt idx="2">
                  <c:v>-0.95535659559391972</c:v>
                </c:pt>
                <c:pt idx="3">
                  <c:v>-0.97760627335454287</c:v>
                </c:pt>
                <c:pt idx="4">
                  <c:v>-1.0003739669950997</c:v>
                </c:pt>
                <c:pt idx="5">
                  <c:v>-1.0236717250899821</c:v>
                </c:pt>
                <c:pt idx="6">
                  <c:v>-1.0475118756054222</c:v>
                </c:pt>
                <c:pt idx="7">
                  <c:v>-1.0719070323176632</c:v>
                </c:pt>
                <c:pt idx="8">
                  <c:v>-1.0968701013742272</c:v>
                </c:pt>
                <c:pt idx="9">
                  <c:v>-1.1224142880011516</c:v>
                </c:pt>
                <c:pt idx="10">
                  <c:v>-1.1485531033591072</c:v>
                </c:pt>
                <c:pt idx="11">
                  <c:v>-1.1753003715513433</c:v>
                </c:pt>
                <c:pt idx="12">
                  <c:v>-1.2026702367864357</c:v>
                </c:pt>
                <c:pt idx="13">
                  <c:v>-1.2306771706988362</c:v>
                </c:pt>
                <c:pt idx="14">
                  <c:v>-1.259335979830267</c:v>
                </c:pt>
                <c:pt idx="15">
                  <c:v>-1.2886618132749974</c:v>
                </c:pt>
                <c:pt idx="16">
                  <c:v>-1.3186701704921124</c:v>
                </c:pt>
                <c:pt idx="17">
                  <c:v>-1.3493769092878365</c:v>
                </c:pt>
                <c:pt idx="18">
                  <c:v>-1.3807982539710562</c:v>
                </c:pt>
                <c:pt idx="19">
                  <c:v>-1.412950803685145</c:v>
                </c:pt>
                <c:pt idx="20">
                  <c:v>-1.4458515409192532</c:v>
                </c:pt>
                <c:pt idx="21">
                  <c:v>-1.4795178402021665</c:v>
                </c:pt>
                <c:pt idx="22">
                  <c:v>-1.5139674769819087</c:v>
                </c:pt>
                <c:pt idx="23">
                  <c:v>-1.5492186366941914</c:v>
                </c:pt>
                <c:pt idx="24">
                  <c:v>-1.5852899240228575</c:v>
                </c:pt>
                <c:pt idx="25">
                  <c:v>-1.6222003723553997</c:v>
                </c:pt>
                <c:pt idx="26">
                  <c:v>-1.6599694534366483</c:v>
                </c:pt>
                <c:pt idx="27">
                  <c:v>-1.6986170872236737</c:v>
                </c:pt>
                <c:pt idx="28">
                  <c:v>-1.7381636519449031</c:v>
                </c:pt>
                <c:pt idx="29">
                  <c:v>-1.7786299943664199</c:v>
                </c:pt>
                <c:pt idx="30">
                  <c:v>-1.8200374402683404</c:v>
                </c:pt>
                <c:pt idx="31">
                  <c:v>-1.8624078051341071</c:v>
                </c:pt>
                <c:pt idx="32">
                  <c:v>-1.9057634050554442</c:v>
                </c:pt>
                <c:pt idx="33">
                  <c:v>-1.9501270678556419</c:v>
                </c:pt>
                <c:pt idx="34">
                  <c:v>-1.9955221444337301</c:v>
                </c:pt>
                <c:pt idx="35">
                  <c:v>-2.0419725203319739</c:v>
                </c:pt>
                <c:pt idx="36">
                  <c:v>-2.0895026275290114</c:v>
                </c:pt>
                <c:pt idx="37">
                  <c:v>-2.1381374564607665</c:v>
                </c:pt>
                <c:pt idx="38">
                  <c:v>-2.1879025682711557</c:v>
                </c:pt>
                <c:pt idx="39">
                  <c:v>-2.2388241072943713</c:v>
                </c:pt>
                <c:pt idx="40">
                  <c:v>-2.2909288137703405</c:v>
                </c:pt>
              </c:numCache>
            </c:numRef>
          </c:yVal>
          <c:smooth val="1"/>
          <c:extLst>
            <c:ext xmlns:c16="http://schemas.microsoft.com/office/drawing/2014/chart" uri="{C3380CC4-5D6E-409C-BE32-E72D297353CC}">
              <c16:uniqueId val="{00000002-32F7-4643-AA04-42CF8739F8E6}"/>
            </c:ext>
          </c:extLst>
        </c:ser>
        <c:ser>
          <c:idx val="2"/>
          <c:order val="2"/>
          <c:tx>
            <c:v>fp</c:v>
          </c:tx>
          <c:marker>
            <c:symbol val="none"/>
          </c:marker>
          <c:dPt>
            <c:idx val="1"/>
            <c:bubble3D val="0"/>
            <c:spPr>
              <a:ln>
                <a:prstDash val="sysDot"/>
              </a:ln>
            </c:spPr>
            <c:extLst>
              <c:ext xmlns:c16="http://schemas.microsoft.com/office/drawing/2014/chart" uri="{C3380CC4-5D6E-409C-BE32-E72D297353CC}">
                <c16:uniqueId val="{00000004-32F7-4643-AA04-42CF8739F8E6}"/>
              </c:ext>
            </c:extLst>
          </c:dPt>
          <c:xVal>
            <c:numRef>
              <c:f>Sheet2!$D$18:$E$18</c:f>
              <c:numCache>
                <c:formatCode>General</c:formatCode>
                <c:ptCount val="2"/>
                <c:pt idx="0">
                  <c:v>6752.0278887470749</c:v>
                </c:pt>
                <c:pt idx="1">
                  <c:v>6752.0278887470749</c:v>
                </c:pt>
              </c:numCache>
            </c:numRef>
          </c:xVal>
          <c:yVal>
            <c:numRef>
              <c:f>Sheet2!$F$18:$G$18</c:f>
              <c:numCache>
                <c:formatCode>General</c:formatCode>
                <c:ptCount val="2"/>
                <c:pt idx="0">
                  <c:v>180</c:v>
                </c:pt>
                <c:pt idx="1">
                  <c:v>-180</c:v>
                </c:pt>
              </c:numCache>
            </c:numRef>
          </c:yVal>
          <c:smooth val="1"/>
          <c:extLst>
            <c:ext xmlns:c16="http://schemas.microsoft.com/office/drawing/2014/chart" uri="{C3380CC4-5D6E-409C-BE32-E72D297353CC}">
              <c16:uniqueId val="{00000005-32F7-4643-AA04-42CF8739F8E6}"/>
            </c:ext>
          </c:extLst>
        </c:ser>
        <c:ser>
          <c:idx val="3"/>
          <c:order val="3"/>
          <c:tx>
            <c:v>fzRHP</c:v>
          </c:tx>
          <c:spPr>
            <a:ln>
              <a:prstDash val="sysDot"/>
            </a:ln>
          </c:spPr>
          <c:marker>
            <c:symbol val="none"/>
          </c:marker>
          <c:xVal>
            <c:numRef>
              <c:f>Sheet2!$D$19:$E$19</c:f>
              <c:numCache>
                <c:formatCode>General</c:formatCode>
                <c:ptCount val="2"/>
                <c:pt idx="0">
                  <c:v>86791.944446830166</c:v>
                </c:pt>
                <c:pt idx="1">
                  <c:v>86791.944446830166</c:v>
                </c:pt>
              </c:numCache>
            </c:numRef>
          </c:xVal>
          <c:yVal>
            <c:numRef>
              <c:f>Sheet2!$F$18:$G$18</c:f>
              <c:numCache>
                <c:formatCode>General</c:formatCode>
                <c:ptCount val="2"/>
                <c:pt idx="0">
                  <c:v>180</c:v>
                </c:pt>
                <c:pt idx="1">
                  <c:v>-180</c:v>
                </c:pt>
              </c:numCache>
            </c:numRef>
          </c:yVal>
          <c:smooth val="1"/>
          <c:extLst>
            <c:ext xmlns:c16="http://schemas.microsoft.com/office/drawing/2014/chart" uri="{C3380CC4-5D6E-409C-BE32-E72D297353CC}">
              <c16:uniqueId val="{00000006-32F7-4643-AA04-42CF8739F8E6}"/>
            </c:ext>
          </c:extLst>
        </c:ser>
        <c:ser>
          <c:idx val="4"/>
          <c:order val="4"/>
          <c:tx>
            <c:v>fzESR</c:v>
          </c:tx>
          <c:spPr>
            <a:ln>
              <a:prstDash val="sysDot"/>
            </a:ln>
          </c:spPr>
          <c:marker>
            <c:symbol val="none"/>
          </c:marker>
          <c:xVal>
            <c:numRef>
              <c:f>Sheet2!$D$20:$E$20</c:f>
              <c:numCache>
                <c:formatCode>General</c:formatCode>
                <c:ptCount val="2"/>
                <c:pt idx="0">
                  <c:v>2652582.3848649226</c:v>
                </c:pt>
                <c:pt idx="1">
                  <c:v>2652582.3848649226</c:v>
                </c:pt>
              </c:numCache>
            </c:numRef>
          </c:xVal>
          <c:yVal>
            <c:numRef>
              <c:f>Sheet2!$F$18:$G$18</c:f>
              <c:numCache>
                <c:formatCode>General</c:formatCode>
                <c:ptCount val="2"/>
                <c:pt idx="0">
                  <c:v>180</c:v>
                </c:pt>
                <c:pt idx="1">
                  <c:v>-180</c:v>
                </c:pt>
              </c:numCache>
            </c:numRef>
          </c:yVal>
          <c:smooth val="1"/>
          <c:extLst>
            <c:ext xmlns:c16="http://schemas.microsoft.com/office/drawing/2014/chart" uri="{C3380CC4-5D6E-409C-BE32-E72D297353CC}">
              <c16:uniqueId val="{00000007-32F7-4643-AA04-42CF8739F8E6}"/>
            </c:ext>
          </c:extLst>
        </c:ser>
        <c:dLbls>
          <c:showLegendKey val="0"/>
          <c:showVal val="0"/>
          <c:showCatName val="0"/>
          <c:showSerName val="0"/>
          <c:showPercent val="0"/>
          <c:showBubbleSize val="0"/>
        </c:dLbls>
        <c:axId val="172343296"/>
        <c:axId val="172344832"/>
      </c:scatterChart>
      <c:valAx>
        <c:axId val="172322816"/>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a:t>
                </a:r>
              </a:p>
            </c:rich>
          </c:tx>
          <c:overlay val="0"/>
        </c:title>
        <c:numFmt formatCode="#,##0" sourceLinked="0"/>
        <c:majorTickMark val="out"/>
        <c:minorTickMark val="out"/>
        <c:tickLblPos val="low"/>
        <c:txPr>
          <a:bodyPr rot="-60000000" spcFirstLastPara="0" vertOverflow="ellipsis" vert="horz" wrap="square" anchor="ctr" anchorCtr="0"/>
          <a:lstStyle/>
          <a:p>
            <a:pPr>
              <a:defRPr lang="zh-CN" sz="1000" b="0" i="0" u="none" strike="noStrike" kern="1200" baseline="0">
                <a:solidFill>
                  <a:schemeClr val="tx1"/>
                </a:solidFill>
                <a:latin typeface="+mn-lt"/>
                <a:ea typeface="+mn-ea"/>
                <a:cs typeface="+mn-cs"/>
              </a:defRPr>
            </a:pPr>
            <a:endParaRPr lang="en-US"/>
          </a:p>
        </c:txPr>
        <c:crossAx val="172324736"/>
        <c:crossesAt val="-30"/>
        <c:crossBetween val="midCat"/>
      </c:valAx>
      <c:valAx>
        <c:axId val="172324736"/>
        <c:scaling>
          <c:orientation val="minMax"/>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5.8949089740253903E-2"/>
              <c:y val="0.3830965593858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172322816"/>
        <c:crossesAt val="100"/>
        <c:crossBetween val="midCat"/>
      </c:valAx>
      <c:valAx>
        <c:axId val="172343296"/>
        <c:scaling>
          <c:logBase val="10"/>
          <c:orientation val="minMax"/>
        </c:scaling>
        <c:delete val="1"/>
        <c:axPos val="b"/>
        <c:numFmt formatCode="0" sourceLinked="1"/>
        <c:majorTickMark val="out"/>
        <c:minorTickMark val="none"/>
        <c:tickLblPos val="nextTo"/>
        <c:crossAx val="172344832"/>
        <c:crosses val="autoZero"/>
        <c:crossBetween val="midCat"/>
      </c:valAx>
      <c:valAx>
        <c:axId val="172344832"/>
        <c:scaling>
          <c:orientation val="minMax"/>
          <c:max val="0"/>
          <c:min val="-18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(degree)</a:t>
                </a:r>
              </a:p>
            </c:rich>
          </c:tx>
          <c:layout>
            <c:manualLayout>
              <c:xMode val="edge"/>
              <c:yMode val="edge"/>
              <c:x val="0.87389130012000105"/>
              <c:y val="0.2745007780674679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172343296"/>
        <c:crosses val="max"/>
        <c:crossBetween val="midCat"/>
        <c:majorUnit val="30"/>
      </c:valAx>
    </c:plotArea>
    <c:legend>
      <c:legendPos val="r"/>
      <c:layout>
        <c:manualLayout>
          <c:xMode val="edge"/>
          <c:yMode val="edge"/>
          <c:x val="0.16198834837701517"/>
          <c:y val="0.51834360004313362"/>
          <c:w val="0.17265050582822633"/>
          <c:h val="0.31674506458604729"/>
        </c:manualLayout>
      </c:layout>
      <c:overlay val="0"/>
      <c:spPr>
        <a:solidFill>
          <a:schemeClr val="bg1"/>
        </a:solidFill>
      </c:spPr>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r>
              <a:rPr lang="en-US"/>
              <a:t>Error AMP Bode Plot</a:t>
            </a:r>
          </a:p>
        </c:rich>
      </c:tx>
      <c:layout>
        <c:manualLayout>
          <c:xMode val="edge"/>
          <c:yMode val="edge"/>
          <c:x val="0.33683336621269799"/>
          <c:y val="2.5442171813234399E-2"/>
        </c:manualLayout>
      </c:layout>
      <c:overlay val="0"/>
    </c:title>
    <c:autoTitleDeleted val="0"/>
    <c:plotArea>
      <c:layout>
        <c:manualLayout>
          <c:layoutTarget val="inner"/>
          <c:xMode val="edge"/>
          <c:yMode val="edge"/>
          <c:x val="0.157506652653672"/>
          <c:y val="0.12817556923798801"/>
          <c:w val="0.65781411588250804"/>
          <c:h val="0.71510376866900005"/>
        </c:manualLayout>
      </c:layout>
      <c:scatterChart>
        <c:scatterStyle val="smoothMarker"/>
        <c:varyColors val="0"/>
        <c:ser>
          <c:idx val="0"/>
          <c:order val="0"/>
          <c:tx>
            <c:v>gain</c:v>
          </c:tx>
          <c:spPr>
            <a:ln w="38100" cap="rnd" cmpd="sng" algn="ctr">
              <a:solidFill>
                <a:schemeClr val="accent1">
                  <a:shade val="76667"/>
                  <a:shade val="95000"/>
                  <a:satMod val="105000"/>
                </a:schemeClr>
              </a:solidFill>
              <a:prstDash val="solid"/>
              <a:round/>
            </a:ln>
          </c:spPr>
          <c:marker>
            <c:symbol val="none"/>
          </c:marker>
          <c:xVal>
            <c:numRef>
              <c:f>Sheet2!$W$4:$W$44</c:f>
              <c:numCache>
                <c:formatCode>0</c:formatCode>
                <c:ptCount val="4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numCache>
            </c:numRef>
          </c:xVal>
          <c:yVal>
            <c:numRef>
              <c:f>Sheet2!$AN$4:$AN$44</c:f>
              <c:numCache>
                <c:formatCode>0.0000</c:formatCode>
                <c:ptCount val="41"/>
                <c:pt idx="0">
                  <c:v>45.967967266521519</c:v>
                </c:pt>
                <c:pt idx="1">
                  <c:v>45.768313342860537</c:v>
                </c:pt>
                <c:pt idx="2">
                  <c:v>45.568646112171017</c:v>
                </c:pt>
                <c:pt idx="3">
                  <c:v>45.368966277277039</c:v>
                </c:pt>
                <c:pt idx="4">
                  <c:v>45.169274514529157</c:v>
                </c:pt>
                <c:pt idx="5">
                  <c:v>44.969571475215666</c:v>
                </c:pt>
                <c:pt idx="6">
                  <c:v>44.769857786922714</c:v>
                </c:pt>
                <c:pt idx="7">
                  <c:v>44.570134054846029</c:v>
                </c:pt>
                <c:pt idx="8">
                  <c:v>44.370400863056794</c:v>
                </c:pt>
                <c:pt idx="9">
                  <c:v>44.170658775724185</c:v>
                </c:pt>
                <c:pt idx="10">
                  <c:v>43.970908338297122</c:v>
                </c:pt>
                <c:pt idx="11">
                  <c:v>43.771150078647587</c:v>
                </c:pt>
                <c:pt idx="12">
                  <c:v>43.571384508177701</c:v>
                </c:pt>
                <c:pt idx="13">
                  <c:v>43.371612122892998</c:v>
                </c:pt>
                <c:pt idx="14">
                  <c:v>43.171833404443888</c:v>
                </c:pt>
                <c:pt idx="15">
                  <c:v>42.972048821137648</c:v>
                </c:pt>
                <c:pt idx="16">
                  <c:v>42.772258828922666</c:v>
                </c:pt>
                <c:pt idx="17">
                  <c:v>42.57246387234742</c:v>
                </c:pt>
                <c:pt idx="18">
                  <c:v>42.372664385495582</c:v>
                </c:pt>
                <c:pt idx="19">
                  <c:v>42.17286079289984</c:v>
                </c:pt>
                <c:pt idx="20">
                  <c:v>41.973053510435562</c:v>
                </c:pt>
                <c:pt idx="21">
                  <c:v>41.773242946196881</c:v>
                </c:pt>
                <c:pt idx="22">
                  <c:v>41.573429501356451</c:v>
                </c:pt>
                <c:pt idx="23">
                  <c:v>41.373613571010928</c:v>
                </c:pt>
                <c:pt idx="24">
                  <c:v>41.173795545013782</c:v>
                </c:pt>
                <c:pt idx="25">
                  <c:v>40.973975808797391</c:v>
                </c:pt>
                <c:pt idx="26">
                  <c:v>40.774154744185786</c:v>
                </c:pt>
                <c:pt idx="27">
                  <c:v>40.574332730199977</c:v>
                </c:pt>
                <c:pt idx="28">
                  <c:v>40.374510143857513</c:v>
                </c:pt>
                <c:pt idx="29">
                  <c:v>40.174687360967731</c:v>
                </c:pt>
                <c:pt idx="30">
                  <c:v>39.974864756924717</c:v>
                </c:pt>
                <c:pt idx="31">
                  <c:v>39.775042707499125</c:v>
                </c:pt>
                <c:pt idx="32">
                  <c:v>39.575221589631035</c:v>
                </c:pt>
                <c:pt idx="33">
                  <c:v>39.375401782224991</c:v>
                </c:pt>
                <c:pt idx="34">
                  <c:v>39.175583666949372</c:v>
                </c:pt>
                <c:pt idx="35">
                  <c:v>38.97576762904125</c:v>
                </c:pt>
                <c:pt idx="36">
                  <c:v>38.775954058118742</c:v>
                </c:pt>
                <c:pt idx="37">
                  <c:v>38.576143349002493</c:v>
                </c:pt>
                <c:pt idx="38">
                  <c:v>38.376335902547858</c:v>
                </c:pt>
                <c:pt idx="39">
                  <c:v>38.176532126489597</c:v>
                </c:pt>
                <c:pt idx="40">
                  <c:v>37.976732436300871</c:v>
                </c:pt>
              </c:numCache>
            </c:numRef>
          </c:yVal>
          <c:smooth val="1"/>
          <c:extLst>
            <c:ext xmlns:c16="http://schemas.microsoft.com/office/drawing/2014/chart" uri="{C3380CC4-5D6E-409C-BE32-E72D297353CC}">
              <c16:uniqueId val="{00000000-5251-4061-98FE-0C8C02F03613}"/>
            </c:ext>
          </c:extLst>
        </c:ser>
        <c:ser>
          <c:idx val="5"/>
          <c:order val="5"/>
          <c:tx>
            <c:v>mid_DC_gain_comp</c:v>
          </c:tx>
          <c:spPr>
            <a:ln>
              <a:prstDash val="sysDot"/>
            </a:ln>
          </c:spPr>
          <c:marker>
            <c:symbol val="none"/>
          </c:marker>
          <c:xVal>
            <c:numRef>
              <c:f>Sheet2!$F$31:$G$31</c:f>
              <c:numCache>
                <c:formatCode>General</c:formatCode>
                <c:ptCount val="2"/>
                <c:pt idx="0">
                  <c:v>100</c:v>
                </c:pt>
                <c:pt idx="1">
                  <c:v>1000000</c:v>
                </c:pt>
              </c:numCache>
            </c:numRef>
          </c:xVal>
          <c:yVal>
            <c:numRef>
              <c:f>Sheet2!$D$32:$E$32</c:f>
              <c:numCache>
                <c:formatCode>General</c:formatCode>
                <c:ptCount val="2"/>
                <c:pt idx="0">
                  <c:v>7.7833216872906501</c:v>
                </c:pt>
                <c:pt idx="1">
                  <c:v>7.7833216872906501</c:v>
                </c:pt>
              </c:numCache>
            </c:numRef>
          </c:yVal>
          <c:smooth val="1"/>
          <c:extLst>
            <c:ext xmlns:c16="http://schemas.microsoft.com/office/drawing/2014/chart" uri="{C3380CC4-5D6E-409C-BE32-E72D297353CC}">
              <c16:uniqueId val="{00000001-5251-4061-98FE-0C8C02F03613}"/>
            </c:ext>
          </c:extLst>
        </c:ser>
        <c:dLbls>
          <c:showLegendKey val="0"/>
          <c:showVal val="0"/>
          <c:showCatName val="0"/>
          <c:showSerName val="0"/>
          <c:showPercent val="0"/>
          <c:showBubbleSize val="0"/>
        </c:dLbls>
        <c:axId val="174793856"/>
        <c:axId val="174795776"/>
      </c:scatterChart>
      <c:scatterChart>
        <c:scatterStyle val="smoothMarker"/>
        <c:varyColors val="0"/>
        <c:ser>
          <c:idx val="1"/>
          <c:order val="1"/>
          <c:tx>
            <c:v>phase</c:v>
          </c:tx>
          <c:spPr>
            <a:ln w="38100" cap="rnd" cmpd="sng" algn="ctr">
              <a:solidFill>
                <a:schemeClr val="accent2">
                  <a:shade val="76667"/>
                  <a:shade val="95000"/>
                  <a:satMod val="105000"/>
                </a:schemeClr>
              </a:solidFill>
              <a:prstDash val="solid"/>
              <a:round/>
            </a:ln>
          </c:spPr>
          <c:marker>
            <c:symbol val="none"/>
          </c:marker>
          <c:xVal>
            <c:numRef>
              <c:f>Sheet2!$W$4:$W$44</c:f>
              <c:numCache>
                <c:formatCode>0</c:formatCode>
                <c:ptCount val="4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numCache>
            </c:numRef>
          </c:xVal>
          <c:yVal>
            <c:numRef>
              <c:f>Sheet2!$AO$4:$AO$44</c:f>
              <c:numCache>
                <c:formatCode>0.0000</c:formatCode>
                <c:ptCount val="41"/>
                <c:pt idx="0">
                  <c:v>-87.120650629855277</c:v>
                </c:pt>
                <c:pt idx="1">
                  <c:v>-87.16060558204741</c:v>
                </c:pt>
                <c:pt idx="2">
                  <c:v>-87.199060212569066</c:v>
                </c:pt>
                <c:pt idx="3">
                  <c:v>-87.236034582506875</c:v>
                </c:pt>
                <c:pt idx="4">
                  <c:v>-87.271547991064637</c:v>
                </c:pt>
                <c:pt idx="5">
                  <c:v>-87.305618984351256</c:v>
                </c:pt>
                <c:pt idx="6">
                  <c:v>-87.338265363870988</c:v>
                </c:pt>
                <c:pt idx="7">
                  <c:v>-87.369504194713954</c:v>
                </c:pt>
                <c:pt idx="8">
                  <c:v>-87.399351813445691</c:v>
                </c:pt>
                <c:pt idx="9">
                  <c:v>-87.427823835694156</c:v>
                </c:pt>
                <c:pt idx="10">
                  <c:v>-87.454935163433845</c:v>
                </c:pt>
                <c:pt idx="11">
                  <c:v>-87.480699991965153</c:v>
                </c:pt>
                <c:pt idx="12">
                  <c:v>-87.50513181658954</c:v>
                </c:pt>
                <c:pt idx="13">
                  <c:v>-87.528243438979203</c:v>
                </c:pt>
                <c:pt idx="14">
                  <c:v>-87.550046973241137</c:v>
                </c:pt>
                <c:pt idx="15">
                  <c:v>-87.570553851675768</c:v>
                </c:pt>
                <c:pt idx="16">
                  <c:v>-87.589774830229516</c:v>
                </c:pt>
                <c:pt idx="17">
                  <c:v>-87.607719993641794</c:v>
                </c:pt>
                <c:pt idx="18">
                  <c:v>-87.62439876028624</c:v>
                </c:pt>
                <c:pt idx="19">
                  <c:v>-87.639819886706547</c:v>
                </c:pt>
                <c:pt idx="20">
                  <c:v>-87.653991471847092</c:v>
                </c:pt>
                <c:pt idx="21">
                  <c:v>-87.666920960978558</c:v>
                </c:pt>
                <c:pt idx="22">
                  <c:v>-87.678615149319171</c:v>
                </c:pt>
                <c:pt idx="23">
                  <c:v>-87.689080185351528</c:v>
                </c:pt>
                <c:pt idx="24">
                  <c:v>-87.69832157383577</c:v>
                </c:pt>
                <c:pt idx="25">
                  <c:v>-87.706344178519473</c:v>
                </c:pt>
                <c:pt idx="26">
                  <c:v>-87.71315222454453</c:v>
                </c:pt>
                <c:pt idx="27">
                  <c:v>-87.718749300551579</c:v>
                </c:pt>
                <c:pt idx="28">
                  <c:v>-87.723138360482622</c:v>
                </c:pt>
                <c:pt idx="29">
                  <c:v>-87.72632172508213</c:v>
                </c:pt>
                <c:pt idx="30">
                  <c:v>-87.728301083097051</c:v>
                </c:pt>
                <c:pt idx="31">
                  <c:v>-87.729077492176387</c:v>
                </c:pt>
                <c:pt idx="32">
                  <c:v>-87.728651379470918</c:v>
                </c:pt>
                <c:pt idx="33">
                  <c:v>-87.727022541933266</c:v>
                </c:pt>
                <c:pt idx="34">
                  <c:v>-87.724190146319003</c:v>
                </c:pt>
                <c:pt idx="35">
                  <c:v>-87.720152728889346</c:v>
                </c:pt>
                <c:pt idx="36">
                  <c:v>-87.714908194815848</c:v>
                </c:pt>
                <c:pt idx="37">
                  <c:v>-87.708453817287733</c:v>
                </c:pt>
                <c:pt idx="38">
                  <c:v>-87.700786236322386</c:v>
                </c:pt>
                <c:pt idx="39">
                  <c:v>-87.691901457279471</c:v>
                </c:pt>
                <c:pt idx="40">
                  <c:v>-87.681794849079438</c:v>
                </c:pt>
              </c:numCache>
            </c:numRef>
          </c:yVal>
          <c:smooth val="1"/>
          <c:extLst>
            <c:ext xmlns:c16="http://schemas.microsoft.com/office/drawing/2014/chart" uri="{C3380CC4-5D6E-409C-BE32-E72D297353CC}">
              <c16:uniqueId val="{00000002-5251-4061-98FE-0C8C02F03613}"/>
            </c:ext>
          </c:extLst>
        </c:ser>
        <c:ser>
          <c:idx val="2"/>
          <c:order val="2"/>
          <c:tx>
            <c:v>fz_comp</c:v>
          </c:tx>
          <c:marker>
            <c:symbol val="none"/>
          </c:marker>
          <c:dPt>
            <c:idx val="1"/>
            <c:bubble3D val="0"/>
            <c:spPr>
              <a:ln>
                <a:prstDash val="sysDot"/>
              </a:ln>
            </c:spPr>
            <c:extLst>
              <c:ext xmlns:c16="http://schemas.microsoft.com/office/drawing/2014/chart" uri="{C3380CC4-5D6E-409C-BE32-E72D297353CC}">
                <c16:uniqueId val="{00000004-5251-4061-98FE-0C8C02F03613}"/>
              </c:ext>
            </c:extLst>
          </c:dPt>
          <c:xVal>
            <c:numRef>
              <c:f>Sheet2!$D$28:$E$28</c:f>
              <c:numCache>
                <c:formatCode>General</c:formatCode>
                <c:ptCount val="2"/>
                <c:pt idx="0">
                  <c:v>9094.5681766797334</c:v>
                </c:pt>
                <c:pt idx="1">
                  <c:v>9094.5681766797334</c:v>
                </c:pt>
              </c:numCache>
            </c:numRef>
          </c:xVal>
          <c:yVal>
            <c:numRef>
              <c:f>Sheet2!$F$28:$G$28</c:f>
              <c:numCache>
                <c:formatCode>General</c:formatCode>
                <c:ptCount val="2"/>
                <c:pt idx="0">
                  <c:v>180</c:v>
                </c:pt>
                <c:pt idx="1">
                  <c:v>-180</c:v>
                </c:pt>
              </c:numCache>
            </c:numRef>
          </c:yVal>
          <c:smooth val="1"/>
          <c:extLst>
            <c:ext xmlns:c16="http://schemas.microsoft.com/office/drawing/2014/chart" uri="{C3380CC4-5D6E-409C-BE32-E72D297353CC}">
              <c16:uniqueId val="{00000005-5251-4061-98FE-0C8C02F03613}"/>
            </c:ext>
          </c:extLst>
        </c:ser>
        <c:ser>
          <c:idx val="3"/>
          <c:order val="3"/>
          <c:tx>
            <c:v>fp_comp1</c:v>
          </c:tx>
          <c:spPr>
            <a:ln>
              <a:prstDash val="sysDot"/>
            </a:ln>
          </c:spPr>
          <c:marker>
            <c:symbol val="none"/>
          </c:marker>
          <c:xVal>
            <c:numRef>
              <c:f>Sheet2!$D$29:$E$29</c:f>
              <c:numCache>
                <c:formatCode>General</c:formatCode>
                <c:ptCount val="2"/>
                <c:pt idx="0">
                  <c:v>4.0600750788748812</c:v>
                </c:pt>
                <c:pt idx="1">
                  <c:v>4.0600750788748812</c:v>
                </c:pt>
              </c:numCache>
            </c:numRef>
          </c:xVal>
          <c:yVal>
            <c:numRef>
              <c:f>Sheet2!$F$28:$G$28</c:f>
              <c:numCache>
                <c:formatCode>General</c:formatCode>
                <c:ptCount val="2"/>
                <c:pt idx="0">
                  <c:v>180</c:v>
                </c:pt>
                <c:pt idx="1">
                  <c:v>-180</c:v>
                </c:pt>
              </c:numCache>
            </c:numRef>
          </c:yVal>
          <c:smooth val="1"/>
          <c:extLst>
            <c:ext xmlns:c16="http://schemas.microsoft.com/office/drawing/2014/chart" uri="{C3380CC4-5D6E-409C-BE32-E72D297353CC}">
              <c16:uniqueId val="{00000006-5251-4061-98FE-0C8C02F03613}"/>
            </c:ext>
          </c:extLst>
        </c:ser>
        <c:ser>
          <c:idx val="4"/>
          <c:order val="4"/>
          <c:tx>
            <c:v>fp_comp2</c:v>
          </c:tx>
          <c:spPr>
            <a:ln>
              <a:prstDash val="sysDot"/>
            </a:ln>
          </c:spPr>
          <c:marker>
            <c:symbol val="none"/>
          </c:marker>
          <c:xVal>
            <c:numRef>
              <c:f>Sheet2!$D$30:$E$30</c:f>
              <c:numCache>
                <c:formatCode>General</c:formatCode>
                <c:ptCount val="2"/>
                <c:pt idx="0">
                  <c:v>75788.068138997784</c:v>
                </c:pt>
                <c:pt idx="1">
                  <c:v>75788.068138997784</c:v>
                </c:pt>
              </c:numCache>
            </c:numRef>
          </c:xVal>
          <c:yVal>
            <c:numRef>
              <c:f>Sheet2!$F$28:$G$28</c:f>
              <c:numCache>
                <c:formatCode>General</c:formatCode>
                <c:ptCount val="2"/>
                <c:pt idx="0">
                  <c:v>180</c:v>
                </c:pt>
                <c:pt idx="1">
                  <c:v>-180</c:v>
                </c:pt>
              </c:numCache>
            </c:numRef>
          </c:yVal>
          <c:smooth val="1"/>
          <c:extLst>
            <c:ext xmlns:c16="http://schemas.microsoft.com/office/drawing/2014/chart" uri="{C3380CC4-5D6E-409C-BE32-E72D297353CC}">
              <c16:uniqueId val="{00000007-5251-4061-98FE-0C8C02F03613}"/>
            </c:ext>
          </c:extLst>
        </c:ser>
        <c:dLbls>
          <c:showLegendKey val="0"/>
          <c:showVal val="0"/>
          <c:showCatName val="0"/>
          <c:showSerName val="0"/>
          <c:showPercent val="0"/>
          <c:showBubbleSize val="0"/>
        </c:dLbls>
        <c:axId val="174802048"/>
        <c:axId val="174803584"/>
      </c:scatterChart>
      <c:valAx>
        <c:axId val="174793856"/>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a:t>
                </a:r>
              </a:p>
            </c:rich>
          </c:tx>
          <c:overlay val="0"/>
        </c:title>
        <c:numFmt formatCode="#,##0" sourceLinked="0"/>
        <c:majorTickMark val="out"/>
        <c:minorTickMark val="out"/>
        <c:tickLblPos val="low"/>
        <c:txPr>
          <a:bodyPr rot="-60000000" spcFirstLastPara="0" vertOverflow="ellipsis" vert="horz" wrap="square" anchor="ctr" anchorCtr="0"/>
          <a:lstStyle/>
          <a:p>
            <a:pPr>
              <a:defRPr lang="zh-CN" sz="1000" b="0" i="0" u="none" strike="noStrike" kern="1200" baseline="0">
                <a:solidFill>
                  <a:schemeClr val="tx1"/>
                </a:solidFill>
                <a:latin typeface="+mn-lt"/>
                <a:ea typeface="+mn-ea"/>
                <a:cs typeface="+mn-cs"/>
              </a:defRPr>
            </a:pPr>
            <a:endParaRPr lang="en-US"/>
          </a:p>
        </c:txPr>
        <c:crossAx val="174795776"/>
        <c:crossesAt val="-30"/>
        <c:crossBetween val="midCat"/>
      </c:valAx>
      <c:valAx>
        <c:axId val="174795776"/>
        <c:scaling>
          <c:orientation val="minMax"/>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5.8949089740253903E-2"/>
              <c:y val="0.3830965593858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174793856"/>
        <c:crossesAt val="100"/>
        <c:crossBetween val="midCat"/>
      </c:valAx>
      <c:valAx>
        <c:axId val="174802048"/>
        <c:scaling>
          <c:logBase val="10"/>
          <c:orientation val="minMax"/>
        </c:scaling>
        <c:delete val="1"/>
        <c:axPos val="b"/>
        <c:numFmt formatCode="0" sourceLinked="1"/>
        <c:majorTickMark val="out"/>
        <c:minorTickMark val="none"/>
        <c:tickLblPos val="nextTo"/>
        <c:crossAx val="174803584"/>
        <c:crosses val="autoZero"/>
        <c:crossBetween val="midCat"/>
      </c:valAx>
      <c:valAx>
        <c:axId val="174803584"/>
        <c:scaling>
          <c:orientation val="minMax"/>
          <c:max val="0"/>
          <c:min val="-18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(degree)</a:t>
                </a:r>
              </a:p>
            </c:rich>
          </c:tx>
          <c:layout>
            <c:manualLayout>
              <c:xMode val="edge"/>
              <c:yMode val="edge"/>
              <c:x val="0.87389130012000105"/>
              <c:y val="0.2745007780674679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174802048"/>
        <c:crosses val="max"/>
        <c:crossBetween val="midCat"/>
        <c:majorUnit val="30"/>
      </c:valAx>
    </c:plotArea>
    <c:legend>
      <c:legendPos val="r"/>
      <c:layout>
        <c:manualLayout>
          <c:xMode val="edge"/>
          <c:yMode val="edge"/>
          <c:x val="0.16032253744707869"/>
          <c:y val="0.51797815935368197"/>
          <c:w val="0.20263215017328617"/>
          <c:h val="0.31674506458604729"/>
        </c:manualLayout>
      </c:layout>
      <c:overlay val="0"/>
      <c:spPr>
        <a:solidFill>
          <a:schemeClr val="bg1"/>
        </a:solidFill>
      </c:spPr>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r>
              <a:rPr lang="en-US"/>
              <a:t>Loop</a:t>
            </a:r>
            <a:r>
              <a:rPr lang="en-US" baseline="0"/>
              <a:t> </a:t>
            </a:r>
            <a:r>
              <a:rPr lang="en-US"/>
              <a:t>Bode Plot</a:t>
            </a:r>
          </a:p>
        </c:rich>
      </c:tx>
      <c:layout>
        <c:manualLayout>
          <c:xMode val="edge"/>
          <c:yMode val="edge"/>
          <c:x val="0.33683336621269799"/>
          <c:y val="2.5442171813234399E-2"/>
        </c:manualLayout>
      </c:layout>
      <c:overlay val="0"/>
    </c:title>
    <c:autoTitleDeleted val="0"/>
    <c:plotArea>
      <c:layout>
        <c:manualLayout>
          <c:layoutTarget val="inner"/>
          <c:xMode val="edge"/>
          <c:yMode val="edge"/>
          <c:x val="0.157506652653672"/>
          <c:y val="0.12817556923798801"/>
          <c:w val="0.65781411588250804"/>
          <c:h val="0.71510376866900005"/>
        </c:manualLayout>
      </c:layout>
      <c:scatterChart>
        <c:scatterStyle val="smoothMarker"/>
        <c:varyColors val="0"/>
        <c:ser>
          <c:idx val="0"/>
          <c:order val="0"/>
          <c:tx>
            <c:v>gain</c:v>
          </c:tx>
          <c:spPr>
            <a:ln w="38100" cap="rnd" cmpd="sng" algn="ctr">
              <a:solidFill>
                <a:schemeClr val="accent1">
                  <a:shade val="76667"/>
                  <a:shade val="95000"/>
                  <a:satMod val="105000"/>
                </a:schemeClr>
              </a:solidFill>
              <a:prstDash val="solid"/>
              <a:round/>
            </a:ln>
          </c:spPr>
          <c:marker>
            <c:symbol val="none"/>
          </c:marker>
          <c:xVal>
            <c:numRef>
              <c:f>Sheet2!$W$4:$W$44</c:f>
              <c:numCache>
                <c:formatCode>0</c:formatCode>
                <c:ptCount val="4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numCache>
            </c:numRef>
          </c:xVal>
          <c:yVal>
            <c:numRef>
              <c:f>Sheet2!$AR$4:$AR$44</c:f>
              <c:numCache>
                <c:formatCode>0.0000</c:formatCode>
                <c:ptCount val="41"/>
                <c:pt idx="0">
                  <c:v>39.52561384725815</c:v>
                </c:pt>
                <c:pt idx="1">
                  <c:v>39.325915310476937</c:v>
                </c:pt>
                <c:pt idx="2">
                  <c:v>39.12620136461279</c:v>
                </c:pt>
                <c:pt idx="3">
                  <c:v>38.92647261347097</c:v>
                </c:pt>
                <c:pt idx="4">
                  <c:v>38.72672962972122</c:v>
                </c:pt>
                <c:pt idx="5">
                  <c:v>38.526972956089793</c:v>
                </c:pt>
                <c:pt idx="6">
                  <c:v>38.327203106489947</c:v>
                </c:pt>
                <c:pt idx="7">
                  <c:v>38.127420567093409</c:v>
                </c:pt>
                <c:pt idx="8">
                  <c:v>37.927625797344589</c:v>
                </c:pt>
                <c:pt idx="9">
                  <c:v>37.727819230919771</c:v>
                </c:pt>
                <c:pt idx="10">
                  <c:v>37.528001276633049</c:v>
                </c:pt>
                <c:pt idx="11">
                  <c:v>37.328172319290999</c:v>
                </c:pt>
                <c:pt idx="12">
                  <c:v>37.128332720497525</c:v>
                </c:pt>
                <c:pt idx="13">
                  <c:v>36.928482819410767</c:v>
                </c:pt>
                <c:pt idx="14">
                  <c:v>36.728622933453352</c:v>
                </c:pt>
                <c:pt idx="15">
                  <c:v>36.528753358977703</c:v>
                </c:pt>
                <c:pt idx="16">
                  <c:v>36.328874371887302</c:v>
                </c:pt>
                <c:pt idx="17">
                  <c:v>36.128986228215787</c:v>
                </c:pt>
                <c:pt idx="18">
                  <c:v>35.929089164664326</c:v>
                </c:pt>
                <c:pt idx="19">
                  <c:v>35.729183399099142</c:v>
                </c:pt>
                <c:pt idx="20">
                  <c:v>35.529269131009428</c:v>
                </c:pt>
                <c:pt idx="21">
                  <c:v>35.329346541927258</c:v>
                </c:pt>
                <c:pt idx="22">
                  <c:v>35.129415795809955</c:v>
                </c:pt>
                <c:pt idx="23">
                  <c:v>34.929477039385766</c:v>
                </c:pt>
                <c:pt idx="24">
                  <c:v>34.729530402463681</c:v>
                </c:pt>
                <c:pt idx="25">
                  <c:v>34.529575998207989</c:v>
                </c:pt>
                <c:pt idx="26">
                  <c:v>34.329613923378069</c:v>
                </c:pt>
                <c:pt idx="27">
                  <c:v>34.129644258533972</c:v>
                </c:pt>
                <c:pt idx="28">
                  <c:v>33.92966706820836</c:v>
                </c:pt>
                <c:pt idx="29">
                  <c:v>33.72968240104484</c:v>
                </c:pt>
                <c:pt idx="30">
                  <c:v>33.529690289903527</c:v>
                </c:pt>
                <c:pt idx="31">
                  <c:v>33.329690751933427</c:v>
                </c:pt>
                <c:pt idx="32">
                  <c:v>33.129683788612446</c:v>
                </c:pt>
                <c:pt idx="33">
                  <c:v>32.929669385754607</c:v>
                </c:pt>
                <c:pt idx="34">
                  <c:v>32.729647513485062</c:v>
                </c:pt>
                <c:pt idx="35">
                  <c:v>32.529618126182314</c:v>
                </c:pt>
                <c:pt idx="36">
                  <c:v>32.329581162387953</c:v>
                </c:pt>
                <c:pt idx="37">
                  <c:v>32.129536544683795</c:v>
                </c:pt>
                <c:pt idx="38">
                  <c:v>31.929484179535955</c:v>
                </c:pt>
                <c:pt idx="39">
                  <c:v>31.729423957105766</c:v>
                </c:pt>
                <c:pt idx="40">
                  <c:v>31.529355751027254</c:v>
                </c:pt>
              </c:numCache>
            </c:numRef>
          </c:yVal>
          <c:smooth val="1"/>
          <c:extLst>
            <c:ext xmlns:c16="http://schemas.microsoft.com/office/drawing/2014/chart" uri="{C3380CC4-5D6E-409C-BE32-E72D297353CC}">
              <c16:uniqueId val="{00000000-08D3-4DC3-87FB-387CCAC6D8DC}"/>
            </c:ext>
          </c:extLst>
        </c:ser>
        <c:ser>
          <c:idx val="2"/>
          <c:order val="2"/>
          <c:tx>
            <c:v>gain_Cff</c:v>
          </c:tx>
          <c:marker>
            <c:symbol val="none"/>
          </c:marker>
          <c:xVal>
            <c:numRef>
              <c:f>Sheet2!$W$4:$W$44</c:f>
              <c:numCache>
                <c:formatCode>0</c:formatCode>
                <c:ptCount val="4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numCache>
            </c:numRef>
          </c:xVal>
          <c:yVal>
            <c:numRef>
              <c:f>Sheet2!$AZ$4:$AZ$44</c:f>
              <c:numCache>
                <c:formatCode>0.00</c:formatCode>
                <c:ptCount val="41"/>
                <c:pt idx="0">
                  <c:v>39.525613551493265</c:v>
                </c:pt>
                <c:pt idx="1">
                  <c:v>39.32591500077308</c:v>
                </c:pt>
                <c:pt idx="2">
                  <c:v>39.126201040313035</c:v>
                </c:pt>
                <c:pt idx="3">
                  <c:v>38.926472273887441</c:v>
                </c:pt>
                <c:pt idx="4">
                  <c:v>38.726729274133611</c:v>
                </c:pt>
                <c:pt idx="5">
                  <c:v>38.526972583743863</c:v>
                </c:pt>
                <c:pt idx="6">
                  <c:v>38.327202716595899</c:v>
                </c:pt>
                <c:pt idx="7">
                  <c:v>38.127420158824215</c:v>
                </c:pt>
                <c:pt idx="8">
                  <c:v>37.92762536983426</c:v>
                </c:pt>
                <c:pt idx="9">
                  <c:v>37.727818783261505</c:v>
                </c:pt>
                <c:pt idx="10">
                  <c:v>37.528000807877291</c:v>
                </c:pt>
                <c:pt idx="11">
                  <c:v>37.328171828443466</c:v>
                </c:pt>
                <c:pt idx="12">
                  <c:v>37.128332206517065</c:v>
                </c:pt>
                <c:pt idx="13">
                  <c:v>36.92848228120716</c:v>
                </c:pt>
                <c:pt idx="14">
                  <c:v>36.728622369884988</c:v>
                </c:pt>
                <c:pt idx="15">
                  <c:v>36.528752768849174</c:v>
                </c:pt>
                <c:pt idx="16">
                  <c:v>36.328873753946873</c:v>
                </c:pt>
                <c:pt idx="17">
                  <c:v>36.128985581152733</c:v>
                </c:pt>
                <c:pt idx="18">
                  <c:v>35.929088487106121</c:v>
                </c:pt>
                <c:pt idx="19">
                  <c:v>35.729182689608614</c:v>
                </c:pt>
                <c:pt idx="20">
                  <c:v>35.52926838808164</c:v>
                </c:pt>
                <c:pt idx="21">
                  <c:v>35.329345763986368</c:v>
                </c:pt>
                <c:pt idx="22">
                  <c:v>35.129414981205841</c:v>
                </c:pt>
                <c:pt idx="23">
                  <c:v>34.929476186390545</c:v>
                </c:pt>
                <c:pt idx="24">
                  <c:v>34.729529509268026</c:v>
                </c:pt>
                <c:pt idx="25">
                  <c:v>34.529575062917331</c:v>
                </c:pt>
                <c:pt idx="26">
                  <c:v>34.329612944008524</c:v>
                </c:pt>
                <c:pt idx="27">
                  <c:v>34.12964323300816</c:v>
                </c:pt>
                <c:pt idx="28">
                  <c:v>33.929665994351012</c:v>
                </c:pt>
                <c:pt idx="29">
                  <c:v>33.729681276578155</c:v>
                </c:pt>
                <c:pt idx="30">
                  <c:v>33.529689112442362</c:v>
                </c:pt>
                <c:pt idx="31">
                  <c:v>33.329689518980231</c:v>
                </c:pt>
                <c:pt idx="32">
                  <c:v>33.129682497551961</c:v>
                </c:pt>
                <c:pt idx="33">
                  <c:v>32.929668033848323</c:v>
                </c:pt>
                <c:pt idx="34">
                  <c:v>32.729646097865412</c:v>
                </c:pt>
                <c:pt idx="35">
                  <c:v>32.529616643846566</c:v>
                </c:pt>
                <c:pt idx="36">
                  <c:v>32.329579610191871</c:v>
                </c:pt>
                <c:pt idx="37">
                  <c:v>32.129534919334979</c:v>
                </c:pt>
                <c:pt idx="38">
                  <c:v>31.929482477586813</c:v>
                </c:pt>
                <c:pt idx="39">
                  <c:v>31.72942217494624</c:v>
                </c:pt>
                <c:pt idx="40">
                  <c:v>31.529353884877146</c:v>
                </c:pt>
              </c:numCache>
            </c:numRef>
          </c:yVal>
          <c:smooth val="1"/>
          <c:extLst>
            <c:ext xmlns:c16="http://schemas.microsoft.com/office/drawing/2014/chart" uri="{C3380CC4-5D6E-409C-BE32-E72D297353CC}">
              <c16:uniqueId val="{00000001-08D3-4DC3-87FB-387CCAC6D8DC}"/>
            </c:ext>
          </c:extLst>
        </c:ser>
        <c:dLbls>
          <c:showLegendKey val="0"/>
          <c:showVal val="0"/>
          <c:showCatName val="0"/>
          <c:showSerName val="0"/>
          <c:showPercent val="0"/>
          <c:showBubbleSize val="0"/>
        </c:dLbls>
        <c:axId val="174626688"/>
        <c:axId val="174632960"/>
      </c:scatterChart>
      <c:scatterChart>
        <c:scatterStyle val="smoothMarker"/>
        <c:varyColors val="0"/>
        <c:ser>
          <c:idx val="1"/>
          <c:order val="1"/>
          <c:tx>
            <c:v>phase</c:v>
          </c:tx>
          <c:spPr>
            <a:ln w="38100" cap="rnd" cmpd="sng" algn="ctr">
              <a:solidFill>
                <a:schemeClr val="accent2">
                  <a:shade val="76667"/>
                  <a:shade val="95000"/>
                  <a:satMod val="105000"/>
                </a:schemeClr>
              </a:solidFill>
              <a:prstDash val="solid"/>
              <a:round/>
            </a:ln>
          </c:spPr>
          <c:marker>
            <c:symbol val="none"/>
          </c:marker>
          <c:xVal>
            <c:numRef>
              <c:f>Sheet2!$W$4:$W$44</c:f>
              <c:numCache>
                <c:formatCode>0</c:formatCode>
                <c:ptCount val="4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numCache>
            </c:numRef>
          </c:xVal>
          <c:yVal>
            <c:numRef>
              <c:f>Sheet2!$AS$4:$AS$44</c:f>
              <c:numCache>
                <c:formatCode>0.0000</c:formatCode>
                <c:ptCount val="41"/>
                <c:pt idx="0">
                  <c:v>-88.033015082699322</c:v>
                </c:pt>
                <c:pt idx="1">
                  <c:v>-88.094218740300164</c:v>
                </c:pt>
                <c:pt idx="2">
                  <c:v>-88.154416808162992</c:v>
                </c:pt>
                <c:pt idx="3">
                  <c:v>-88.213640855861414</c:v>
                </c:pt>
                <c:pt idx="4">
                  <c:v>-88.271921958059735</c:v>
                </c:pt>
                <c:pt idx="5">
                  <c:v>-88.329290709441239</c:v>
                </c:pt>
                <c:pt idx="6">
                  <c:v>-88.385777239476411</c:v>
                </c:pt>
                <c:pt idx="7">
                  <c:v>-88.441411227031622</c:v>
                </c:pt>
                <c:pt idx="8">
                  <c:v>-88.496221914819913</c:v>
                </c:pt>
                <c:pt idx="9">
                  <c:v>-88.550238123695308</c:v>
                </c:pt>
                <c:pt idx="10">
                  <c:v>-88.603488266792951</c:v>
                </c:pt>
                <c:pt idx="11">
                  <c:v>-88.656000363516497</c:v>
                </c:pt>
                <c:pt idx="12">
                  <c:v>-88.707802053375971</c:v>
                </c:pt>
                <c:pt idx="13">
                  <c:v>-88.758920609678043</c:v>
                </c:pt>
                <c:pt idx="14">
                  <c:v>-88.809382953071406</c:v>
                </c:pt>
                <c:pt idx="15">
                  <c:v>-88.859215664950767</c:v>
                </c:pt>
                <c:pt idx="16">
                  <c:v>-88.908445000721628</c:v>
                </c:pt>
                <c:pt idx="17">
                  <c:v>-88.957096902929635</c:v>
                </c:pt>
                <c:pt idx="18">
                  <c:v>-89.005197014257291</c:v>
                </c:pt>
                <c:pt idx="19">
                  <c:v>-89.052770690391696</c:v>
                </c:pt>
                <c:pt idx="20">
                  <c:v>-89.099843012766343</c:v>
                </c:pt>
                <c:pt idx="21">
                  <c:v>-89.146438801180722</c:v>
                </c:pt>
                <c:pt idx="22">
                  <c:v>-89.192582626301075</c:v>
                </c:pt>
                <c:pt idx="23">
                  <c:v>-89.238298822045721</c:v>
                </c:pt>
                <c:pt idx="24">
                  <c:v>-89.283611497858629</c:v>
                </c:pt>
                <c:pt idx="25">
                  <c:v>-89.328544550874867</c:v>
                </c:pt>
                <c:pt idx="26">
                  <c:v>-89.373121677981175</c:v>
                </c:pt>
                <c:pt idx="27">
                  <c:v>-89.417366387775246</c:v>
                </c:pt>
                <c:pt idx="28">
                  <c:v>-89.461302012427524</c:v>
                </c:pt>
                <c:pt idx="29">
                  <c:v>-89.504951719448556</c:v>
                </c:pt>
                <c:pt idx="30">
                  <c:v>-89.548338523365388</c:v>
                </c:pt>
                <c:pt idx="31">
                  <c:v>-89.591485297310498</c:v>
                </c:pt>
                <c:pt idx="32">
                  <c:v>-89.634414784526356</c:v>
                </c:pt>
                <c:pt idx="33">
                  <c:v>-89.677149609788913</c:v>
                </c:pt>
                <c:pt idx="34">
                  <c:v>-89.719712290752739</c:v>
                </c:pt>
                <c:pt idx="35">
                  <c:v>-89.762125249221313</c:v>
                </c:pt>
                <c:pt idx="36">
                  <c:v>-89.804410822344863</c:v>
                </c:pt>
                <c:pt idx="37">
                  <c:v>-89.846591273748501</c:v>
                </c:pt>
                <c:pt idx="38">
                  <c:v>-89.888688804593542</c:v>
                </c:pt>
                <c:pt idx="39">
                  <c:v>-89.930725564573848</c:v>
                </c:pt>
                <c:pt idx="40">
                  <c:v>-89.972723662849774</c:v>
                </c:pt>
              </c:numCache>
            </c:numRef>
          </c:yVal>
          <c:smooth val="1"/>
          <c:extLst>
            <c:ext xmlns:c16="http://schemas.microsoft.com/office/drawing/2014/chart" uri="{C3380CC4-5D6E-409C-BE32-E72D297353CC}">
              <c16:uniqueId val="{00000002-08D3-4DC3-87FB-387CCAC6D8DC}"/>
            </c:ext>
          </c:extLst>
        </c:ser>
        <c:ser>
          <c:idx val="3"/>
          <c:order val="3"/>
          <c:tx>
            <c:v>phase_Cff</c:v>
          </c:tx>
          <c:marker>
            <c:symbol val="none"/>
          </c:marker>
          <c:xVal>
            <c:numRef>
              <c:f>Sheet2!$W$4:$W$44</c:f>
              <c:numCache>
                <c:formatCode>0</c:formatCode>
                <c:ptCount val="4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numCache>
            </c:numRef>
          </c:xVal>
          <c:yVal>
            <c:numRef>
              <c:f>Sheet2!$BA$4:$BA$44</c:f>
              <c:numCache>
                <c:formatCode>0.00</c:formatCode>
                <c:ptCount val="41"/>
                <c:pt idx="0">
                  <c:v>-88.053585344322826</c:v>
                </c:pt>
                <c:pt idx="1">
                  <c:v>-88.11526814485714</c:v>
                </c:pt>
                <c:pt idx="2">
                  <c:v>-88.175956516325257</c:v>
                </c:pt>
                <c:pt idx="3">
                  <c:v>-88.235682288266176</c:v>
                </c:pt>
                <c:pt idx="4">
                  <c:v>-88.294476801364922</c:v>
                </c:pt>
                <c:pt idx="5">
                  <c:v>-88.352370922521956</c:v>
                </c:pt>
                <c:pt idx="6">
                  <c:v>-88.4093950597657</c:v>
                </c:pt>
                <c:pt idx="7">
                  <c:v>-88.465579177008834</c:v>
                </c:pt>
                <c:pt idx="8">
                  <c:v>-88.520952808650364</c:v>
                </c:pt>
                <c:pt idx="9">
                  <c:v>-88.575545074024475</c:v>
                </c:pt>
                <c:pt idx="10">
                  <c:v>-88.629384691698931</c:v>
                </c:pt>
                <c:pt idx="11">
                  <c:v>-88.682499993624504</c:v>
                </c:pt>
                <c:pt idx="12">
                  <c:v>-88.734918939138467</c:v>
                </c:pt>
                <c:pt idx="13">
                  <c:v>-88.786669128824414</c:v>
                </c:pt>
                <c:pt idx="14">
                  <c:v>-88.837777818231245</c:v>
                </c:pt>
                <c:pt idx="15">
                  <c:v>-88.888271931454739</c:v>
                </c:pt>
                <c:pt idx="16">
                  <c:v>-88.938178074583917</c:v>
                </c:pt>
                <c:pt idx="17">
                  <c:v>-88.987522549016461</c:v>
                </c:pt>
                <c:pt idx="18">
                  <c:v>-89.036331364645619</c:v>
                </c:pt>
                <c:pt idx="19">
                  <c:v>-89.084630252922608</c:v>
                </c:pt>
                <c:pt idx="20">
                  <c:v>-89.132444679797771</c:v>
                </c:pt>
                <c:pt idx="21">
                  <c:v>-89.179799858543973</c:v>
                </c:pt>
                <c:pt idx="22">
                  <c:v>-89.226720762465916</c:v>
                </c:pt>
                <c:pt idx="23">
                  <c:v>-89.273232137499107</c:v>
                </c:pt>
                <c:pt idx="24">
                  <c:v>-89.319358514701776</c:v>
                </c:pt>
                <c:pt idx="25">
                  <c:v>-89.365124222643843</c:v>
                </c:pt>
                <c:pt idx="26">
                  <c:v>-89.410553399696326</c:v>
                </c:pt>
                <c:pt idx="27">
                  <c:v>-89.455670006224707</c:v>
                </c:pt>
                <c:pt idx="28">
                  <c:v>-89.500497836690116</c:v>
                </c:pt>
                <c:pt idx="29">
                  <c:v>-89.545060531661974</c:v>
                </c:pt>
                <c:pt idx="30">
                  <c:v>-89.589381589745145</c:v>
                </c:pt>
                <c:pt idx="31">
                  <c:v>-89.63348437942544</c:v>
                </c:pt>
                <c:pt idx="32">
                  <c:v>-89.677392150836965</c:v>
                </c:pt>
                <c:pt idx="33">
                  <c:v>-89.721128047454243</c:v>
                </c:pt>
                <c:pt idx="34">
                  <c:v>-89.764715117712512</c:v>
                </c:pt>
                <c:pt idx="35">
                  <c:v>-89.808176326559263</c:v>
                </c:pt>
                <c:pt idx="36">
                  <c:v>-89.85153456694016</c:v>
                </c:pt>
                <c:pt idx="37">
                  <c:v>-89.894812671221871</c:v>
                </c:pt>
                <c:pt idx="38">
                  <c:v>-89.938033422554909</c:v>
                </c:pt>
                <c:pt idx="39">
                  <c:v>-89.981219566178595</c:v>
                </c:pt>
                <c:pt idx="40">
                  <c:v>-90.02439382067061</c:v>
                </c:pt>
              </c:numCache>
            </c:numRef>
          </c:yVal>
          <c:smooth val="1"/>
          <c:extLst>
            <c:ext xmlns:c16="http://schemas.microsoft.com/office/drawing/2014/chart" uri="{C3380CC4-5D6E-409C-BE32-E72D297353CC}">
              <c16:uniqueId val="{00000003-08D3-4DC3-87FB-387CCAC6D8DC}"/>
            </c:ext>
          </c:extLst>
        </c:ser>
        <c:dLbls>
          <c:showLegendKey val="0"/>
          <c:showVal val="0"/>
          <c:showCatName val="0"/>
          <c:showSerName val="0"/>
          <c:showPercent val="0"/>
          <c:showBubbleSize val="0"/>
        </c:dLbls>
        <c:axId val="174634880"/>
        <c:axId val="174636416"/>
      </c:scatterChart>
      <c:valAx>
        <c:axId val="174626688"/>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a:t>
                </a:r>
              </a:p>
            </c:rich>
          </c:tx>
          <c:overlay val="0"/>
        </c:title>
        <c:numFmt formatCode="#,##0" sourceLinked="0"/>
        <c:majorTickMark val="out"/>
        <c:minorTickMark val="out"/>
        <c:tickLblPos val="low"/>
        <c:txPr>
          <a:bodyPr rot="-60000000" spcFirstLastPara="0" vertOverflow="ellipsis" vert="horz" wrap="square" anchor="ctr" anchorCtr="0"/>
          <a:lstStyle/>
          <a:p>
            <a:pPr>
              <a:defRPr lang="zh-CN" sz="1000" b="0" i="0" u="none" strike="noStrike" kern="1200" baseline="0">
                <a:solidFill>
                  <a:schemeClr val="tx1"/>
                </a:solidFill>
                <a:latin typeface="+mn-lt"/>
                <a:ea typeface="+mn-ea"/>
                <a:cs typeface="+mn-cs"/>
              </a:defRPr>
            </a:pPr>
            <a:endParaRPr lang="en-US"/>
          </a:p>
        </c:txPr>
        <c:crossAx val="174632960"/>
        <c:crossesAt val="-30"/>
        <c:crossBetween val="midCat"/>
      </c:valAx>
      <c:valAx>
        <c:axId val="174632960"/>
        <c:scaling>
          <c:orientation val="minMax"/>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5.8949089740253903E-2"/>
              <c:y val="0.3830965593858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174626688"/>
        <c:crossesAt val="100"/>
        <c:crossBetween val="midCat"/>
      </c:valAx>
      <c:valAx>
        <c:axId val="174634880"/>
        <c:scaling>
          <c:logBase val="10"/>
          <c:orientation val="minMax"/>
        </c:scaling>
        <c:delete val="1"/>
        <c:axPos val="b"/>
        <c:numFmt formatCode="0" sourceLinked="1"/>
        <c:majorTickMark val="out"/>
        <c:minorTickMark val="none"/>
        <c:tickLblPos val="nextTo"/>
        <c:crossAx val="174636416"/>
        <c:crosses val="autoZero"/>
        <c:crossBetween val="midCat"/>
      </c:valAx>
      <c:valAx>
        <c:axId val="174636416"/>
        <c:scaling>
          <c:orientation val="minMax"/>
          <c:max val="0"/>
          <c:min val="-18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(degree)</a:t>
                </a:r>
              </a:p>
            </c:rich>
          </c:tx>
          <c:layout>
            <c:manualLayout>
              <c:xMode val="edge"/>
              <c:yMode val="edge"/>
              <c:x val="0.87389130012000105"/>
              <c:y val="0.2745007780674679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174634880"/>
        <c:crosses val="max"/>
        <c:crossBetween val="midCat"/>
        <c:majorUnit val="30"/>
      </c:valAx>
    </c:plotArea>
    <c:legend>
      <c:legendPos val="r"/>
      <c:layout>
        <c:manualLayout>
          <c:xMode val="edge"/>
          <c:yMode val="edge"/>
          <c:x val="0.16032244751274644"/>
          <c:y val="0.61860680002053348"/>
          <c:w val="0.11172067873927911"/>
          <c:h val="0.22138904507278437"/>
        </c:manualLayout>
      </c:layout>
      <c:overlay val="0"/>
      <c:spPr>
        <a:solidFill>
          <a:schemeClr val="bg1"/>
        </a:solidFill>
      </c:spPr>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r>
              <a:rPr lang="en-US"/>
              <a:t>Feedforward</a:t>
            </a:r>
            <a:r>
              <a:rPr lang="en-US" baseline="0"/>
              <a:t> </a:t>
            </a:r>
            <a:r>
              <a:rPr lang="en-US"/>
              <a:t>Bode Plot</a:t>
            </a:r>
          </a:p>
        </c:rich>
      </c:tx>
      <c:layout>
        <c:manualLayout>
          <c:xMode val="edge"/>
          <c:yMode val="edge"/>
          <c:x val="0.33683336621269799"/>
          <c:y val="2.5442171813234399E-2"/>
        </c:manualLayout>
      </c:layout>
      <c:overlay val="0"/>
    </c:title>
    <c:autoTitleDeleted val="0"/>
    <c:plotArea>
      <c:layout>
        <c:manualLayout>
          <c:layoutTarget val="inner"/>
          <c:xMode val="edge"/>
          <c:yMode val="edge"/>
          <c:x val="0.157506652653672"/>
          <c:y val="0.12817556923798801"/>
          <c:w val="0.65781411588250804"/>
          <c:h val="0.71510376866900005"/>
        </c:manualLayout>
      </c:layout>
      <c:scatterChart>
        <c:scatterStyle val="smoothMarker"/>
        <c:varyColors val="0"/>
        <c:ser>
          <c:idx val="0"/>
          <c:order val="0"/>
          <c:tx>
            <c:v>gain</c:v>
          </c:tx>
          <c:spPr>
            <a:ln w="38100" cap="rnd" cmpd="sng" algn="ctr">
              <a:solidFill>
                <a:schemeClr val="accent1">
                  <a:shade val="76667"/>
                  <a:shade val="95000"/>
                  <a:satMod val="105000"/>
                </a:schemeClr>
              </a:solidFill>
              <a:prstDash val="solid"/>
              <a:round/>
            </a:ln>
          </c:spPr>
          <c:marker>
            <c:symbol val="none"/>
          </c:marker>
          <c:xVal>
            <c:numRef>
              <c:f>Sheet2!$W$4:$W$44</c:f>
              <c:numCache>
                <c:formatCode>0</c:formatCode>
                <c:ptCount val="4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numCache>
            </c:numRef>
          </c:xVal>
          <c:yVal>
            <c:numRef>
              <c:f>Sheet2!$AX$4:$AX$44</c:f>
              <c:numCache>
                <c:formatCode>0.00000000</c:formatCode>
                <c:ptCount val="41"/>
                <c:pt idx="0">
                  <c:v>4.2956159862021399E-10</c:v>
                </c:pt>
                <c:pt idx="1">
                  <c:v>4.4980668945198381E-10</c:v>
                </c:pt>
                <c:pt idx="2">
                  <c:v>4.7100453582060718E-10</c:v>
                </c:pt>
                <c:pt idx="3">
                  <c:v>4.9320335409940159E-10</c:v>
                </c:pt>
                <c:pt idx="4">
                  <c:v>5.1644557469688519E-10</c:v>
                </c:pt>
                <c:pt idx="5">
                  <c:v>5.4078519995117274E-10</c:v>
                </c:pt>
                <c:pt idx="6">
                  <c:v>5.6627237489051239E-10</c:v>
                </c:pt>
                <c:pt idx="7">
                  <c:v>5.9295917319808364E-10</c:v>
                </c:pt>
                <c:pt idx="8">
                  <c:v>6.2090345452186467E-10</c:v>
                </c:pt>
                <c:pt idx="9">
                  <c:v>6.5016886447463035E-10</c:v>
                </c:pt>
                <c:pt idx="10">
                  <c:v>6.8080747673955656E-10</c:v>
                </c:pt>
                <c:pt idx="11">
                  <c:v>7.1289450885901378E-10</c:v>
                </c:pt>
                <c:pt idx="12">
                  <c:v>7.4649167779083903E-10</c:v>
                </c:pt>
                <c:pt idx="13">
                  <c:v>7.8167227242246566E-10</c:v>
                </c:pt>
                <c:pt idx="14">
                  <c:v>8.1851151029625836E-10</c:v>
                </c:pt>
                <c:pt idx="15">
                  <c:v>8.5708846626444438E-10</c:v>
                </c:pt>
                <c:pt idx="16">
                  <c:v>8.9748221517924935E-10</c:v>
                </c:pt>
                <c:pt idx="17">
                  <c:v>9.3977761785769401E-10</c:v>
                </c:pt>
                <c:pt idx="18">
                  <c:v>9.8406724973652875E-10</c:v>
                </c:pt>
                <c:pt idx="19">
                  <c:v>1.0304475435623661E-9</c:v>
                </c:pt>
                <c:pt idx="20">
                  <c:v>1.0790091461170162E-9</c:v>
                </c:pt>
                <c:pt idx="21">
                  <c:v>1.1298600620766807E-9</c:v>
                </c:pt>
                <c:pt idx="22">
                  <c:v>1.1831102247724903E-9</c:v>
                </c:pt>
                <c:pt idx="23">
                  <c:v>1.2388695675355711E-9</c:v>
                </c:pt>
                <c:pt idx="24">
                  <c:v>1.297253809661842E-9</c:v>
                </c:pt>
                <c:pt idx="25">
                  <c:v>1.3583921710317462E-9</c:v>
                </c:pt>
                <c:pt idx="26">
                  <c:v>1.4224138715257209E-9</c:v>
                </c:pt>
                <c:pt idx="27">
                  <c:v>1.4894462023692625E-9</c:v>
                </c:pt>
                <c:pt idx="28">
                  <c:v>1.5596415273019885E-9</c:v>
                </c:pt>
                <c:pt idx="29">
                  <c:v>1.6331464240987073E-9</c:v>
                </c:pt>
                <c:pt idx="30">
                  <c:v>1.7101151851539503E-9</c:v>
                </c:pt>
                <c:pt idx="31">
                  <c:v>1.7907117461369036E-9</c:v>
                </c:pt>
                <c:pt idx="32">
                  <c:v>1.8751039000266049E-9</c:v>
                </c:pt>
                <c:pt idx="33">
                  <c:v>1.963474869041545E-9</c:v>
                </c:pt>
                <c:pt idx="34">
                  <c:v>2.0560098040551323E-9</c:v>
                </c:pt>
                <c:pt idx="35">
                  <c:v>2.1529073565252913E-9</c:v>
                </c:pt>
                <c:pt idx="36">
                  <c:v>2.2543700352197924E-9</c:v>
                </c:pt>
                <c:pt idx="37">
                  <c:v>2.3606157781458543E-9</c:v>
                </c:pt>
                <c:pt idx="38">
                  <c:v>2.4718683092754715E-9</c:v>
                </c:pt>
                <c:pt idx="39">
                  <c:v>2.5883629245102132E-9</c:v>
                </c:pt>
                <c:pt idx="40">
                  <c:v>2.7103503489910886E-9</c:v>
                </c:pt>
              </c:numCache>
            </c:numRef>
          </c:yVal>
          <c:smooth val="1"/>
          <c:extLst>
            <c:ext xmlns:c16="http://schemas.microsoft.com/office/drawing/2014/chart" uri="{C3380CC4-5D6E-409C-BE32-E72D297353CC}">
              <c16:uniqueId val="{00000000-4382-4678-8355-474185A0ECBA}"/>
            </c:ext>
          </c:extLst>
        </c:ser>
        <c:dLbls>
          <c:showLegendKey val="0"/>
          <c:showVal val="0"/>
          <c:showCatName val="0"/>
          <c:showSerName val="0"/>
          <c:showPercent val="0"/>
          <c:showBubbleSize val="0"/>
        </c:dLbls>
        <c:axId val="174682112"/>
        <c:axId val="174684032"/>
      </c:scatterChart>
      <c:scatterChart>
        <c:scatterStyle val="smoothMarker"/>
        <c:varyColors val="0"/>
        <c:ser>
          <c:idx val="1"/>
          <c:order val="1"/>
          <c:tx>
            <c:v>phase</c:v>
          </c:tx>
          <c:spPr>
            <a:ln w="38100" cap="rnd" cmpd="sng" algn="ctr">
              <a:solidFill>
                <a:schemeClr val="accent2">
                  <a:shade val="76667"/>
                  <a:shade val="95000"/>
                  <a:satMod val="105000"/>
                </a:schemeClr>
              </a:solidFill>
              <a:prstDash val="solid"/>
              <a:round/>
            </a:ln>
          </c:spPr>
          <c:marker>
            <c:symbol val="none"/>
          </c:marker>
          <c:xVal>
            <c:numRef>
              <c:f>Sheet2!$W$4:$W$44</c:f>
              <c:numCache>
                <c:formatCode>0</c:formatCode>
                <c:ptCount val="4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numCache>
            </c:numRef>
          </c:xVal>
          <c:yVal>
            <c:numRef>
              <c:f>Sheet2!$AY$4:$AY$44</c:f>
              <c:numCache>
                <c:formatCode>0.0000</c:formatCode>
                <c:ptCount val="41"/>
                <c:pt idx="0">
                  <c:v>5.1071221769948439E-4</c:v>
                </c:pt>
                <c:pt idx="1">
                  <c:v>5.2260823344312413E-4</c:v>
                </c:pt>
                <c:pt idx="2">
                  <c:v>5.3478134298958618E-4</c:v>
                </c:pt>
                <c:pt idx="3">
                  <c:v>5.4723800068267627E-4</c:v>
                </c:pt>
                <c:pt idx="4">
                  <c:v>5.599848112071798E-4</c:v>
                </c:pt>
                <c:pt idx="5">
                  <c:v>5.7302853309075356E-4</c:v>
                </c:pt>
                <c:pt idx="6">
                  <c:v>5.863760822873873E-4</c:v>
                </c:pt>
                <c:pt idx="7">
                  <c:v>6.0003453584433185E-4</c:v>
                </c:pt>
                <c:pt idx="8">
                  <c:v>6.140111356544456E-4</c:v>
                </c:pt>
                <c:pt idx="9">
                  <c:v>6.2831329229594063E-4</c:v>
                </c:pt>
                <c:pt idx="10">
                  <c:v>6.4294858896157001E-4</c:v>
                </c:pt>
                <c:pt idx="11">
                  <c:v>6.5792478547933538E-4</c:v>
                </c:pt>
                <c:pt idx="12">
                  <c:v>6.7324982242685264E-4</c:v>
                </c:pt>
                <c:pt idx="13">
                  <c:v>6.8893182534154949E-4</c:v>
                </c:pt>
                <c:pt idx="14">
                  <c:v>7.0497910902893508E-4</c:v>
                </c:pt>
                <c:pt idx="15">
                  <c:v>7.2140018197121552E-4</c:v>
                </c:pt>
                <c:pt idx="16">
                  <c:v>7.3820375083860927E-4</c:v>
                </c:pt>
                <c:pt idx="17">
                  <c:v>7.5539872510573458E-4</c:v>
                </c:pt>
                <c:pt idx="18">
                  <c:v>7.729942217755331E-4</c:v>
                </c:pt>
                <c:pt idx="19">
                  <c:v>7.9099957021322345E-4</c:v>
                </c:pt>
                <c:pt idx="20">
                  <c:v>8.0942431709285707E-4</c:v>
                </c:pt>
                <c:pt idx="21">
                  <c:v>8.2827823145908801E-4</c:v>
                </c:pt>
                <c:pt idx="22">
                  <c:v>8.4757130990685179E-4</c:v>
                </c:pt>
                <c:pt idx="23">
                  <c:v>8.6731378188168947E-4</c:v>
                </c:pt>
                <c:pt idx="24">
                  <c:v>8.8751611510353931E-4</c:v>
                </c:pt>
                <c:pt idx="25">
                  <c:v>9.0818902111685664E-4</c:v>
                </c:pt>
                <c:pt idx="26">
                  <c:v>9.2934346097001597E-4</c:v>
                </c:pt>
                <c:pt idx="27">
                  <c:v>9.5099065102700886E-4</c:v>
                </c:pt>
                <c:pt idx="28">
                  <c:v>9.7314206891450233E-4</c:v>
                </c:pt>
                <c:pt idx="29">
                  <c:v>9.958094596074316E-4</c:v>
                </c:pt>
                <c:pt idx="30">
                  <c:v>1.0190048416563399E-3</c:v>
                </c:pt>
                <c:pt idx="31">
                  <c:v>1.042740513559774E-3</c:v>
                </c:pt>
                <c:pt idx="32">
                  <c:v>1.0670290602851104E-3</c:v>
                </c:pt>
                <c:pt idx="33">
                  <c:v>1.09188335994127E-3</c:v>
                </c:pt>
                <c:pt idx="34">
                  <c:v>1.1173165906068633E-3</c:v>
                </c:pt>
                <c:pt idx="35">
                  <c:v>1.14334223731738E-3</c:v>
                </c:pt>
                <c:pt idx="36">
                  <c:v>1.1699740992151377E-3</c:v>
                </c:pt>
                <c:pt idx="37">
                  <c:v>1.1972262968657625E-3</c:v>
                </c:pt>
                <c:pt idx="38">
                  <c:v>1.2251132797451035E-3</c:v>
                </c:pt>
                <c:pt idx="39">
                  <c:v>1.2536498339005388E-3</c:v>
                </c:pt>
                <c:pt idx="40">
                  <c:v>1.2828510897907259E-3</c:v>
                </c:pt>
              </c:numCache>
            </c:numRef>
          </c:yVal>
          <c:smooth val="1"/>
          <c:extLst>
            <c:ext xmlns:c16="http://schemas.microsoft.com/office/drawing/2014/chart" uri="{C3380CC4-5D6E-409C-BE32-E72D297353CC}">
              <c16:uniqueId val="{00000001-4382-4678-8355-474185A0ECBA}"/>
            </c:ext>
          </c:extLst>
        </c:ser>
        <c:dLbls>
          <c:showLegendKey val="0"/>
          <c:showVal val="0"/>
          <c:showCatName val="0"/>
          <c:showSerName val="0"/>
          <c:showPercent val="0"/>
          <c:showBubbleSize val="0"/>
        </c:dLbls>
        <c:axId val="174690304"/>
        <c:axId val="174691840"/>
      </c:scatterChart>
      <c:valAx>
        <c:axId val="174682112"/>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a:t>
                </a:r>
              </a:p>
            </c:rich>
          </c:tx>
          <c:overlay val="0"/>
        </c:title>
        <c:numFmt formatCode="#,##0" sourceLinked="0"/>
        <c:majorTickMark val="out"/>
        <c:minorTickMark val="out"/>
        <c:tickLblPos val="low"/>
        <c:txPr>
          <a:bodyPr rot="-60000000" spcFirstLastPara="0" vertOverflow="ellipsis" vert="horz" wrap="square" anchor="ctr" anchorCtr="0"/>
          <a:lstStyle/>
          <a:p>
            <a:pPr>
              <a:defRPr lang="zh-CN" sz="1000" b="0" i="0" u="none" strike="noStrike" kern="1200" baseline="0">
                <a:solidFill>
                  <a:schemeClr val="tx1"/>
                </a:solidFill>
                <a:latin typeface="+mn-lt"/>
                <a:ea typeface="+mn-ea"/>
                <a:cs typeface="+mn-cs"/>
              </a:defRPr>
            </a:pPr>
            <a:endParaRPr lang="en-US"/>
          </a:p>
        </c:txPr>
        <c:crossAx val="174684032"/>
        <c:crossesAt val="-30"/>
        <c:crossBetween val="midCat"/>
      </c:valAx>
      <c:valAx>
        <c:axId val="174684032"/>
        <c:scaling>
          <c:orientation val="minMax"/>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5.8949089740253903E-2"/>
              <c:y val="0.3830965593858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174682112"/>
        <c:crossesAt val="100"/>
        <c:crossBetween val="midCat"/>
      </c:valAx>
      <c:valAx>
        <c:axId val="174690304"/>
        <c:scaling>
          <c:logBase val="10"/>
          <c:orientation val="minMax"/>
        </c:scaling>
        <c:delete val="1"/>
        <c:axPos val="b"/>
        <c:numFmt formatCode="0" sourceLinked="1"/>
        <c:majorTickMark val="out"/>
        <c:minorTickMark val="none"/>
        <c:tickLblPos val="nextTo"/>
        <c:crossAx val="174691840"/>
        <c:crosses val="autoZero"/>
        <c:crossBetween val="midCat"/>
      </c:valAx>
      <c:valAx>
        <c:axId val="174691840"/>
        <c:scaling>
          <c:orientation val="minMax"/>
          <c:max val="90"/>
          <c:min val="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(degree)</a:t>
                </a:r>
              </a:p>
            </c:rich>
          </c:tx>
          <c:layout>
            <c:manualLayout>
              <c:xMode val="edge"/>
              <c:yMode val="edge"/>
              <c:x val="0.87389130012000105"/>
              <c:y val="0.2745007780674679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174690304"/>
        <c:crosses val="max"/>
        <c:crossBetween val="midCat"/>
        <c:majorUnit val="9"/>
      </c:valAx>
    </c:plotArea>
    <c:legend>
      <c:legendPos val="r"/>
      <c:layout>
        <c:manualLayout>
          <c:xMode val="edge"/>
          <c:yMode val="edge"/>
          <c:x val="0.1603224777319246"/>
          <c:y val="0.66757874224441272"/>
          <c:w val="8.5750946168695913E-2"/>
          <c:h val="0.11069452253639218"/>
        </c:manualLayout>
      </c:layout>
      <c:overlay val="0"/>
      <c:spPr>
        <a:solidFill>
          <a:schemeClr val="bg1"/>
        </a:solidFill>
      </c:spPr>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2800" b="1" i="0" u="none" strike="noStrike" kern="1200" baseline="0">
                <a:solidFill>
                  <a:sysClr val="windowText" lastClr="000000"/>
                </a:solidFill>
                <a:latin typeface="+mn-lt"/>
                <a:ea typeface="+mn-ea"/>
                <a:cs typeface="+mn-cs"/>
              </a:defRPr>
            </a:pPr>
            <a:r>
              <a:rPr lang="en-US" sz="2800" b="1" i="0" u="none" strike="noStrike" kern="1200" baseline="0">
                <a:solidFill>
                  <a:sysClr val="windowText" lastClr="000000"/>
                </a:solidFill>
                <a:latin typeface="+mn-lt"/>
                <a:ea typeface="+mn-ea"/>
                <a:cs typeface="+mn-cs"/>
              </a:rPr>
              <a:t>SIMPLIS &amp; TEST &amp; EXCEL</a:t>
            </a:r>
          </a:p>
        </c:rich>
      </c:tx>
      <c:layout>
        <c:manualLayout>
          <c:xMode val="edge"/>
          <c:yMode val="edge"/>
          <c:x val="0.32504674237170278"/>
          <c:y val="5.6737593722016526E-2"/>
        </c:manualLayout>
      </c:layout>
      <c:overlay val="0"/>
    </c:title>
    <c:autoTitleDeleted val="0"/>
    <c:plotArea>
      <c:layout>
        <c:manualLayout>
          <c:layoutTarget val="inner"/>
          <c:xMode val="edge"/>
          <c:yMode val="edge"/>
          <c:x val="0.13920999550897814"/>
          <c:y val="0.19529669472690633"/>
          <c:w val="0.70505935510506323"/>
          <c:h val="0.59000969201892206"/>
        </c:manualLayout>
      </c:layout>
      <c:scatterChart>
        <c:scatterStyle val="smoothMarker"/>
        <c:varyColors val="0"/>
        <c:ser>
          <c:idx val="0"/>
          <c:order val="0"/>
          <c:tx>
            <c:v>gain_SIMPLIS</c:v>
          </c:tx>
          <c:marker>
            <c:symbol val="none"/>
          </c:marker>
          <c:xVal>
            <c:numRef>
              <c:f>'[1]3.6V 1A'!$A$5:$A$1505</c:f>
              <c:numCache>
                <c:formatCode>General</c:formatCode>
                <c:ptCount val="1501"/>
                <c:pt idx="0">
                  <c:v>10</c:v>
                </c:pt>
                <c:pt idx="1">
                  <c:v>10.0925288607668</c:v>
                </c:pt>
                <c:pt idx="2">
                  <c:v>10.185913880541101</c:v>
                </c:pt>
                <c:pt idx="3">
                  <c:v>10.2801629812647</c:v>
                </c:pt>
                <c:pt idx="4">
                  <c:v>10.375284158180101</c:v>
                </c:pt>
                <c:pt idx="5">
                  <c:v>10.4712854805089</c:v>
                </c:pt>
                <c:pt idx="6">
                  <c:v>10.568175092136499</c:v>
                </c:pt>
                <c:pt idx="7">
                  <c:v>10.6659612123025</c:v>
                </c:pt>
                <c:pt idx="8">
                  <c:v>10.764652136298301</c:v>
                </c:pt>
                <c:pt idx="9">
                  <c:v>10.864256236170601</c:v>
                </c:pt>
                <c:pt idx="10">
                  <c:v>10.9647819614318</c:v>
                </c:pt>
                <c:pt idx="11">
                  <c:v>11.066237839776599</c:v>
                </c:pt>
                <c:pt idx="12">
                  <c:v>11.1686324778056</c:v>
                </c:pt>
                <c:pt idx="13">
                  <c:v>11.271974561755099</c:v>
                </c:pt>
                <c:pt idx="14">
                  <c:v>11.3762728582343</c:v>
                </c:pt>
                <c:pt idx="15">
                  <c:v>11.4815362149688</c:v>
                </c:pt>
                <c:pt idx="16">
                  <c:v>11.587773561551201</c:v>
                </c:pt>
                <c:pt idx="17">
                  <c:v>11.694993910198701</c:v>
                </c:pt>
                <c:pt idx="18">
                  <c:v>11.803206356517199</c:v>
                </c:pt>
                <c:pt idx="19">
                  <c:v>11.9124200802737</c:v>
                </c:pt>
                <c:pt idx="20">
                  <c:v>12.022644346174101</c:v>
                </c:pt>
                <c:pt idx="21">
                  <c:v>12.1338885046497</c:v>
                </c:pt>
                <c:pt idx="22">
                  <c:v>12.2461619926504</c:v>
                </c:pt>
                <c:pt idx="23">
                  <c:v>12.3594743344451</c:v>
                </c:pt>
                <c:pt idx="24">
                  <c:v>12.473835142429399</c:v>
                </c:pt>
                <c:pt idx="25">
                  <c:v>12.5892541179416</c:v>
                </c:pt>
                <c:pt idx="26">
                  <c:v>12.705741052085401</c:v>
                </c:pt>
                <c:pt idx="27">
                  <c:v>12.823305826560199</c:v>
                </c:pt>
                <c:pt idx="28">
                  <c:v>12.941958414499799</c:v>
                </c:pt>
                <c:pt idx="29">
                  <c:v>13.061708881318401</c:v>
                </c:pt>
                <c:pt idx="30">
                  <c:v>13.182567385564001</c:v>
                </c:pt>
                <c:pt idx="31">
                  <c:v>13.304544179780899</c:v>
                </c:pt>
                <c:pt idx="32">
                  <c:v>13.4276496113786</c:v>
                </c:pt>
                <c:pt idx="33">
                  <c:v>13.5518941235103</c:v>
                </c:pt>
                <c:pt idx="34">
                  <c:v>13.6772882559584</c:v>
                </c:pt>
                <c:pt idx="35">
                  <c:v>13.8038426460288</c:v>
                </c:pt>
                <c:pt idx="36">
                  <c:v>13.931568029453</c:v>
                </c:pt>
                <c:pt idx="37">
                  <c:v>14.0604752412991</c:v>
                </c:pt>
                <c:pt idx="38">
                  <c:v>14.190575216890901</c:v>
                </c:pt>
                <c:pt idx="39">
                  <c:v>14.3218789927354</c:v>
                </c:pt>
                <c:pt idx="40">
                  <c:v>14.454397707459201</c:v>
                </c:pt>
                <c:pt idx="41">
                  <c:v>14.5881426027534</c:v>
                </c:pt>
                <c:pt idx="42">
                  <c:v>14.7231250243271</c:v>
                </c:pt>
                <c:pt idx="43">
                  <c:v>14.85935642287</c:v>
                </c:pt>
                <c:pt idx="44">
                  <c:v>14.996848355023699</c:v>
                </c:pt>
                <c:pt idx="45">
                  <c:v>15.135612484361999</c:v>
                </c:pt>
                <c:pt idx="46">
                  <c:v>15.2756605823807</c:v>
                </c:pt>
                <c:pt idx="47">
                  <c:v>15.4170045294955</c:v>
                </c:pt>
                <c:pt idx="48">
                  <c:v>15.559656316050701</c:v>
                </c:pt>
                <c:pt idx="49">
                  <c:v>15.703628043335501</c:v>
                </c:pt>
                <c:pt idx="50">
                  <c:v>15.848931924611099</c:v>
                </c:pt>
                <c:pt idx="51">
                  <c:v>15.9955802861466</c:v>
                </c:pt>
                <c:pt idx="52">
                  <c:v>16.1435855682648</c:v>
                </c:pt>
                <c:pt idx="53">
                  <c:v>16.2929603263972</c:v>
                </c:pt>
                <c:pt idx="54">
                  <c:v>16.4437172321493</c:v>
                </c:pt>
                <c:pt idx="55">
                  <c:v>16.595869074375599</c:v>
                </c:pt>
                <c:pt idx="56">
                  <c:v>16.749428760264301</c:v>
                </c:pt>
                <c:pt idx="57">
                  <c:v>16.904409316432599</c:v>
                </c:pt>
                <c:pt idx="58">
                  <c:v>17.060823890031202</c:v>
                </c:pt>
                <c:pt idx="59">
                  <c:v>17.218685749860001</c:v>
                </c:pt>
                <c:pt idx="60">
                  <c:v>17.378008287493699</c:v>
                </c:pt>
                <c:pt idx="61">
                  <c:v>17.538805018417602</c:v>
                </c:pt>
                <c:pt idx="62">
                  <c:v>17.701089583174198</c:v>
                </c:pt>
                <c:pt idx="63">
                  <c:v>17.8648757485205</c:v>
                </c:pt>
                <c:pt idx="64">
                  <c:v>18.030177408595598</c:v>
                </c:pt>
                <c:pt idx="65">
                  <c:v>18.197008586099798</c:v>
                </c:pt>
                <c:pt idx="66">
                  <c:v>18.365383433483402</c:v>
                </c:pt>
                <c:pt idx="67">
                  <c:v>18.535316234148102</c:v>
                </c:pt>
                <c:pt idx="68">
                  <c:v>18.706821403658001</c:v>
                </c:pt>
                <c:pt idx="69">
                  <c:v>18.879913490962899</c:v>
                </c:pt>
                <c:pt idx="70">
                  <c:v>19.054607179632399</c:v>
                </c:pt>
                <c:pt idx="71">
                  <c:v>19.230917289101502</c:v>
                </c:pt>
                <c:pt idx="72">
                  <c:v>19.408858775927701</c:v>
                </c:pt>
                <c:pt idx="73">
                  <c:v>19.588446735059801</c:v>
                </c:pt>
                <c:pt idx="74">
                  <c:v>19.769696401118601</c:v>
                </c:pt>
                <c:pt idx="75">
                  <c:v>19.952623149688701</c:v>
                </c:pt>
                <c:pt idx="76">
                  <c:v>20.137242498623799</c:v>
                </c:pt>
                <c:pt idx="77">
                  <c:v>20.323570109362201</c:v>
                </c:pt>
                <c:pt idx="78">
                  <c:v>20.511621788255599</c:v>
                </c:pt>
                <c:pt idx="79">
                  <c:v>20.701413487910401</c:v>
                </c:pt>
                <c:pt idx="80">
                  <c:v>20.892961308540301</c:v>
                </c:pt>
                <c:pt idx="81">
                  <c:v>21.086281499332799</c:v>
                </c:pt>
                <c:pt idx="82">
                  <c:v>21.281390459827101</c:v>
                </c:pt>
                <c:pt idx="83">
                  <c:v>21.478304741305301</c:v>
                </c:pt>
                <c:pt idx="84">
                  <c:v>21.677041048196902</c:v>
                </c:pt>
                <c:pt idx="85">
                  <c:v>21.877616239495499</c:v>
                </c:pt>
                <c:pt idx="86">
                  <c:v>22.080047330188901</c:v>
                </c:pt>
                <c:pt idx="87">
                  <c:v>22.284351492702999</c:v>
                </c:pt>
                <c:pt idx="88">
                  <c:v>22.490546058357801</c:v>
                </c:pt>
                <c:pt idx="89">
                  <c:v>22.698648518838201</c:v>
                </c:pt>
                <c:pt idx="90">
                  <c:v>22.908676527677699</c:v>
                </c:pt>
                <c:pt idx="91">
                  <c:v>23.120647901755898</c:v>
                </c:pt>
                <c:pt idx="92">
                  <c:v>23.334580622810002</c:v>
                </c:pt>
                <c:pt idx="93">
                  <c:v>23.55049283896</c:v>
                </c:pt>
                <c:pt idx="94">
                  <c:v>23.768402866248699</c:v>
                </c:pt>
                <c:pt idx="95">
                  <c:v>23.9883291901949</c:v>
                </c:pt>
                <c:pt idx="96">
                  <c:v>24.210290467361698</c:v>
                </c:pt>
                <c:pt idx="97">
                  <c:v>24.434305526939699</c:v>
                </c:pt>
                <c:pt idx="98">
                  <c:v>24.6603933723433</c:v>
                </c:pt>
                <c:pt idx="99">
                  <c:v>24.888573182823901</c:v>
                </c:pt>
                <c:pt idx="100">
                  <c:v>25.118864315095799</c:v>
                </c:pt>
                <c:pt idx="101">
                  <c:v>25.351286304978998</c:v>
                </c:pt>
                <c:pt idx="102">
                  <c:v>25.585858869056398</c:v>
                </c:pt>
                <c:pt idx="103">
                  <c:v>25.822601906345898</c:v>
                </c:pt>
                <c:pt idx="104">
                  <c:v>26.061535499988899</c:v>
                </c:pt>
                <c:pt idx="105">
                  <c:v>26.3026799189538</c:v>
                </c:pt>
                <c:pt idx="106">
                  <c:v>26.5460556197553</c:v>
                </c:pt>
                <c:pt idx="107">
                  <c:v>26.791683248190299</c:v>
                </c:pt>
                <c:pt idx="108">
                  <c:v>27.039583641088399</c:v>
                </c:pt>
                <c:pt idx="109">
                  <c:v>27.2897778280804</c:v>
                </c:pt>
                <c:pt idx="110">
                  <c:v>27.542287033381601</c:v>
                </c:pt>
                <c:pt idx="111">
                  <c:v>27.797132677592799</c:v>
                </c:pt>
                <c:pt idx="112">
                  <c:v>28.0543363795171</c:v>
                </c:pt>
                <c:pt idx="113">
                  <c:v>28.313919957993701</c:v>
                </c:pt>
                <c:pt idx="114">
                  <c:v>28.575905433749401</c:v>
                </c:pt>
                <c:pt idx="115">
                  <c:v>28.840315031266002</c:v>
                </c:pt>
                <c:pt idx="116">
                  <c:v>29.107171180666001</c:v>
                </c:pt>
                <c:pt idx="117">
                  <c:v>29.376496519615301</c:v>
                </c:pt>
                <c:pt idx="118">
                  <c:v>29.648313895243401</c:v>
                </c:pt>
                <c:pt idx="119">
                  <c:v>29.9226463660818</c:v>
                </c:pt>
                <c:pt idx="120">
                  <c:v>30.199517204020101</c:v>
                </c:pt>
                <c:pt idx="121">
                  <c:v>30.478949896279801</c:v>
                </c:pt>
                <c:pt idx="122">
                  <c:v>30.760968147406999</c:v>
                </c:pt>
                <c:pt idx="123">
                  <c:v>31.0455958812835</c:v>
                </c:pt>
                <c:pt idx="124">
                  <c:v>31.3328572431558</c:v>
                </c:pt>
                <c:pt idx="125">
                  <c:v>31.6227766016837</c:v>
                </c:pt>
                <c:pt idx="126">
                  <c:v>31.915378551007599</c:v>
                </c:pt>
                <c:pt idx="127">
                  <c:v>32.210687912834302</c:v>
                </c:pt>
                <c:pt idx="128">
                  <c:v>32.508729738543401</c:v>
                </c:pt>
                <c:pt idx="129">
                  <c:v>32.809529311311898</c:v>
                </c:pt>
                <c:pt idx="130">
                  <c:v>33.113112148259098</c:v>
                </c:pt>
                <c:pt idx="131">
                  <c:v>33.419504002611397</c:v>
                </c:pt>
                <c:pt idx="132">
                  <c:v>33.728730865886803</c:v>
                </c:pt>
                <c:pt idx="133">
                  <c:v>34.040818970099998</c:v>
                </c:pt>
                <c:pt idx="134">
                  <c:v>34.355794789987399</c:v>
                </c:pt>
                <c:pt idx="135">
                  <c:v>34.673685045253102</c:v>
                </c:pt>
                <c:pt idx="136">
                  <c:v>34.994516702835703</c:v>
                </c:pt>
                <c:pt idx="137">
                  <c:v>35.3183169791957</c:v>
                </c:pt>
                <c:pt idx="138">
                  <c:v>35.645113342624398</c:v>
                </c:pt>
                <c:pt idx="139">
                  <c:v>35.9749335155742</c:v>
                </c:pt>
                <c:pt idx="140">
                  <c:v>36.307805477010099</c:v>
                </c:pt>
                <c:pt idx="141">
                  <c:v>36.643757464783299</c:v>
                </c:pt>
                <c:pt idx="142">
                  <c:v>36.982817978026603</c:v>
                </c:pt>
                <c:pt idx="143">
                  <c:v>37.325015779571999</c:v>
                </c:pt>
                <c:pt idx="144">
                  <c:v>37.670379898390799</c:v>
                </c:pt>
                <c:pt idx="145">
                  <c:v>38.018939632056103</c:v>
                </c:pt>
                <c:pt idx="146">
                  <c:v>38.370724549227802</c:v>
                </c:pt>
                <c:pt idx="147">
                  <c:v>38.725764492161701</c:v>
                </c:pt>
                <c:pt idx="148">
                  <c:v>39.0840895792401</c:v>
                </c:pt>
                <c:pt idx="149">
                  <c:v>39.445730207527802</c:v>
                </c:pt>
                <c:pt idx="150">
                  <c:v>39.810717055349699</c:v>
                </c:pt>
                <c:pt idx="151">
                  <c:v>40.179081084893902</c:v>
                </c:pt>
                <c:pt idx="152">
                  <c:v>40.550853544838297</c:v>
                </c:pt>
                <c:pt idx="153">
                  <c:v>40.926065973001002</c:v>
                </c:pt>
                <c:pt idx="154">
                  <c:v>41.304750199016098</c:v>
                </c:pt>
                <c:pt idx="155">
                  <c:v>41.686938347033497</c:v>
                </c:pt>
                <c:pt idx="156">
                  <c:v>42.072662838444401</c:v>
                </c:pt>
                <c:pt idx="157">
                  <c:v>42.461956394631201</c:v>
                </c:pt>
                <c:pt idx="158">
                  <c:v>42.854852039743903</c:v>
                </c:pt>
                <c:pt idx="159">
                  <c:v>43.2513831035008</c:v>
                </c:pt>
                <c:pt idx="160">
                  <c:v>43.651583224016598</c:v>
                </c:pt>
                <c:pt idx="161">
                  <c:v>44.0554863506553</c:v>
                </c:pt>
                <c:pt idx="162">
                  <c:v>44.463126746910802</c:v>
                </c:pt>
                <c:pt idx="163">
                  <c:v>44.874538993313202</c:v>
                </c:pt>
                <c:pt idx="164">
                  <c:v>45.289757990361998</c:v>
                </c:pt>
                <c:pt idx="165">
                  <c:v>45.708818961487502</c:v>
                </c:pt>
                <c:pt idx="166">
                  <c:v>46.131757456037903</c:v>
                </c:pt>
                <c:pt idx="167">
                  <c:v>46.558609352295903</c:v>
                </c:pt>
                <c:pt idx="168">
                  <c:v>46.989410860521502</c:v>
                </c:pt>
                <c:pt idx="169">
                  <c:v>47.424198526024398</c:v>
                </c:pt>
                <c:pt idx="170">
                  <c:v>47.863009232263799</c:v>
                </c:pt>
                <c:pt idx="171">
                  <c:v>48.305880203977203</c:v>
                </c:pt>
                <c:pt idx="172">
                  <c:v>48.752849010338601</c:v>
                </c:pt>
                <c:pt idx="173">
                  <c:v>49.203953568145003</c:v>
                </c:pt>
                <c:pt idx="174">
                  <c:v>49.659232145033499</c:v>
                </c:pt>
                <c:pt idx="175">
                  <c:v>50.118723362727202</c:v>
                </c:pt>
                <c:pt idx="176">
                  <c:v>50.582466200311401</c:v>
                </c:pt>
                <c:pt idx="177">
                  <c:v>51.050499997540598</c:v>
                </c:pt>
                <c:pt idx="178">
                  <c:v>51.522864458175597</c:v>
                </c:pt>
                <c:pt idx="179">
                  <c:v>51.999599653351602</c:v>
                </c:pt>
                <c:pt idx="180">
                  <c:v>52.480746024977201</c:v>
                </c:pt>
                <c:pt idx="181">
                  <c:v>52.966344389165698</c:v>
                </c:pt>
                <c:pt idx="182">
                  <c:v>53.456435939697101</c:v>
                </c:pt>
                <c:pt idx="183">
                  <c:v>53.951062251512703</c:v>
                </c:pt>
                <c:pt idx="184">
                  <c:v>54.4502652842421</c:v>
                </c:pt>
                <c:pt idx="185">
                  <c:v>54.954087385762399</c:v>
                </c:pt>
                <c:pt idx="186">
                  <c:v>55.462571295791001</c:v>
                </c:pt>
                <c:pt idx="187">
                  <c:v>55.975760149510997</c:v>
                </c:pt>
                <c:pt idx="188">
                  <c:v>56.4936974812302</c:v>
                </c:pt>
                <c:pt idx="189">
                  <c:v>57.016427228074697</c:v>
                </c:pt>
                <c:pt idx="190">
                  <c:v>57.543993733715602</c:v>
                </c:pt>
                <c:pt idx="191">
                  <c:v>58.076441752131203</c:v>
                </c:pt>
                <c:pt idx="192">
                  <c:v>58.613816451402798</c:v>
                </c:pt>
                <c:pt idx="193">
                  <c:v>59.156163417547397</c:v>
                </c:pt>
                <c:pt idx="194">
                  <c:v>59.703528658383597</c:v>
                </c:pt>
                <c:pt idx="195">
                  <c:v>60.255958607435701</c:v>
                </c:pt>
                <c:pt idx="196">
                  <c:v>60.813500127871698</c:v>
                </c:pt>
                <c:pt idx="197">
                  <c:v>61.3762005164794</c:v>
                </c:pt>
                <c:pt idx="198">
                  <c:v>61.944107507678098</c:v>
                </c:pt>
                <c:pt idx="199">
                  <c:v>62.517269277568502</c:v>
                </c:pt>
                <c:pt idx="200">
                  <c:v>63.0957344480193</c:v>
                </c:pt>
                <c:pt idx="201">
                  <c:v>63.679552090791503</c:v>
                </c:pt>
                <c:pt idx="202">
                  <c:v>64.268771731701904</c:v>
                </c:pt>
                <c:pt idx="203">
                  <c:v>64.863443354823801</c:v>
                </c:pt>
                <c:pt idx="204">
                  <c:v>65.463617406727394</c:v>
                </c:pt>
                <c:pt idx="205">
                  <c:v>66.069344800759495</c:v>
                </c:pt>
                <c:pt idx="206">
                  <c:v>66.680676921362206</c:v>
                </c:pt>
                <c:pt idx="207">
                  <c:v>67.297665628431702</c:v>
                </c:pt>
                <c:pt idx="208">
                  <c:v>67.920363261718407</c:v>
                </c:pt>
                <c:pt idx="209">
                  <c:v>68.5488226452661</c:v>
                </c:pt>
                <c:pt idx="210">
                  <c:v>69.1830970918936</c:v>
                </c:pt>
                <c:pt idx="211">
                  <c:v>69.823240407717094</c:v>
                </c:pt>
                <c:pt idx="212">
                  <c:v>70.469306896714599</c:v>
                </c:pt>
                <c:pt idx="213">
                  <c:v>71.121351365332799</c:v>
                </c:pt>
                <c:pt idx="214">
                  <c:v>71.779429127136098</c:v>
                </c:pt>
                <c:pt idx="215">
                  <c:v>72.443596007498996</c:v>
                </c:pt>
                <c:pt idx="216">
                  <c:v>73.113908348341695</c:v>
                </c:pt>
                <c:pt idx="217">
                  <c:v>73.790423012909997</c:v>
                </c:pt>
                <c:pt idx="218">
                  <c:v>74.473197390598799</c:v>
                </c:pt>
                <c:pt idx="219">
                  <c:v>75.162289401820502</c:v>
                </c:pt>
                <c:pt idx="220">
                  <c:v>75.857757502918304</c:v>
                </c:pt>
                <c:pt idx="221">
                  <c:v>76.5596606911256</c:v>
                </c:pt>
                <c:pt idx="222">
                  <c:v>77.268058509570196</c:v>
                </c:pt>
                <c:pt idx="223">
                  <c:v>77.983011052325807</c:v>
                </c:pt>
                <c:pt idx="224">
                  <c:v>78.704578969509797</c:v>
                </c:pt>
                <c:pt idx="225">
                  <c:v>79.432823472428097</c:v>
                </c:pt>
                <c:pt idx="226">
                  <c:v>80.167806338767903</c:v>
                </c:pt>
                <c:pt idx="227">
                  <c:v>80.909589917838204</c:v>
                </c:pt>
                <c:pt idx="228">
                  <c:v>81.658237135859196</c:v>
                </c:pt>
                <c:pt idx="229">
                  <c:v>82.413811501300202</c:v>
                </c:pt>
                <c:pt idx="230">
                  <c:v>83.176377110267097</c:v>
                </c:pt>
                <c:pt idx="231">
                  <c:v>83.945998651939703</c:v>
                </c:pt>
                <c:pt idx="232">
                  <c:v>84.722741414059598</c:v>
                </c:pt>
                <c:pt idx="233">
                  <c:v>85.506671288468297</c:v>
                </c:pt>
                <c:pt idx="234">
                  <c:v>86.297854776696994</c:v>
                </c:pt>
                <c:pt idx="235">
                  <c:v>87.096358995608</c:v>
                </c:pt>
                <c:pt idx="236">
                  <c:v>87.902251683088394</c:v>
                </c:pt>
                <c:pt idx="237">
                  <c:v>88.715601203795998</c:v>
                </c:pt>
                <c:pt idx="238">
                  <c:v>89.536476554959293</c:v>
                </c:pt>
                <c:pt idx="239">
                  <c:v>90.364947372230105</c:v>
                </c:pt>
                <c:pt idx="240">
                  <c:v>91.201083935590901</c:v>
                </c:pt>
                <c:pt idx="241">
                  <c:v>92.044957175317094</c:v>
                </c:pt>
                <c:pt idx="242">
                  <c:v>92.896638677993593</c:v>
                </c:pt>
                <c:pt idx="243">
                  <c:v>93.756200692587996</c:v>
                </c:pt>
                <c:pt idx="244">
                  <c:v>94.623716136579205</c:v>
                </c:pt>
                <c:pt idx="245">
                  <c:v>95.499258602143499</c:v>
                </c:pt>
                <c:pt idx="246">
                  <c:v>96.382902362397004</c:v>
                </c:pt>
                <c:pt idx="247">
                  <c:v>97.274722377696506</c:v>
                </c:pt>
                <c:pt idx="248">
                  <c:v>98.174794301998404</c:v>
                </c:pt>
                <c:pt idx="249">
                  <c:v>99.083194489276707</c:v>
                </c:pt>
                <c:pt idx="250">
                  <c:v>100</c:v>
                </c:pt>
                <c:pt idx="251">
                  <c:v>100.92528860766799</c:v>
                </c:pt>
                <c:pt idx="252">
                  <c:v>101.85913880541101</c:v>
                </c:pt>
                <c:pt idx="253">
                  <c:v>102.80162981264699</c:v>
                </c:pt>
                <c:pt idx="254">
                  <c:v>103.75284158180099</c:v>
                </c:pt>
                <c:pt idx="255">
                  <c:v>104.71285480508899</c:v>
                </c:pt>
                <c:pt idx="256">
                  <c:v>105.68175092136499</c:v>
                </c:pt>
                <c:pt idx="257">
                  <c:v>106.659612123025</c:v>
                </c:pt>
                <c:pt idx="258">
                  <c:v>107.64652136298299</c:v>
                </c:pt>
                <c:pt idx="259">
                  <c:v>108.642562361706</c:v>
                </c:pt>
                <c:pt idx="260">
                  <c:v>109.647819614318</c:v>
                </c:pt>
                <c:pt idx="261">
                  <c:v>110.66237839776601</c:v>
                </c:pt>
                <c:pt idx="262">
                  <c:v>111.686324778056</c:v>
                </c:pt>
                <c:pt idx="263">
                  <c:v>112.719745617551</c:v>
                </c:pt>
                <c:pt idx="264">
                  <c:v>113.762728582343</c:v>
                </c:pt>
                <c:pt idx="265">
                  <c:v>114.815362149688</c:v>
                </c:pt>
                <c:pt idx="266">
                  <c:v>115.87773561551199</c:v>
                </c:pt>
                <c:pt idx="267">
                  <c:v>116.949939101987</c:v>
                </c:pt>
                <c:pt idx="268">
                  <c:v>118.032063565172</c:v>
                </c:pt>
                <c:pt idx="269">
                  <c:v>119.12420080273699</c:v>
                </c:pt>
                <c:pt idx="270">
                  <c:v>120.226443461741</c:v>
                </c:pt>
                <c:pt idx="271">
                  <c:v>121.338885046497</c:v>
                </c:pt>
                <c:pt idx="272">
                  <c:v>122.461619926504</c:v>
                </c:pt>
                <c:pt idx="273">
                  <c:v>123.594743344451</c:v>
                </c:pt>
                <c:pt idx="274">
                  <c:v>124.738351424294</c:v>
                </c:pt>
                <c:pt idx="275">
                  <c:v>125.892541179416</c:v>
                </c:pt>
                <c:pt idx="276">
                  <c:v>127.05741052085401</c:v>
                </c:pt>
                <c:pt idx="277">
                  <c:v>128.23305826560201</c:v>
                </c:pt>
                <c:pt idx="278">
                  <c:v>129.419584144998</c:v>
                </c:pt>
                <c:pt idx="279">
                  <c:v>130.61708881318401</c:v>
                </c:pt>
                <c:pt idx="280">
                  <c:v>131.82567385563999</c:v>
                </c:pt>
                <c:pt idx="281">
                  <c:v>133.04544179780899</c:v>
                </c:pt>
                <c:pt idx="282">
                  <c:v>134.27649611378601</c:v>
                </c:pt>
                <c:pt idx="283">
                  <c:v>135.518941235103</c:v>
                </c:pt>
                <c:pt idx="284">
                  <c:v>136.77288255958399</c:v>
                </c:pt>
                <c:pt idx="285">
                  <c:v>138.03842646028801</c:v>
                </c:pt>
                <c:pt idx="286">
                  <c:v>139.31568029453001</c:v>
                </c:pt>
                <c:pt idx="287">
                  <c:v>140.60475241299099</c:v>
                </c:pt>
                <c:pt idx="288">
                  <c:v>141.905752168909</c:v>
                </c:pt>
                <c:pt idx="289">
                  <c:v>143.21878992735401</c:v>
                </c:pt>
                <c:pt idx="290">
                  <c:v>144.54397707459199</c:v>
                </c:pt>
                <c:pt idx="291">
                  <c:v>145.88142602753399</c:v>
                </c:pt>
                <c:pt idx="292">
                  <c:v>147.23125024327101</c:v>
                </c:pt>
                <c:pt idx="293">
                  <c:v>148.59356422869999</c:v>
                </c:pt>
                <c:pt idx="294">
                  <c:v>149.96848355023701</c:v>
                </c:pt>
                <c:pt idx="295">
                  <c:v>151.35612484361999</c:v>
                </c:pt>
                <c:pt idx="296">
                  <c:v>152.75660582380701</c:v>
                </c:pt>
                <c:pt idx="297">
                  <c:v>154.170045294955</c:v>
                </c:pt>
                <c:pt idx="298">
                  <c:v>155.596563160507</c:v>
                </c:pt>
                <c:pt idx="299">
                  <c:v>157.03628043335499</c:v>
                </c:pt>
                <c:pt idx="300">
                  <c:v>158.48931924611099</c:v>
                </c:pt>
                <c:pt idx="301">
                  <c:v>159.955802861466</c:v>
                </c:pt>
                <c:pt idx="302">
                  <c:v>161.435855682648</c:v>
                </c:pt>
                <c:pt idx="303">
                  <c:v>162.92960326397201</c:v>
                </c:pt>
                <c:pt idx="304">
                  <c:v>164.43717232149299</c:v>
                </c:pt>
                <c:pt idx="305">
                  <c:v>165.95869074375599</c:v>
                </c:pt>
                <c:pt idx="306">
                  <c:v>167.494287602643</c:v>
                </c:pt>
                <c:pt idx="307">
                  <c:v>169.044093164326</c:v>
                </c:pt>
                <c:pt idx="308">
                  <c:v>170.60823890031199</c:v>
                </c:pt>
                <c:pt idx="309">
                  <c:v>172.18685749860001</c:v>
                </c:pt>
                <c:pt idx="310">
                  <c:v>173.78008287493699</c:v>
                </c:pt>
                <c:pt idx="311">
                  <c:v>175.388050184176</c:v>
                </c:pt>
                <c:pt idx="312">
                  <c:v>177.010895831742</c:v>
                </c:pt>
                <c:pt idx="313">
                  <c:v>178.64875748520501</c:v>
                </c:pt>
                <c:pt idx="314">
                  <c:v>180.301774085956</c:v>
                </c:pt>
                <c:pt idx="315">
                  <c:v>181.97008586099801</c:v>
                </c:pt>
                <c:pt idx="316">
                  <c:v>183.65383433483399</c:v>
                </c:pt>
                <c:pt idx="317">
                  <c:v>185.35316234148101</c:v>
                </c:pt>
                <c:pt idx="318">
                  <c:v>187.06821403658</c:v>
                </c:pt>
                <c:pt idx="319">
                  <c:v>188.799134909629</c:v>
                </c:pt>
                <c:pt idx="320">
                  <c:v>190.54607179632399</c:v>
                </c:pt>
                <c:pt idx="321">
                  <c:v>192.30917289101501</c:v>
                </c:pt>
                <c:pt idx="322">
                  <c:v>194.088587759277</c:v>
                </c:pt>
                <c:pt idx="323">
                  <c:v>195.88446735059901</c:v>
                </c:pt>
                <c:pt idx="324">
                  <c:v>197.696964011186</c:v>
                </c:pt>
                <c:pt idx="325">
                  <c:v>199.52623149688699</c:v>
                </c:pt>
                <c:pt idx="326">
                  <c:v>201.372424986238</c:v>
                </c:pt>
                <c:pt idx="327">
                  <c:v>203.235701093622</c:v>
                </c:pt>
                <c:pt idx="328">
                  <c:v>205.11621788255599</c:v>
                </c:pt>
                <c:pt idx="329">
                  <c:v>207.01413487910401</c:v>
                </c:pt>
                <c:pt idx="330">
                  <c:v>208.92961308540299</c:v>
                </c:pt>
                <c:pt idx="331">
                  <c:v>210.86281499332799</c:v>
                </c:pt>
                <c:pt idx="332">
                  <c:v>212.81390459827099</c:v>
                </c:pt>
                <c:pt idx="333">
                  <c:v>214.783047413053</c:v>
                </c:pt>
                <c:pt idx="334">
                  <c:v>216.77041048196901</c:v>
                </c:pt>
                <c:pt idx="335">
                  <c:v>218.77616239495501</c:v>
                </c:pt>
                <c:pt idx="336">
                  <c:v>220.80047330189001</c:v>
                </c:pt>
                <c:pt idx="337">
                  <c:v>222.84351492702999</c:v>
                </c:pt>
                <c:pt idx="338">
                  <c:v>224.90546058357799</c:v>
                </c:pt>
                <c:pt idx="339">
                  <c:v>226.98648518838201</c:v>
                </c:pt>
                <c:pt idx="340">
                  <c:v>229.08676527677699</c:v>
                </c:pt>
                <c:pt idx="341">
                  <c:v>231.20647901755899</c:v>
                </c:pt>
                <c:pt idx="342">
                  <c:v>233.3458062281</c:v>
                </c:pt>
                <c:pt idx="343">
                  <c:v>235.50492838960099</c:v>
                </c:pt>
                <c:pt idx="344">
                  <c:v>237.68402866248701</c:v>
                </c:pt>
                <c:pt idx="345">
                  <c:v>239.88329190194901</c:v>
                </c:pt>
                <c:pt idx="346">
                  <c:v>242.10290467361699</c:v>
                </c:pt>
                <c:pt idx="347">
                  <c:v>244.34305526939701</c:v>
                </c:pt>
                <c:pt idx="348">
                  <c:v>246.60393372343299</c:v>
                </c:pt>
                <c:pt idx="349">
                  <c:v>248.88573182823899</c:v>
                </c:pt>
                <c:pt idx="350">
                  <c:v>251.18864315095701</c:v>
                </c:pt>
                <c:pt idx="351">
                  <c:v>253.51286304979001</c:v>
                </c:pt>
                <c:pt idx="352">
                  <c:v>255.85858869056401</c:v>
                </c:pt>
                <c:pt idx="353">
                  <c:v>258.22601906345898</c:v>
                </c:pt>
                <c:pt idx="354">
                  <c:v>260.61535499988901</c:v>
                </c:pt>
                <c:pt idx="355">
                  <c:v>263.026799189538</c:v>
                </c:pt>
                <c:pt idx="356">
                  <c:v>265.46055619755299</c:v>
                </c:pt>
                <c:pt idx="357">
                  <c:v>267.91683248190299</c:v>
                </c:pt>
                <c:pt idx="358">
                  <c:v>270.39583641088399</c:v>
                </c:pt>
                <c:pt idx="359">
                  <c:v>272.897778280804</c:v>
                </c:pt>
                <c:pt idx="360">
                  <c:v>275.42287033381598</c:v>
                </c:pt>
                <c:pt idx="361">
                  <c:v>277.97132677592799</c:v>
                </c:pt>
                <c:pt idx="362">
                  <c:v>280.54336379517099</c:v>
                </c:pt>
                <c:pt idx="363">
                  <c:v>283.13919957993699</c:v>
                </c:pt>
                <c:pt idx="364">
                  <c:v>285.75905433749398</c:v>
                </c:pt>
                <c:pt idx="365">
                  <c:v>288.40315031265999</c:v>
                </c:pt>
                <c:pt idx="366">
                  <c:v>291.07171180666001</c:v>
                </c:pt>
                <c:pt idx="367">
                  <c:v>293.76496519615301</c:v>
                </c:pt>
                <c:pt idx="368">
                  <c:v>296.48313895243399</c:v>
                </c:pt>
                <c:pt idx="369">
                  <c:v>299.22646366081801</c:v>
                </c:pt>
                <c:pt idx="370">
                  <c:v>301.995172040201</c:v>
                </c:pt>
                <c:pt idx="371">
                  <c:v>304.78949896279801</c:v>
                </c:pt>
                <c:pt idx="372">
                  <c:v>307.60968147406999</c:v>
                </c:pt>
                <c:pt idx="373">
                  <c:v>310.45595881283498</c:v>
                </c:pt>
                <c:pt idx="374">
                  <c:v>313.32857243155797</c:v>
                </c:pt>
                <c:pt idx="375">
                  <c:v>316.22776601683699</c:v>
                </c:pt>
                <c:pt idx="376">
                  <c:v>319.15378551007598</c:v>
                </c:pt>
                <c:pt idx="377">
                  <c:v>322.106879128343</c:v>
                </c:pt>
                <c:pt idx="378">
                  <c:v>325.087297385434</c:v>
                </c:pt>
                <c:pt idx="379">
                  <c:v>328.095293113119</c:v>
                </c:pt>
                <c:pt idx="380">
                  <c:v>331.13112148259103</c:v>
                </c:pt>
                <c:pt idx="381">
                  <c:v>334.19504002611399</c:v>
                </c:pt>
                <c:pt idx="382">
                  <c:v>337.28730865886803</c:v>
                </c:pt>
                <c:pt idx="383">
                  <c:v>340.40818970100003</c:v>
                </c:pt>
                <c:pt idx="384">
                  <c:v>343.55794789987402</c:v>
                </c:pt>
                <c:pt idx="385">
                  <c:v>346.73685045253097</c:v>
                </c:pt>
                <c:pt idx="386">
                  <c:v>349.94516702835699</c:v>
                </c:pt>
                <c:pt idx="387">
                  <c:v>353.183169791956</c:v>
                </c:pt>
                <c:pt idx="388">
                  <c:v>356.45113342624398</c:v>
                </c:pt>
                <c:pt idx="389">
                  <c:v>359.74933515574202</c:v>
                </c:pt>
                <c:pt idx="390">
                  <c:v>363.07805477010101</c:v>
                </c:pt>
                <c:pt idx="391">
                  <c:v>366.437574647833</c:v>
                </c:pt>
                <c:pt idx="392">
                  <c:v>369.828179780266</c:v>
                </c:pt>
                <c:pt idx="393">
                  <c:v>373.25015779571999</c:v>
                </c:pt>
                <c:pt idx="394">
                  <c:v>376.70379898390797</c:v>
                </c:pt>
                <c:pt idx="395">
                  <c:v>380.189396320561</c:v>
                </c:pt>
                <c:pt idx="396">
                  <c:v>383.70724549227799</c:v>
                </c:pt>
                <c:pt idx="397">
                  <c:v>387.25764492161699</c:v>
                </c:pt>
                <c:pt idx="398">
                  <c:v>390.84089579240202</c:v>
                </c:pt>
                <c:pt idx="399">
                  <c:v>394.45730207527799</c:v>
                </c:pt>
                <c:pt idx="400">
                  <c:v>398.10717055349699</c:v>
                </c:pt>
                <c:pt idx="401">
                  <c:v>401.79081084894</c:v>
                </c:pt>
                <c:pt idx="402">
                  <c:v>405.50853544838299</c:v>
                </c:pt>
                <c:pt idx="403">
                  <c:v>409.26065973000999</c:v>
                </c:pt>
                <c:pt idx="404">
                  <c:v>413.04750199016098</c:v>
                </c:pt>
                <c:pt idx="405">
                  <c:v>416.86938347033498</c:v>
                </c:pt>
                <c:pt idx="406">
                  <c:v>420.72662838444398</c:v>
                </c:pt>
                <c:pt idx="407">
                  <c:v>424.61956394631198</c:v>
                </c:pt>
                <c:pt idx="408">
                  <c:v>428.54852039743901</c:v>
                </c:pt>
                <c:pt idx="409">
                  <c:v>432.51383103500802</c:v>
                </c:pt>
                <c:pt idx="410">
                  <c:v>436.51583224016503</c:v>
                </c:pt>
                <c:pt idx="411">
                  <c:v>440.55486350655298</c:v>
                </c:pt>
                <c:pt idx="412">
                  <c:v>444.63126746910802</c:v>
                </c:pt>
                <c:pt idx="413">
                  <c:v>448.745389933132</c:v>
                </c:pt>
                <c:pt idx="414">
                  <c:v>452.89757990362</c:v>
                </c:pt>
                <c:pt idx="415">
                  <c:v>457.08818961487401</c:v>
                </c:pt>
                <c:pt idx="416">
                  <c:v>461.317574560379</c:v>
                </c:pt>
                <c:pt idx="417">
                  <c:v>465.58609352295798</c:v>
                </c:pt>
                <c:pt idx="418">
                  <c:v>469.89410860521502</c:v>
                </c:pt>
                <c:pt idx="419">
                  <c:v>474.24198526024401</c:v>
                </c:pt>
                <c:pt idx="420">
                  <c:v>478.63009232263801</c:v>
                </c:pt>
                <c:pt idx="421">
                  <c:v>483.05880203977199</c:v>
                </c:pt>
                <c:pt idx="422">
                  <c:v>487.52849010338599</c:v>
                </c:pt>
                <c:pt idx="423">
                  <c:v>492.03953568144999</c:v>
                </c:pt>
                <c:pt idx="424">
                  <c:v>496.59232145033599</c:v>
                </c:pt>
                <c:pt idx="425">
                  <c:v>501.18723362727201</c:v>
                </c:pt>
                <c:pt idx="426">
                  <c:v>505.82466200311302</c:v>
                </c:pt>
                <c:pt idx="427">
                  <c:v>510.50499997540601</c:v>
                </c:pt>
                <c:pt idx="428">
                  <c:v>515.22864458175604</c:v>
                </c:pt>
                <c:pt idx="429">
                  <c:v>519.99599653351504</c:v>
                </c:pt>
                <c:pt idx="430">
                  <c:v>524.80746024977202</c:v>
                </c:pt>
                <c:pt idx="431">
                  <c:v>529.66344389165704</c:v>
                </c:pt>
                <c:pt idx="432">
                  <c:v>534.56435939697099</c:v>
                </c:pt>
                <c:pt idx="433">
                  <c:v>539.51062251512701</c:v>
                </c:pt>
                <c:pt idx="434">
                  <c:v>544.50265284242096</c:v>
                </c:pt>
                <c:pt idx="435">
                  <c:v>549.54087385762398</c:v>
                </c:pt>
                <c:pt idx="436">
                  <c:v>554.62571295790997</c:v>
                </c:pt>
                <c:pt idx="437">
                  <c:v>559.75760149510995</c:v>
                </c:pt>
                <c:pt idx="438">
                  <c:v>564.93697481230197</c:v>
                </c:pt>
                <c:pt idx="439">
                  <c:v>570.16427228074701</c:v>
                </c:pt>
                <c:pt idx="440">
                  <c:v>575.43993733715604</c:v>
                </c:pt>
                <c:pt idx="441">
                  <c:v>580.764417521312</c:v>
                </c:pt>
                <c:pt idx="442">
                  <c:v>586.13816451402795</c:v>
                </c:pt>
                <c:pt idx="443">
                  <c:v>591.56163417547305</c:v>
                </c:pt>
                <c:pt idx="444">
                  <c:v>597.03528658383595</c:v>
                </c:pt>
                <c:pt idx="445">
                  <c:v>602.55958607435696</c:v>
                </c:pt>
                <c:pt idx="446">
                  <c:v>608.13500127871703</c:v>
                </c:pt>
                <c:pt idx="447">
                  <c:v>613.762005164794</c:v>
                </c:pt>
                <c:pt idx="448">
                  <c:v>619.44107507678098</c:v>
                </c:pt>
                <c:pt idx="449">
                  <c:v>625.17269277568505</c:v>
                </c:pt>
                <c:pt idx="450">
                  <c:v>630.957344480193</c:v>
                </c:pt>
                <c:pt idx="451">
                  <c:v>636.79552090791503</c:v>
                </c:pt>
                <c:pt idx="452">
                  <c:v>642.68771731701895</c:v>
                </c:pt>
                <c:pt idx="453">
                  <c:v>648.63443354823801</c:v>
                </c:pt>
                <c:pt idx="454">
                  <c:v>654.63617406727496</c:v>
                </c:pt>
                <c:pt idx="455">
                  <c:v>660.69344800759598</c:v>
                </c:pt>
                <c:pt idx="456">
                  <c:v>666.80676921362203</c:v>
                </c:pt>
                <c:pt idx="457">
                  <c:v>672.97665628431696</c:v>
                </c:pt>
                <c:pt idx="458">
                  <c:v>679.20363261718398</c:v>
                </c:pt>
                <c:pt idx="459">
                  <c:v>685.48822645266102</c:v>
                </c:pt>
                <c:pt idx="460">
                  <c:v>691.83097091893603</c:v>
                </c:pt>
                <c:pt idx="461">
                  <c:v>698.23240407717105</c:v>
                </c:pt>
                <c:pt idx="462">
                  <c:v>704.69306896714602</c:v>
                </c:pt>
                <c:pt idx="463">
                  <c:v>711.21351365332896</c:v>
                </c:pt>
                <c:pt idx="464">
                  <c:v>717.79429127136098</c:v>
                </c:pt>
                <c:pt idx="465">
                  <c:v>724.43596007499002</c:v>
                </c:pt>
                <c:pt idx="466">
                  <c:v>731.13908348341704</c:v>
                </c:pt>
                <c:pt idx="467">
                  <c:v>737.90423012910105</c:v>
                </c:pt>
                <c:pt idx="468">
                  <c:v>744.73197390598898</c:v>
                </c:pt>
                <c:pt idx="469">
                  <c:v>751.62289401820499</c:v>
                </c:pt>
                <c:pt idx="470">
                  <c:v>758.57757502918298</c:v>
                </c:pt>
                <c:pt idx="471">
                  <c:v>765.596606911256</c:v>
                </c:pt>
                <c:pt idx="472">
                  <c:v>772.68058509570199</c:v>
                </c:pt>
                <c:pt idx="473">
                  <c:v>779.83011052325799</c:v>
                </c:pt>
                <c:pt idx="474">
                  <c:v>787.04578969509805</c:v>
                </c:pt>
                <c:pt idx="475">
                  <c:v>794.32823472428095</c:v>
                </c:pt>
                <c:pt idx="476">
                  <c:v>801.67806338767798</c:v>
                </c:pt>
                <c:pt idx="477">
                  <c:v>809.09589917838196</c:v>
                </c:pt>
                <c:pt idx="478">
                  <c:v>816.58237135859201</c:v>
                </c:pt>
                <c:pt idx="479">
                  <c:v>824.13811501300199</c:v>
                </c:pt>
                <c:pt idx="480">
                  <c:v>831.76377110267003</c:v>
                </c:pt>
                <c:pt idx="481">
                  <c:v>839.45998651939703</c:v>
                </c:pt>
                <c:pt idx="482">
                  <c:v>847.22741414059601</c:v>
                </c:pt>
                <c:pt idx="483">
                  <c:v>855.06671288468306</c:v>
                </c:pt>
                <c:pt idx="484">
                  <c:v>862.97854776697</c:v>
                </c:pt>
                <c:pt idx="485">
                  <c:v>870.96358995608</c:v>
                </c:pt>
                <c:pt idx="486">
                  <c:v>879.022516830884</c:v>
                </c:pt>
                <c:pt idx="487">
                  <c:v>887.15601203795995</c:v>
                </c:pt>
                <c:pt idx="488">
                  <c:v>895.36476554959302</c:v>
                </c:pt>
                <c:pt idx="489">
                  <c:v>903.64947372230097</c:v>
                </c:pt>
                <c:pt idx="490">
                  <c:v>912.01083935590896</c:v>
                </c:pt>
                <c:pt idx="491">
                  <c:v>920.44957175317097</c:v>
                </c:pt>
                <c:pt idx="492">
                  <c:v>928.96638677993599</c:v>
                </c:pt>
                <c:pt idx="493">
                  <c:v>937.56200692588004</c:v>
                </c:pt>
                <c:pt idx="494">
                  <c:v>946.23716136579196</c:v>
                </c:pt>
                <c:pt idx="495">
                  <c:v>954.99258602143505</c:v>
                </c:pt>
                <c:pt idx="496">
                  <c:v>963.82902362396999</c:v>
                </c:pt>
                <c:pt idx="497">
                  <c:v>972.74722377696503</c:v>
                </c:pt>
                <c:pt idx="498">
                  <c:v>981.74794301998395</c:v>
                </c:pt>
                <c:pt idx="499">
                  <c:v>990.83194489276696</c:v>
                </c:pt>
                <c:pt idx="500">
                  <c:v>1000</c:v>
                </c:pt>
                <c:pt idx="501">
                  <c:v>1009.2528860766801</c:v>
                </c:pt>
                <c:pt idx="502">
                  <c:v>1018.59138805411</c:v>
                </c:pt>
                <c:pt idx="503">
                  <c:v>1028.01629812647</c:v>
                </c:pt>
                <c:pt idx="504">
                  <c:v>1037.52841581801</c:v>
                </c:pt>
                <c:pt idx="505">
                  <c:v>1047.12854805089</c:v>
                </c:pt>
                <c:pt idx="506">
                  <c:v>1056.8175092136501</c:v>
                </c:pt>
                <c:pt idx="507">
                  <c:v>1066.59612123025</c:v>
                </c:pt>
                <c:pt idx="508">
                  <c:v>1076.46521362983</c:v>
                </c:pt>
                <c:pt idx="509">
                  <c:v>1086.42562361706</c:v>
                </c:pt>
                <c:pt idx="510">
                  <c:v>1096.47819614318</c:v>
                </c:pt>
                <c:pt idx="511">
                  <c:v>1106.62378397766</c:v>
                </c:pt>
                <c:pt idx="512">
                  <c:v>1116.86324778056</c:v>
                </c:pt>
                <c:pt idx="513">
                  <c:v>1127.1974561755101</c:v>
                </c:pt>
                <c:pt idx="514">
                  <c:v>1137.6272858234299</c:v>
                </c:pt>
                <c:pt idx="515">
                  <c:v>1148.1536214968801</c:v>
                </c:pt>
                <c:pt idx="516">
                  <c:v>1158.7773561551201</c:v>
                </c:pt>
                <c:pt idx="517">
                  <c:v>1169.49939101987</c:v>
                </c:pt>
                <c:pt idx="518">
                  <c:v>1180.3206356517201</c:v>
                </c:pt>
                <c:pt idx="519">
                  <c:v>1191.24200802737</c:v>
                </c:pt>
                <c:pt idx="520">
                  <c:v>1202.26443461741</c:v>
                </c:pt>
                <c:pt idx="521">
                  <c:v>1213.3888504649699</c:v>
                </c:pt>
                <c:pt idx="522">
                  <c:v>1224.61619926504</c:v>
                </c:pt>
                <c:pt idx="523">
                  <c:v>1235.9474334445099</c:v>
                </c:pt>
                <c:pt idx="524">
                  <c:v>1247.38351424294</c:v>
                </c:pt>
                <c:pt idx="525">
                  <c:v>1258.92541179416</c:v>
                </c:pt>
                <c:pt idx="526">
                  <c:v>1270.57410520854</c:v>
                </c:pt>
                <c:pt idx="527">
                  <c:v>1282.3305826560199</c:v>
                </c:pt>
                <c:pt idx="528">
                  <c:v>1294.19584144998</c:v>
                </c:pt>
                <c:pt idx="529">
                  <c:v>1306.17088813184</c:v>
                </c:pt>
                <c:pt idx="530">
                  <c:v>1318.2567385564</c:v>
                </c:pt>
                <c:pt idx="531">
                  <c:v>1330.4544179780901</c:v>
                </c:pt>
                <c:pt idx="532">
                  <c:v>1342.7649611378599</c:v>
                </c:pt>
                <c:pt idx="533">
                  <c:v>1355.1894123510299</c:v>
                </c:pt>
                <c:pt idx="534">
                  <c:v>1367.7288255958399</c:v>
                </c:pt>
                <c:pt idx="535">
                  <c:v>1380.38426460288</c:v>
                </c:pt>
                <c:pt idx="536">
                  <c:v>1393.1568029452999</c:v>
                </c:pt>
                <c:pt idx="537">
                  <c:v>1406.04752412991</c:v>
                </c:pt>
                <c:pt idx="538">
                  <c:v>1419.05752168909</c:v>
                </c:pt>
                <c:pt idx="539">
                  <c:v>1432.1878992735401</c:v>
                </c:pt>
                <c:pt idx="540">
                  <c:v>1445.43977074592</c:v>
                </c:pt>
                <c:pt idx="541">
                  <c:v>1458.8142602753401</c:v>
                </c:pt>
                <c:pt idx="542">
                  <c:v>1472.3125024327101</c:v>
                </c:pt>
                <c:pt idx="543">
                  <c:v>1485.9356422870001</c:v>
                </c:pt>
                <c:pt idx="544">
                  <c:v>1499.6848355023701</c:v>
                </c:pt>
                <c:pt idx="545">
                  <c:v>1513.5612484362</c:v>
                </c:pt>
                <c:pt idx="546">
                  <c:v>1527.5660582380699</c:v>
                </c:pt>
                <c:pt idx="547">
                  <c:v>1541.70045294956</c:v>
                </c:pt>
                <c:pt idx="548">
                  <c:v>1555.96563160507</c:v>
                </c:pt>
                <c:pt idx="549">
                  <c:v>1570.36280433355</c:v>
                </c:pt>
                <c:pt idx="550">
                  <c:v>1584.8931924611099</c:v>
                </c:pt>
                <c:pt idx="551">
                  <c:v>1599.5580286146601</c:v>
                </c:pt>
                <c:pt idx="552">
                  <c:v>1614.35855682648</c:v>
                </c:pt>
                <c:pt idx="553">
                  <c:v>1629.2960326397199</c:v>
                </c:pt>
                <c:pt idx="554">
                  <c:v>1644.3717232149299</c:v>
                </c:pt>
                <c:pt idx="555">
                  <c:v>1659.5869074375601</c:v>
                </c:pt>
                <c:pt idx="556">
                  <c:v>1674.94287602643</c:v>
                </c:pt>
                <c:pt idx="557">
                  <c:v>1690.44093164326</c:v>
                </c:pt>
                <c:pt idx="558">
                  <c:v>1706.0823890031199</c:v>
                </c:pt>
                <c:pt idx="559">
                  <c:v>1721.8685749860001</c:v>
                </c:pt>
                <c:pt idx="560">
                  <c:v>1737.8008287493701</c:v>
                </c:pt>
                <c:pt idx="561">
                  <c:v>1753.88050184176</c:v>
                </c:pt>
                <c:pt idx="562">
                  <c:v>1770.10895831742</c:v>
                </c:pt>
                <c:pt idx="563">
                  <c:v>1786.4875748520401</c:v>
                </c:pt>
                <c:pt idx="564">
                  <c:v>1803.01774085956</c:v>
                </c:pt>
                <c:pt idx="565">
                  <c:v>1819.7008586099801</c:v>
                </c:pt>
                <c:pt idx="566">
                  <c:v>1836.53834334834</c:v>
                </c:pt>
                <c:pt idx="567">
                  <c:v>1853.5316234148099</c:v>
                </c:pt>
                <c:pt idx="568">
                  <c:v>1870.68214036579</c:v>
                </c:pt>
                <c:pt idx="569">
                  <c:v>1887.9913490962899</c:v>
                </c:pt>
                <c:pt idx="570">
                  <c:v>1905.4607179632401</c:v>
                </c:pt>
                <c:pt idx="571">
                  <c:v>1923.0917289101501</c:v>
                </c:pt>
                <c:pt idx="572">
                  <c:v>1940.8858775927699</c:v>
                </c:pt>
                <c:pt idx="573">
                  <c:v>1958.8446735059799</c:v>
                </c:pt>
                <c:pt idx="574">
                  <c:v>1976.9696401118499</c:v>
                </c:pt>
                <c:pt idx="575">
                  <c:v>1995.26231496887</c:v>
                </c:pt>
                <c:pt idx="576">
                  <c:v>2013.72424986238</c:v>
                </c:pt>
                <c:pt idx="577">
                  <c:v>2032.3570109362199</c:v>
                </c:pt>
                <c:pt idx="578">
                  <c:v>2051.1621788255602</c:v>
                </c:pt>
                <c:pt idx="579">
                  <c:v>2070.1413487910399</c:v>
                </c:pt>
                <c:pt idx="580">
                  <c:v>2089.2961308540298</c:v>
                </c:pt>
                <c:pt idx="581">
                  <c:v>2108.6281499332799</c:v>
                </c:pt>
                <c:pt idx="582">
                  <c:v>2128.1390459827098</c:v>
                </c:pt>
                <c:pt idx="583">
                  <c:v>2147.8304741305301</c:v>
                </c:pt>
                <c:pt idx="584">
                  <c:v>2167.7041048196902</c:v>
                </c:pt>
                <c:pt idx="585">
                  <c:v>2187.7616239495501</c:v>
                </c:pt>
                <c:pt idx="586">
                  <c:v>2208.00473301889</c:v>
                </c:pt>
                <c:pt idx="587">
                  <c:v>2228.4351492702999</c:v>
                </c:pt>
                <c:pt idx="588">
                  <c:v>2249.05460583578</c:v>
                </c:pt>
                <c:pt idx="589">
                  <c:v>2269.8648518838199</c:v>
                </c:pt>
                <c:pt idx="590">
                  <c:v>2290.8676527677699</c:v>
                </c:pt>
                <c:pt idx="591">
                  <c:v>2312.0647901755901</c:v>
                </c:pt>
                <c:pt idx="592">
                  <c:v>2333.4580622809999</c:v>
                </c:pt>
                <c:pt idx="593">
                  <c:v>2355.0492838959999</c:v>
                </c:pt>
                <c:pt idx="594">
                  <c:v>2376.8402866248698</c:v>
                </c:pt>
                <c:pt idx="595">
                  <c:v>2398.83291901949</c:v>
                </c:pt>
                <c:pt idx="596">
                  <c:v>2421.0290467361701</c:v>
                </c:pt>
                <c:pt idx="597">
                  <c:v>2443.4305526939702</c:v>
                </c:pt>
                <c:pt idx="598">
                  <c:v>2466.0393372343301</c:v>
                </c:pt>
                <c:pt idx="599">
                  <c:v>2488.8573182823902</c:v>
                </c:pt>
                <c:pt idx="600">
                  <c:v>2511.8864315095698</c:v>
                </c:pt>
                <c:pt idx="601">
                  <c:v>2535.1286304978998</c:v>
                </c:pt>
                <c:pt idx="602">
                  <c:v>2558.5858869056401</c:v>
                </c:pt>
                <c:pt idx="603">
                  <c:v>2582.2601906345899</c:v>
                </c:pt>
                <c:pt idx="604">
                  <c:v>2606.15354999889</c:v>
                </c:pt>
                <c:pt idx="605">
                  <c:v>2630.26799189538</c:v>
                </c:pt>
                <c:pt idx="606">
                  <c:v>2654.6055619755298</c:v>
                </c:pt>
                <c:pt idx="607">
                  <c:v>2679.1683248190302</c:v>
                </c:pt>
                <c:pt idx="608">
                  <c:v>2703.9583641088402</c:v>
                </c:pt>
                <c:pt idx="609">
                  <c:v>2728.97778280804</c:v>
                </c:pt>
                <c:pt idx="610">
                  <c:v>2754.2287033381599</c:v>
                </c:pt>
                <c:pt idx="611">
                  <c:v>2779.7132677592799</c:v>
                </c:pt>
                <c:pt idx="612">
                  <c:v>2805.4336379517099</c:v>
                </c:pt>
                <c:pt idx="613">
                  <c:v>2831.3919957993699</c:v>
                </c:pt>
                <c:pt idx="614">
                  <c:v>2857.5905433749399</c:v>
                </c:pt>
                <c:pt idx="615">
                  <c:v>2884.0315031266</c:v>
                </c:pt>
                <c:pt idx="616">
                  <c:v>2910.7171180666001</c:v>
                </c:pt>
                <c:pt idx="617">
                  <c:v>2937.6496519615298</c:v>
                </c:pt>
                <c:pt idx="618">
                  <c:v>2964.83138952434</c:v>
                </c:pt>
                <c:pt idx="619">
                  <c:v>2992.2646366081799</c:v>
                </c:pt>
                <c:pt idx="620">
                  <c:v>3019.9517204020099</c:v>
                </c:pt>
                <c:pt idx="621">
                  <c:v>3047.8949896279801</c:v>
                </c:pt>
                <c:pt idx="622">
                  <c:v>3076.0968147407002</c:v>
                </c:pt>
                <c:pt idx="623">
                  <c:v>3104.5595881283498</c:v>
                </c:pt>
                <c:pt idx="624">
                  <c:v>3133.28572431558</c:v>
                </c:pt>
                <c:pt idx="625">
                  <c:v>3162.2776601683699</c:v>
                </c:pt>
                <c:pt idx="626">
                  <c:v>3191.5378551007602</c:v>
                </c:pt>
                <c:pt idx="627">
                  <c:v>3221.0687912834301</c:v>
                </c:pt>
                <c:pt idx="628">
                  <c:v>3250.8729738543402</c:v>
                </c:pt>
                <c:pt idx="629">
                  <c:v>3280.9529311311899</c:v>
                </c:pt>
                <c:pt idx="630">
                  <c:v>3311.3112148259102</c:v>
                </c:pt>
                <c:pt idx="631">
                  <c:v>3341.9504002611402</c:v>
                </c:pt>
                <c:pt idx="632">
                  <c:v>3372.8730865886801</c:v>
                </c:pt>
                <c:pt idx="633">
                  <c:v>3404.0818970099999</c:v>
                </c:pt>
                <c:pt idx="634">
                  <c:v>3435.5794789987399</c:v>
                </c:pt>
                <c:pt idx="635">
                  <c:v>3467.3685045253101</c:v>
                </c:pt>
                <c:pt idx="636">
                  <c:v>3499.4516702835699</c:v>
                </c:pt>
                <c:pt idx="637">
                  <c:v>3531.8316979195602</c:v>
                </c:pt>
                <c:pt idx="638">
                  <c:v>3564.51133426244</c:v>
                </c:pt>
                <c:pt idx="639">
                  <c:v>3597.4933515574198</c:v>
                </c:pt>
                <c:pt idx="640">
                  <c:v>3630.7805477010102</c:v>
                </c:pt>
                <c:pt idx="641">
                  <c:v>3664.3757464783298</c:v>
                </c:pt>
                <c:pt idx="642">
                  <c:v>3698.2817978026601</c:v>
                </c:pt>
                <c:pt idx="643">
                  <c:v>3732.5015779572</c:v>
                </c:pt>
                <c:pt idx="644">
                  <c:v>3767.0379898390802</c:v>
                </c:pt>
                <c:pt idx="645">
                  <c:v>3801.8939632056099</c:v>
                </c:pt>
                <c:pt idx="646">
                  <c:v>3837.0724549227798</c:v>
                </c:pt>
                <c:pt idx="647">
                  <c:v>3872.5764492161702</c:v>
                </c:pt>
                <c:pt idx="648">
                  <c:v>3908.4089579240199</c:v>
                </c:pt>
                <c:pt idx="649">
                  <c:v>3944.5730207527799</c:v>
                </c:pt>
                <c:pt idx="650">
                  <c:v>3981.0717055349701</c:v>
                </c:pt>
                <c:pt idx="651">
                  <c:v>4017.9081084894001</c:v>
                </c:pt>
                <c:pt idx="652">
                  <c:v>4055.0853544838301</c:v>
                </c:pt>
                <c:pt idx="653">
                  <c:v>4092.6065973001</c:v>
                </c:pt>
                <c:pt idx="654">
                  <c:v>4130.4750199016098</c:v>
                </c:pt>
                <c:pt idx="655">
                  <c:v>4168.6938347033501</c:v>
                </c:pt>
                <c:pt idx="656">
                  <c:v>4207.2662838444403</c:v>
                </c:pt>
                <c:pt idx="657">
                  <c:v>4246.1956394631197</c:v>
                </c:pt>
                <c:pt idx="658">
                  <c:v>4285.4852039743901</c:v>
                </c:pt>
                <c:pt idx="659">
                  <c:v>4325.1383103500802</c:v>
                </c:pt>
                <c:pt idx="660">
                  <c:v>4365.1583224016604</c:v>
                </c:pt>
                <c:pt idx="661">
                  <c:v>4405.5486350655301</c:v>
                </c:pt>
                <c:pt idx="662">
                  <c:v>4446.3126746910802</c:v>
                </c:pt>
                <c:pt idx="663">
                  <c:v>4487.4538993313199</c:v>
                </c:pt>
                <c:pt idx="664">
                  <c:v>4528.9757990362004</c:v>
                </c:pt>
                <c:pt idx="665">
                  <c:v>4570.8818961487495</c:v>
                </c:pt>
                <c:pt idx="666">
                  <c:v>4613.1757456037903</c:v>
                </c:pt>
                <c:pt idx="667">
                  <c:v>4655.8609352295898</c:v>
                </c:pt>
                <c:pt idx="668">
                  <c:v>4698.9410860521502</c:v>
                </c:pt>
                <c:pt idx="669">
                  <c:v>4742.4198526024402</c:v>
                </c:pt>
                <c:pt idx="670">
                  <c:v>4786.3009232263803</c:v>
                </c:pt>
                <c:pt idx="671">
                  <c:v>4830.5880203977204</c:v>
                </c:pt>
                <c:pt idx="672">
                  <c:v>4875.2849010338596</c:v>
                </c:pt>
                <c:pt idx="673">
                  <c:v>4920.3953568145098</c:v>
                </c:pt>
                <c:pt idx="674">
                  <c:v>4965.9232145033602</c:v>
                </c:pt>
                <c:pt idx="675">
                  <c:v>5011.8723362727196</c:v>
                </c:pt>
                <c:pt idx="676">
                  <c:v>5058.2466200311401</c:v>
                </c:pt>
                <c:pt idx="677">
                  <c:v>5105.0499997540601</c:v>
                </c:pt>
                <c:pt idx="678">
                  <c:v>5152.28644581756</c:v>
                </c:pt>
                <c:pt idx="679">
                  <c:v>5199.9599653351597</c:v>
                </c:pt>
                <c:pt idx="680">
                  <c:v>5248.0746024977198</c:v>
                </c:pt>
                <c:pt idx="681">
                  <c:v>5296.6344389165797</c:v>
                </c:pt>
                <c:pt idx="682">
                  <c:v>5345.6435939697103</c:v>
                </c:pt>
                <c:pt idx="683">
                  <c:v>5395.1062251512703</c:v>
                </c:pt>
                <c:pt idx="684">
                  <c:v>5445.0265284242096</c:v>
                </c:pt>
                <c:pt idx="685">
                  <c:v>5495.4087385762396</c:v>
                </c:pt>
                <c:pt idx="686">
                  <c:v>5546.2571295791004</c:v>
                </c:pt>
                <c:pt idx="687">
                  <c:v>5597.5760149510998</c:v>
                </c:pt>
                <c:pt idx="688">
                  <c:v>5649.3697481230201</c:v>
                </c:pt>
                <c:pt idx="689">
                  <c:v>5701.6427228074699</c:v>
                </c:pt>
                <c:pt idx="690">
                  <c:v>5754.3993733715597</c:v>
                </c:pt>
                <c:pt idx="691">
                  <c:v>5807.6441752131104</c:v>
                </c:pt>
                <c:pt idx="692">
                  <c:v>5861.3816451402799</c:v>
                </c:pt>
                <c:pt idx="693">
                  <c:v>5915.6163417547295</c:v>
                </c:pt>
                <c:pt idx="694">
                  <c:v>5970.3528658383602</c:v>
                </c:pt>
                <c:pt idx="695">
                  <c:v>6025.5958607435696</c:v>
                </c:pt>
                <c:pt idx="696">
                  <c:v>6081.3500127871703</c:v>
                </c:pt>
                <c:pt idx="697">
                  <c:v>6137.6200516479303</c:v>
                </c:pt>
                <c:pt idx="698">
                  <c:v>6194.41075076781</c:v>
                </c:pt>
                <c:pt idx="699">
                  <c:v>6251.7269277568503</c:v>
                </c:pt>
                <c:pt idx="700">
                  <c:v>6309.5734448019302</c:v>
                </c:pt>
                <c:pt idx="701">
                  <c:v>6367.9552090791503</c:v>
                </c:pt>
                <c:pt idx="702">
                  <c:v>6426.87717317019</c:v>
                </c:pt>
                <c:pt idx="703">
                  <c:v>6486.3443354823803</c:v>
                </c:pt>
                <c:pt idx="704">
                  <c:v>6546.3617406727399</c:v>
                </c:pt>
                <c:pt idx="705">
                  <c:v>6606.93448007595</c:v>
                </c:pt>
                <c:pt idx="706">
                  <c:v>6668.0676921362101</c:v>
                </c:pt>
                <c:pt idx="707">
                  <c:v>6729.7665628431696</c:v>
                </c:pt>
                <c:pt idx="708">
                  <c:v>6792.0363261718403</c:v>
                </c:pt>
                <c:pt idx="709">
                  <c:v>6854.88226452661</c:v>
                </c:pt>
                <c:pt idx="710">
                  <c:v>6918.3097091893596</c:v>
                </c:pt>
                <c:pt idx="711">
                  <c:v>6982.3240407717103</c:v>
                </c:pt>
                <c:pt idx="712">
                  <c:v>7046.9306896714597</c:v>
                </c:pt>
                <c:pt idx="713">
                  <c:v>7112.1351365332803</c:v>
                </c:pt>
                <c:pt idx="714">
                  <c:v>7177.94291271361</c:v>
                </c:pt>
                <c:pt idx="715">
                  <c:v>7244.35960074989</c:v>
                </c:pt>
                <c:pt idx="716">
                  <c:v>7311.3908348341702</c:v>
                </c:pt>
                <c:pt idx="717">
                  <c:v>7379.0423012909996</c:v>
                </c:pt>
                <c:pt idx="718">
                  <c:v>7447.3197390598798</c:v>
                </c:pt>
                <c:pt idx="719">
                  <c:v>7516.2289401820499</c:v>
                </c:pt>
                <c:pt idx="720">
                  <c:v>7585.7757502918303</c:v>
                </c:pt>
                <c:pt idx="721">
                  <c:v>7655.96606911256</c:v>
                </c:pt>
                <c:pt idx="722">
                  <c:v>7726.8058509570201</c:v>
                </c:pt>
                <c:pt idx="723">
                  <c:v>7798.3011052325801</c:v>
                </c:pt>
                <c:pt idx="724">
                  <c:v>7870.4578969509803</c:v>
                </c:pt>
                <c:pt idx="725">
                  <c:v>7943.2823472428099</c:v>
                </c:pt>
                <c:pt idx="726">
                  <c:v>8016.7806338767796</c:v>
                </c:pt>
                <c:pt idx="727">
                  <c:v>8090.9589917838202</c:v>
                </c:pt>
                <c:pt idx="728">
                  <c:v>8165.8237135859199</c:v>
                </c:pt>
                <c:pt idx="729">
                  <c:v>8241.3811501300206</c:v>
                </c:pt>
                <c:pt idx="730">
                  <c:v>8317.6377110267003</c:v>
                </c:pt>
                <c:pt idx="731">
                  <c:v>8394.5998651939699</c:v>
                </c:pt>
                <c:pt idx="732">
                  <c:v>8472.2741414059601</c:v>
                </c:pt>
                <c:pt idx="733">
                  <c:v>8550.6671288468297</c:v>
                </c:pt>
                <c:pt idx="734">
                  <c:v>8629.7854776697004</c:v>
                </c:pt>
                <c:pt idx="735">
                  <c:v>8709.6358995608007</c:v>
                </c:pt>
                <c:pt idx="736">
                  <c:v>8790.2251683088398</c:v>
                </c:pt>
                <c:pt idx="737">
                  <c:v>8871.5601203795995</c:v>
                </c:pt>
                <c:pt idx="738">
                  <c:v>8953.6476554959299</c:v>
                </c:pt>
                <c:pt idx="739">
                  <c:v>9036.4947372230108</c:v>
                </c:pt>
                <c:pt idx="740">
                  <c:v>9120.1083935590905</c:v>
                </c:pt>
                <c:pt idx="741">
                  <c:v>9204.4957175317104</c:v>
                </c:pt>
                <c:pt idx="742">
                  <c:v>9289.6638677993597</c:v>
                </c:pt>
                <c:pt idx="743">
                  <c:v>9375.6200692588009</c:v>
                </c:pt>
                <c:pt idx="744">
                  <c:v>9462.3716136579205</c:v>
                </c:pt>
                <c:pt idx="745">
                  <c:v>9549.92586021436</c:v>
                </c:pt>
                <c:pt idx="746">
                  <c:v>9638.2902362396999</c:v>
                </c:pt>
                <c:pt idx="747">
                  <c:v>9727.4722377696507</c:v>
                </c:pt>
                <c:pt idx="748">
                  <c:v>9817.4794301998409</c:v>
                </c:pt>
                <c:pt idx="749">
                  <c:v>9908.3194489276702</c:v>
                </c:pt>
                <c:pt idx="750">
                  <c:v>10000</c:v>
                </c:pt>
                <c:pt idx="751">
                  <c:v>10092.528860766801</c:v>
                </c:pt>
                <c:pt idx="752">
                  <c:v>10185.9138805411</c:v>
                </c:pt>
                <c:pt idx="753">
                  <c:v>10280.162981264701</c:v>
                </c:pt>
                <c:pt idx="754">
                  <c:v>10375.2841581801</c:v>
                </c:pt>
                <c:pt idx="755">
                  <c:v>10471.285480508899</c:v>
                </c:pt>
                <c:pt idx="756">
                  <c:v>10568.1750921365</c:v>
                </c:pt>
                <c:pt idx="757">
                  <c:v>10665.9612123025</c:v>
                </c:pt>
                <c:pt idx="758">
                  <c:v>10764.6521362983</c:v>
                </c:pt>
                <c:pt idx="759">
                  <c:v>10864.2562361706</c:v>
                </c:pt>
                <c:pt idx="760">
                  <c:v>10964.7819614318</c:v>
                </c:pt>
                <c:pt idx="761">
                  <c:v>11066.237839776601</c:v>
                </c:pt>
                <c:pt idx="762">
                  <c:v>11168.632477805601</c:v>
                </c:pt>
                <c:pt idx="763">
                  <c:v>11271.9745617551</c:v>
                </c:pt>
                <c:pt idx="764">
                  <c:v>11376.272858234301</c:v>
                </c:pt>
                <c:pt idx="765">
                  <c:v>11481.536214968801</c:v>
                </c:pt>
                <c:pt idx="766">
                  <c:v>11587.773561551199</c:v>
                </c:pt>
                <c:pt idx="767">
                  <c:v>11694.9939101987</c:v>
                </c:pt>
                <c:pt idx="768">
                  <c:v>11803.206356517199</c:v>
                </c:pt>
                <c:pt idx="769">
                  <c:v>11912.4200802737</c:v>
                </c:pt>
                <c:pt idx="770">
                  <c:v>12022.6443461741</c:v>
                </c:pt>
                <c:pt idx="771">
                  <c:v>12133.8885046497</c:v>
                </c:pt>
                <c:pt idx="772">
                  <c:v>12246.161992650401</c:v>
                </c:pt>
                <c:pt idx="773">
                  <c:v>12359.4743344451</c:v>
                </c:pt>
                <c:pt idx="774">
                  <c:v>12473.8351424294</c:v>
                </c:pt>
                <c:pt idx="775">
                  <c:v>12589.2541179416</c:v>
                </c:pt>
                <c:pt idx="776">
                  <c:v>12705.741052085399</c:v>
                </c:pt>
                <c:pt idx="777">
                  <c:v>12823.305826560199</c:v>
                </c:pt>
                <c:pt idx="778">
                  <c:v>12941.958414499801</c:v>
                </c:pt>
                <c:pt idx="779">
                  <c:v>13061.7088813184</c:v>
                </c:pt>
                <c:pt idx="780">
                  <c:v>13182.567385564</c:v>
                </c:pt>
                <c:pt idx="781">
                  <c:v>13304.5441797809</c:v>
                </c:pt>
                <c:pt idx="782">
                  <c:v>13427.6496113786</c:v>
                </c:pt>
                <c:pt idx="783">
                  <c:v>13551.894123510299</c:v>
                </c:pt>
                <c:pt idx="784">
                  <c:v>13677.2882559584</c:v>
                </c:pt>
                <c:pt idx="785">
                  <c:v>13803.842646028799</c:v>
                </c:pt>
                <c:pt idx="786">
                  <c:v>13931.568029452999</c:v>
                </c:pt>
                <c:pt idx="787">
                  <c:v>14060.4752412991</c:v>
                </c:pt>
                <c:pt idx="788">
                  <c:v>14190.5752168909</c:v>
                </c:pt>
                <c:pt idx="789">
                  <c:v>14321.878992735399</c:v>
                </c:pt>
                <c:pt idx="790">
                  <c:v>14454.3977074592</c:v>
                </c:pt>
                <c:pt idx="791">
                  <c:v>14588.1426027534</c:v>
                </c:pt>
                <c:pt idx="792">
                  <c:v>14723.125024327101</c:v>
                </c:pt>
                <c:pt idx="793">
                  <c:v>14859.35642287</c:v>
                </c:pt>
                <c:pt idx="794">
                  <c:v>14996.8483550237</c:v>
                </c:pt>
                <c:pt idx="795">
                  <c:v>15135.612484362</c:v>
                </c:pt>
                <c:pt idx="796">
                  <c:v>15275.6605823807</c:v>
                </c:pt>
                <c:pt idx="797">
                  <c:v>15417.0045294956</c:v>
                </c:pt>
                <c:pt idx="798">
                  <c:v>15559.656316050699</c:v>
                </c:pt>
                <c:pt idx="799">
                  <c:v>15703.6280433355</c:v>
                </c:pt>
                <c:pt idx="800">
                  <c:v>15848.931924611101</c:v>
                </c:pt>
                <c:pt idx="801">
                  <c:v>15995.5802861466</c:v>
                </c:pt>
                <c:pt idx="802">
                  <c:v>16143.5855682648</c:v>
                </c:pt>
                <c:pt idx="803">
                  <c:v>16292.9603263972</c:v>
                </c:pt>
                <c:pt idx="804">
                  <c:v>16443.717232149302</c:v>
                </c:pt>
                <c:pt idx="805">
                  <c:v>16595.869074375601</c:v>
                </c:pt>
                <c:pt idx="806">
                  <c:v>16749.428760264302</c:v>
                </c:pt>
                <c:pt idx="807">
                  <c:v>16904.4093164326</c:v>
                </c:pt>
                <c:pt idx="808">
                  <c:v>17060.823890031199</c:v>
                </c:pt>
                <c:pt idx="809">
                  <c:v>17218.68574986</c:v>
                </c:pt>
                <c:pt idx="810">
                  <c:v>17378.0082874937</c:v>
                </c:pt>
                <c:pt idx="811">
                  <c:v>17538.805018417599</c:v>
                </c:pt>
                <c:pt idx="812">
                  <c:v>17701.089583174198</c:v>
                </c:pt>
                <c:pt idx="813">
                  <c:v>17864.875748520401</c:v>
                </c:pt>
                <c:pt idx="814">
                  <c:v>18030.177408595599</c:v>
                </c:pt>
                <c:pt idx="815">
                  <c:v>18197.008586099801</c:v>
                </c:pt>
                <c:pt idx="816">
                  <c:v>18365.383433483399</c:v>
                </c:pt>
                <c:pt idx="817">
                  <c:v>18535.3162341481</c:v>
                </c:pt>
                <c:pt idx="818">
                  <c:v>18706.821403657901</c:v>
                </c:pt>
                <c:pt idx="819">
                  <c:v>18879.913490962899</c:v>
                </c:pt>
                <c:pt idx="820">
                  <c:v>19054.607179632399</c:v>
                </c:pt>
                <c:pt idx="821">
                  <c:v>19230.917289101501</c:v>
                </c:pt>
                <c:pt idx="822">
                  <c:v>19408.8587759277</c:v>
                </c:pt>
                <c:pt idx="823">
                  <c:v>19588.446735059799</c:v>
                </c:pt>
                <c:pt idx="824">
                  <c:v>19769.696401118501</c:v>
                </c:pt>
                <c:pt idx="825">
                  <c:v>19952.623149688701</c:v>
                </c:pt>
                <c:pt idx="826">
                  <c:v>20137.2424986238</c:v>
                </c:pt>
                <c:pt idx="827">
                  <c:v>20323.570109362201</c:v>
                </c:pt>
                <c:pt idx="828">
                  <c:v>20511.621788255601</c:v>
                </c:pt>
                <c:pt idx="829">
                  <c:v>20701.413487910399</c:v>
                </c:pt>
                <c:pt idx="830">
                  <c:v>20892.9613085403</c:v>
                </c:pt>
                <c:pt idx="831">
                  <c:v>21086.281499332799</c:v>
                </c:pt>
                <c:pt idx="832">
                  <c:v>21281.3904598271</c:v>
                </c:pt>
                <c:pt idx="833">
                  <c:v>21478.304741305299</c:v>
                </c:pt>
                <c:pt idx="834">
                  <c:v>21677.041048196901</c:v>
                </c:pt>
                <c:pt idx="835">
                  <c:v>21877.616239495499</c:v>
                </c:pt>
                <c:pt idx="836">
                  <c:v>22080.0473301889</c:v>
                </c:pt>
                <c:pt idx="837">
                  <c:v>22284.351492703001</c:v>
                </c:pt>
                <c:pt idx="838">
                  <c:v>22490.546058357799</c:v>
                </c:pt>
                <c:pt idx="839">
                  <c:v>22698.648518838199</c:v>
                </c:pt>
                <c:pt idx="840">
                  <c:v>22908.676527677701</c:v>
                </c:pt>
                <c:pt idx="841">
                  <c:v>23120.6479017559</c:v>
                </c:pt>
                <c:pt idx="842">
                  <c:v>23334.580622810001</c:v>
                </c:pt>
                <c:pt idx="843">
                  <c:v>23550.492838959999</c:v>
                </c:pt>
                <c:pt idx="844">
                  <c:v>23768.4028662487</c:v>
                </c:pt>
                <c:pt idx="845">
                  <c:v>23988.3291901948</c:v>
                </c:pt>
                <c:pt idx="846">
                  <c:v>24210.290467361701</c:v>
                </c:pt>
                <c:pt idx="847">
                  <c:v>24434.305526939701</c:v>
                </c:pt>
                <c:pt idx="848">
                  <c:v>24660.3933723433</c:v>
                </c:pt>
                <c:pt idx="849">
                  <c:v>24888.5731828239</c:v>
                </c:pt>
                <c:pt idx="850">
                  <c:v>25118.8643150957</c:v>
                </c:pt>
                <c:pt idx="851">
                  <c:v>25351.286304978999</c:v>
                </c:pt>
                <c:pt idx="852">
                  <c:v>25585.858869056399</c:v>
                </c:pt>
                <c:pt idx="853">
                  <c:v>25822.601906345899</c:v>
                </c:pt>
                <c:pt idx="854">
                  <c:v>26061.535499988899</c:v>
                </c:pt>
                <c:pt idx="855">
                  <c:v>26302.6799189538</c:v>
                </c:pt>
                <c:pt idx="856">
                  <c:v>26546.055619755301</c:v>
                </c:pt>
                <c:pt idx="857">
                  <c:v>26791.6832481903</c:v>
                </c:pt>
                <c:pt idx="858">
                  <c:v>27039.5836410884</c:v>
                </c:pt>
                <c:pt idx="859">
                  <c:v>27289.777828080401</c:v>
                </c:pt>
                <c:pt idx="860">
                  <c:v>27542.287033381599</c:v>
                </c:pt>
                <c:pt idx="861">
                  <c:v>27797.132677592799</c:v>
                </c:pt>
                <c:pt idx="862">
                  <c:v>28054.336379517099</c:v>
                </c:pt>
                <c:pt idx="863">
                  <c:v>28313.919957993701</c:v>
                </c:pt>
                <c:pt idx="864">
                  <c:v>28575.905433749402</c:v>
                </c:pt>
                <c:pt idx="865">
                  <c:v>28840.315031266</c:v>
                </c:pt>
                <c:pt idx="866">
                  <c:v>29107.171180665999</c:v>
                </c:pt>
                <c:pt idx="867">
                  <c:v>29376.496519615299</c:v>
                </c:pt>
                <c:pt idx="868">
                  <c:v>29648.313895243398</c:v>
                </c:pt>
                <c:pt idx="869">
                  <c:v>29922.646366081801</c:v>
                </c:pt>
                <c:pt idx="870">
                  <c:v>30199.5172040201</c:v>
                </c:pt>
                <c:pt idx="871">
                  <c:v>30478.949896279799</c:v>
                </c:pt>
                <c:pt idx="872">
                  <c:v>30760.968147406998</c:v>
                </c:pt>
                <c:pt idx="873">
                  <c:v>31045.595881283502</c:v>
                </c:pt>
                <c:pt idx="874">
                  <c:v>31332.857243155799</c:v>
                </c:pt>
                <c:pt idx="875">
                  <c:v>31622.776601683701</c:v>
                </c:pt>
                <c:pt idx="876">
                  <c:v>31915.378551007601</c:v>
                </c:pt>
                <c:pt idx="877">
                  <c:v>32210.687912834299</c:v>
                </c:pt>
                <c:pt idx="878">
                  <c:v>32508.729738543399</c:v>
                </c:pt>
                <c:pt idx="879">
                  <c:v>32809.529311311897</c:v>
                </c:pt>
                <c:pt idx="880">
                  <c:v>33113.112148259097</c:v>
                </c:pt>
                <c:pt idx="881">
                  <c:v>33419.5040026114</c:v>
                </c:pt>
                <c:pt idx="882">
                  <c:v>33728.730865886799</c:v>
                </c:pt>
                <c:pt idx="883">
                  <c:v>34040.818970100001</c:v>
                </c:pt>
                <c:pt idx="884">
                  <c:v>34355.794789987398</c:v>
                </c:pt>
                <c:pt idx="885">
                  <c:v>34673.6850452531</c:v>
                </c:pt>
                <c:pt idx="886">
                  <c:v>34994.516702835703</c:v>
                </c:pt>
                <c:pt idx="887">
                  <c:v>35318.316979195697</c:v>
                </c:pt>
                <c:pt idx="888">
                  <c:v>35645.113342624398</c:v>
                </c:pt>
                <c:pt idx="889">
                  <c:v>35974.933515574201</c:v>
                </c:pt>
                <c:pt idx="890">
                  <c:v>36307.805477010101</c:v>
                </c:pt>
                <c:pt idx="891">
                  <c:v>36643.757464783303</c:v>
                </c:pt>
                <c:pt idx="892">
                  <c:v>36982.8179780266</c:v>
                </c:pt>
                <c:pt idx="893">
                  <c:v>37325.015779572001</c:v>
                </c:pt>
                <c:pt idx="894">
                  <c:v>37670.379898390798</c:v>
                </c:pt>
                <c:pt idx="895">
                  <c:v>38018.939632056099</c:v>
                </c:pt>
                <c:pt idx="896">
                  <c:v>38370.724549227802</c:v>
                </c:pt>
                <c:pt idx="897">
                  <c:v>38725.764492161703</c:v>
                </c:pt>
                <c:pt idx="898">
                  <c:v>39084.089579240201</c:v>
                </c:pt>
                <c:pt idx="899">
                  <c:v>39445.730207527798</c:v>
                </c:pt>
                <c:pt idx="900">
                  <c:v>39810.717055349698</c:v>
                </c:pt>
                <c:pt idx="901">
                  <c:v>40179.081084894002</c:v>
                </c:pt>
                <c:pt idx="902">
                  <c:v>40550.853544838297</c:v>
                </c:pt>
                <c:pt idx="903">
                  <c:v>40926.065973001001</c:v>
                </c:pt>
                <c:pt idx="904">
                  <c:v>41304.750199016104</c:v>
                </c:pt>
                <c:pt idx="905">
                  <c:v>41686.938347033501</c:v>
                </c:pt>
                <c:pt idx="906">
                  <c:v>42072.662838444397</c:v>
                </c:pt>
                <c:pt idx="907">
                  <c:v>42461.956394631197</c:v>
                </c:pt>
                <c:pt idx="908">
                  <c:v>42854.852039743899</c:v>
                </c:pt>
                <c:pt idx="909">
                  <c:v>43251.383103500797</c:v>
                </c:pt>
                <c:pt idx="910">
                  <c:v>43651.583224016598</c:v>
                </c:pt>
                <c:pt idx="911">
                  <c:v>44055.486350655301</c:v>
                </c:pt>
                <c:pt idx="912">
                  <c:v>44463.126746910799</c:v>
                </c:pt>
                <c:pt idx="913">
                  <c:v>44874.538993313203</c:v>
                </c:pt>
                <c:pt idx="914">
                  <c:v>45289.757990361999</c:v>
                </c:pt>
                <c:pt idx="915">
                  <c:v>45708.818961487501</c:v>
                </c:pt>
                <c:pt idx="916">
                  <c:v>46131.7574560379</c:v>
                </c:pt>
                <c:pt idx="917">
                  <c:v>46558.609352295898</c:v>
                </c:pt>
                <c:pt idx="918">
                  <c:v>46989.410860521501</c:v>
                </c:pt>
                <c:pt idx="919">
                  <c:v>47424.198526024396</c:v>
                </c:pt>
                <c:pt idx="920">
                  <c:v>47863.009232263801</c:v>
                </c:pt>
                <c:pt idx="921">
                  <c:v>48305.880203977198</c:v>
                </c:pt>
                <c:pt idx="922">
                  <c:v>48752.849010338599</c:v>
                </c:pt>
                <c:pt idx="923">
                  <c:v>49203.953568145102</c:v>
                </c:pt>
                <c:pt idx="924">
                  <c:v>49659.232145033602</c:v>
                </c:pt>
                <c:pt idx="925">
                  <c:v>50118.7233627272</c:v>
                </c:pt>
                <c:pt idx="926">
                  <c:v>50582.466200311399</c:v>
                </c:pt>
                <c:pt idx="927">
                  <c:v>51050.499997540603</c:v>
                </c:pt>
                <c:pt idx="928">
                  <c:v>51522.864458175602</c:v>
                </c:pt>
                <c:pt idx="929">
                  <c:v>51999.599653351601</c:v>
                </c:pt>
                <c:pt idx="930">
                  <c:v>52480.746024977198</c:v>
                </c:pt>
                <c:pt idx="931">
                  <c:v>52966.344389165803</c:v>
                </c:pt>
                <c:pt idx="932">
                  <c:v>53456.435939697098</c:v>
                </c:pt>
                <c:pt idx="933">
                  <c:v>53951.062251512703</c:v>
                </c:pt>
                <c:pt idx="934">
                  <c:v>54450.265284242101</c:v>
                </c:pt>
                <c:pt idx="935">
                  <c:v>54954.087385762403</c:v>
                </c:pt>
                <c:pt idx="936">
                  <c:v>55462.571295791102</c:v>
                </c:pt>
                <c:pt idx="937">
                  <c:v>55975.760149510999</c:v>
                </c:pt>
                <c:pt idx="938">
                  <c:v>56493.6974812302</c:v>
                </c:pt>
                <c:pt idx="939">
                  <c:v>57016.427228074703</c:v>
                </c:pt>
                <c:pt idx="940">
                  <c:v>57543.993733715601</c:v>
                </c:pt>
                <c:pt idx="941">
                  <c:v>58076.441752131097</c:v>
                </c:pt>
                <c:pt idx="942">
                  <c:v>58613.816451402803</c:v>
                </c:pt>
                <c:pt idx="943">
                  <c:v>59156.163417547301</c:v>
                </c:pt>
                <c:pt idx="944">
                  <c:v>59703.528658383599</c:v>
                </c:pt>
                <c:pt idx="945">
                  <c:v>60255.958607435699</c:v>
                </c:pt>
                <c:pt idx="946">
                  <c:v>60813.500127871703</c:v>
                </c:pt>
                <c:pt idx="947">
                  <c:v>61376.200516479301</c:v>
                </c:pt>
                <c:pt idx="948">
                  <c:v>61944.107507678098</c:v>
                </c:pt>
                <c:pt idx="949">
                  <c:v>62517.269277568499</c:v>
                </c:pt>
                <c:pt idx="950">
                  <c:v>63095.734448019197</c:v>
                </c:pt>
                <c:pt idx="951">
                  <c:v>63679.552090791498</c:v>
                </c:pt>
                <c:pt idx="952">
                  <c:v>64268.771731701898</c:v>
                </c:pt>
                <c:pt idx="953">
                  <c:v>64863.443354823801</c:v>
                </c:pt>
                <c:pt idx="954">
                  <c:v>65463.617406727397</c:v>
                </c:pt>
                <c:pt idx="955">
                  <c:v>66069.3448007595</c:v>
                </c:pt>
                <c:pt idx="956">
                  <c:v>66680.676921362101</c:v>
                </c:pt>
                <c:pt idx="957">
                  <c:v>67297.6656284317</c:v>
                </c:pt>
                <c:pt idx="958">
                  <c:v>67920.363261718405</c:v>
                </c:pt>
                <c:pt idx="959">
                  <c:v>68548.822645266104</c:v>
                </c:pt>
                <c:pt idx="960">
                  <c:v>69183.097091893593</c:v>
                </c:pt>
                <c:pt idx="961">
                  <c:v>69823.240407717094</c:v>
                </c:pt>
                <c:pt idx="962">
                  <c:v>70469.306896714595</c:v>
                </c:pt>
                <c:pt idx="963">
                  <c:v>71121.351365332797</c:v>
                </c:pt>
                <c:pt idx="964">
                  <c:v>71779.4291271361</c:v>
                </c:pt>
                <c:pt idx="965">
                  <c:v>72443.596007498898</c:v>
                </c:pt>
                <c:pt idx="966">
                  <c:v>73113.908348341705</c:v>
                </c:pt>
                <c:pt idx="967">
                  <c:v>73790.423012910003</c:v>
                </c:pt>
                <c:pt idx="968">
                  <c:v>74473.197390598798</c:v>
                </c:pt>
                <c:pt idx="969">
                  <c:v>75162.289401820497</c:v>
                </c:pt>
                <c:pt idx="970">
                  <c:v>75857.757502918306</c:v>
                </c:pt>
                <c:pt idx="971">
                  <c:v>76559.660691125595</c:v>
                </c:pt>
                <c:pt idx="972">
                  <c:v>77268.058509570197</c:v>
                </c:pt>
                <c:pt idx="973">
                  <c:v>77983.011052325804</c:v>
                </c:pt>
                <c:pt idx="974">
                  <c:v>78704.578969509806</c:v>
                </c:pt>
                <c:pt idx="975">
                  <c:v>79432.823472428106</c:v>
                </c:pt>
                <c:pt idx="976">
                  <c:v>80167.806338767798</c:v>
                </c:pt>
                <c:pt idx="977">
                  <c:v>80909.589917838195</c:v>
                </c:pt>
                <c:pt idx="978">
                  <c:v>81658.237135859206</c:v>
                </c:pt>
                <c:pt idx="979">
                  <c:v>82413.811501300195</c:v>
                </c:pt>
                <c:pt idx="980">
                  <c:v>83176.377110267</c:v>
                </c:pt>
                <c:pt idx="981">
                  <c:v>83945.998651939706</c:v>
                </c:pt>
                <c:pt idx="982">
                  <c:v>84722.741414059594</c:v>
                </c:pt>
                <c:pt idx="983">
                  <c:v>85506.671288468293</c:v>
                </c:pt>
                <c:pt idx="984">
                  <c:v>86297.854776697</c:v>
                </c:pt>
                <c:pt idx="985">
                  <c:v>87096.358995607996</c:v>
                </c:pt>
                <c:pt idx="986">
                  <c:v>87902.251683088398</c:v>
                </c:pt>
                <c:pt idx="987">
                  <c:v>88715.601203796003</c:v>
                </c:pt>
                <c:pt idx="988">
                  <c:v>89536.476554959299</c:v>
                </c:pt>
                <c:pt idx="989">
                  <c:v>90364.947372230105</c:v>
                </c:pt>
                <c:pt idx="990">
                  <c:v>91201.083935590897</c:v>
                </c:pt>
                <c:pt idx="991">
                  <c:v>92044.957175317104</c:v>
                </c:pt>
                <c:pt idx="992">
                  <c:v>92896.6386779936</c:v>
                </c:pt>
                <c:pt idx="993">
                  <c:v>93756.200692587998</c:v>
                </c:pt>
                <c:pt idx="994">
                  <c:v>94623.7161365793</c:v>
                </c:pt>
                <c:pt idx="995">
                  <c:v>95499.2586021436</c:v>
                </c:pt>
                <c:pt idx="996">
                  <c:v>96382.902362396999</c:v>
                </c:pt>
                <c:pt idx="997">
                  <c:v>97274.722377696497</c:v>
                </c:pt>
                <c:pt idx="998">
                  <c:v>98174.794301998394</c:v>
                </c:pt>
                <c:pt idx="999">
                  <c:v>99083.194489276706</c:v>
                </c:pt>
                <c:pt idx="1000">
                  <c:v>100000</c:v>
                </c:pt>
                <c:pt idx="1001">
                  <c:v>100925.288607668</c:v>
                </c:pt>
                <c:pt idx="1002">
                  <c:v>101859.138805411</c:v>
                </c:pt>
                <c:pt idx="1003">
                  <c:v>102801.62981264701</c:v>
                </c:pt>
                <c:pt idx="1004">
                  <c:v>103752.841581801</c:v>
                </c:pt>
                <c:pt idx="1005">
                  <c:v>104712.85480508899</c:v>
                </c:pt>
                <c:pt idx="1006">
                  <c:v>105681.750921365</c:v>
                </c:pt>
                <c:pt idx="1007">
                  <c:v>106659.612123025</c:v>
                </c:pt>
                <c:pt idx="1008">
                  <c:v>107646.521362983</c:v>
                </c:pt>
                <c:pt idx="1009">
                  <c:v>108642.562361706</c:v>
                </c:pt>
                <c:pt idx="1010">
                  <c:v>109647.819614318</c:v>
                </c:pt>
                <c:pt idx="1011">
                  <c:v>110662.37839776601</c:v>
                </c:pt>
                <c:pt idx="1012">
                  <c:v>111686.32477805601</c:v>
                </c:pt>
                <c:pt idx="1013">
                  <c:v>112719.74561755</c:v>
                </c:pt>
                <c:pt idx="1014">
                  <c:v>113762.728582343</c:v>
                </c:pt>
                <c:pt idx="1015">
                  <c:v>114815.36214968799</c:v>
                </c:pt>
                <c:pt idx="1016">
                  <c:v>115877.73561551201</c:v>
                </c:pt>
                <c:pt idx="1017">
                  <c:v>116949.939101986</c:v>
                </c:pt>
                <c:pt idx="1018">
                  <c:v>118032.06356517199</c:v>
                </c:pt>
                <c:pt idx="1019">
                  <c:v>119124.200802737</c:v>
                </c:pt>
                <c:pt idx="1020">
                  <c:v>120226.443461741</c:v>
                </c:pt>
                <c:pt idx="1021">
                  <c:v>121338.885046497</c:v>
                </c:pt>
                <c:pt idx="1022">
                  <c:v>122461.619926504</c:v>
                </c:pt>
                <c:pt idx="1023">
                  <c:v>123594.74334445001</c:v>
                </c:pt>
                <c:pt idx="1024">
                  <c:v>124738.351424294</c:v>
                </c:pt>
                <c:pt idx="1025">
                  <c:v>125892.541179416</c:v>
                </c:pt>
                <c:pt idx="1026">
                  <c:v>127057.410520854</c:v>
                </c:pt>
                <c:pt idx="1027">
                  <c:v>128233.058265602</c:v>
                </c:pt>
                <c:pt idx="1028">
                  <c:v>129419.58414499801</c:v>
                </c:pt>
                <c:pt idx="1029">
                  <c:v>130617.088813184</c:v>
                </c:pt>
                <c:pt idx="1030">
                  <c:v>131825.67385563999</c:v>
                </c:pt>
                <c:pt idx="1031">
                  <c:v>133045.44179780901</c:v>
                </c:pt>
                <c:pt idx="1032">
                  <c:v>134276.49611378601</c:v>
                </c:pt>
                <c:pt idx="1033">
                  <c:v>135518.941235103</c:v>
                </c:pt>
                <c:pt idx="1034">
                  <c:v>136772.88255958399</c:v>
                </c:pt>
                <c:pt idx="1035">
                  <c:v>138038.426460288</c:v>
                </c:pt>
                <c:pt idx="1036">
                  <c:v>139315.68029453</c:v>
                </c:pt>
                <c:pt idx="1037">
                  <c:v>140604.75241299099</c:v>
                </c:pt>
                <c:pt idx="1038">
                  <c:v>141905.75216890901</c:v>
                </c:pt>
                <c:pt idx="1039">
                  <c:v>143218.789927354</c:v>
                </c:pt>
                <c:pt idx="1040">
                  <c:v>144543.977074592</c:v>
                </c:pt>
                <c:pt idx="1041">
                  <c:v>145881.42602753401</c:v>
                </c:pt>
                <c:pt idx="1042">
                  <c:v>147231.250243271</c:v>
                </c:pt>
                <c:pt idx="1043">
                  <c:v>148593.56422870001</c:v>
                </c:pt>
                <c:pt idx="1044">
                  <c:v>149968.483550237</c:v>
                </c:pt>
                <c:pt idx="1045">
                  <c:v>151356.12484362</c:v>
                </c:pt>
                <c:pt idx="1046">
                  <c:v>152756.60582380701</c:v>
                </c:pt>
                <c:pt idx="1047">
                  <c:v>154170.04529495499</c:v>
                </c:pt>
                <c:pt idx="1048">
                  <c:v>155596.56316050701</c:v>
                </c:pt>
                <c:pt idx="1049">
                  <c:v>157036.28043335499</c:v>
                </c:pt>
                <c:pt idx="1050">
                  <c:v>158489.319246111</c:v>
                </c:pt>
                <c:pt idx="1051">
                  <c:v>159955.80286146601</c:v>
                </c:pt>
                <c:pt idx="1052">
                  <c:v>161435.85568264799</c:v>
                </c:pt>
                <c:pt idx="1053">
                  <c:v>162929.60326397201</c:v>
                </c:pt>
                <c:pt idx="1054">
                  <c:v>164437.17232149301</c:v>
                </c:pt>
                <c:pt idx="1055">
                  <c:v>165958.690743755</c:v>
                </c:pt>
                <c:pt idx="1056">
                  <c:v>167494.28760264299</c:v>
                </c:pt>
                <c:pt idx="1057">
                  <c:v>169044.09316432601</c:v>
                </c:pt>
                <c:pt idx="1058">
                  <c:v>170608.23890031199</c:v>
                </c:pt>
                <c:pt idx="1059">
                  <c:v>172186.8574986</c:v>
                </c:pt>
                <c:pt idx="1060">
                  <c:v>173780.08287493701</c:v>
                </c:pt>
                <c:pt idx="1061">
                  <c:v>175388.05018417601</c:v>
                </c:pt>
                <c:pt idx="1062">
                  <c:v>177010.895831742</c:v>
                </c:pt>
                <c:pt idx="1063">
                  <c:v>178648.757485204</c:v>
                </c:pt>
                <c:pt idx="1064">
                  <c:v>180301.774085957</c:v>
                </c:pt>
                <c:pt idx="1065">
                  <c:v>181970.08586099799</c:v>
                </c:pt>
                <c:pt idx="1066">
                  <c:v>183653.83433483401</c:v>
                </c:pt>
                <c:pt idx="1067">
                  <c:v>185353.16234148099</c:v>
                </c:pt>
                <c:pt idx="1068">
                  <c:v>187068.21403658</c:v>
                </c:pt>
                <c:pt idx="1069">
                  <c:v>188799.13490962901</c:v>
                </c:pt>
                <c:pt idx="1070">
                  <c:v>190546.07179632399</c:v>
                </c:pt>
                <c:pt idx="1071">
                  <c:v>192309.17289101501</c:v>
                </c:pt>
                <c:pt idx="1072">
                  <c:v>194088.587759277</c:v>
                </c:pt>
                <c:pt idx="1073">
                  <c:v>195884.46735059799</c:v>
                </c:pt>
                <c:pt idx="1074">
                  <c:v>197696.96401118601</c:v>
                </c:pt>
                <c:pt idx="1075">
                  <c:v>199526.23149688699</c:v>
                </c:pt>
                <c:pt idx="1076">
                  <c:v>201372.42498623801</c:v>
                </c:pt>
                <c:pt idx="1077">
                  <c:v>203235.70109362199</c:v>
                </c:pt>
                <c:pt idx="1078">
                  <c:v>205116.217882556</c:v>
                </c:pt>
                <c:pt idx="1079">
                  <c:v>207014.13487910401</c:v>
                </c:pt>
                <c:pt idx="1080">
                  <c:v>208929.61308540401</c:v>
                </c:pt>
                <c:pt idx="1081">
                  <c:v>210862.81499332801</c:v>
                </c:pt>
                <c:pt idx="1082">
                  <c:v>212813.90459827101</c:v>
                </c:pt>
                <c:pt idx="1083">
                  <c:v>214783.04741305299</c:v>
                </c:pt>
                <c:pt idx="1084">
                  <c:v>216770.41048196901</c:v>
                </c:pt>
                <c:pt idx="1085">
                  <c:v>218776.162394955</c:v>
                </c:pt>
                <c:pt idx="1086">
                  <c:v>220800.47330188999</c:v>
                </c:pt>
                <c:pt idx="1087">
                  <c:v>222843.51492702999</c:v>
                </c:pt>
                <c:pt idx="1088">
                  <c:v>224905.46058357801</c:v>
                </c:pt>
                <c:pt idx="1089">
                  <c:v>226986.48518838201</c:v>
                </c:pt>
                <c:pt idx="1090">
                  <c:v>229086.76527677701</c:v>
                </c:pt>
                <c:pt idx="1091">
                  <c:v>231206.479017559</c:v>
                </c:pt>
                <c:pt idx="1092">
                  <c:v>233345.8062281</c:v>
                </c:pt>
                <c:pt idx="1093">
                  <c:v>235504.92838960001</c:v>
                </c:pt>
                <c:pt idx="1094">
                  <c:v>237684.02866248699</c:v>
                </c:pt>
                <c:pt idx="1095">
                  <c:v>239883.29190194799</c:v>
                </c:pt>
                <c:pt idx="1096">
                  <c:v>242102.904673618</c:v>
                </c:pt>
                <c:pt idx="1097">
                  <c:v>244343.05526939701</c:v>
                </c:pt>
                <c:pt idx="1098">
                  <c:v>246603.93372343399</c:v>
                </c:pt>
                <c:pt idx="1099">
                  <c:v>248885.73182823899</c:v>
                </c:pt>
                <c:pt idx="1100">
                  <c:v>251188.643150958</c:v>
                </c:pt>
                <c:pt idx="1101">
                  <c:v>253512.86304979</c:v>
                </c:pt>
                <c:pt idx="1102">
                  <c:v>255858.58869056401</c:v>
                </c:pt>
                <c:pt idx="1103">
                  <c:v>258226.01906345901</c:v>
                </c:pt>
                <c:pt idx="1104">
                  <c:v>260615.35499988901</c:v>
                </c:pt>
                <c:pt idx="1105">
                  <c:v>263026.799189538</c:v>
                </c:pt>
                <c:pt idx="1106">
                  <c:v>265460.55619755399</c:v>
                </c:pt>
                <c:pt idx="1107">
                  <c:v>267916.83248190302</c:v>
                </c:pt>
                <c:pt idx="1108">
                  <c:v>270395.83641088399</c:v>
                </c:pt>
                <c:pt idx="1109">
                  <c:v>272897.77828080399</c:v>
                </c:pt>
                <c:pt idx="1110">
                  <c:v>275422.87033381598</c:v>
                </c:pt>
                <c:pt idx="1111">
                  <c:v>277971.32677592803</c:v>
                </c:pt>
                <c:pt idx="1112">
                  <c:v>280543.36379517103</c:v>
                </c:pt>
                <c:pt idx="1113">
                  <c:v>283139.19957993698</c:v>
                </c:pt>
                <c:pt idx="1114">
                  <c:v>285759.05433749402</c:v>
                </c:pt>
                <c:pt idx="1115">
                  <c:v>288403.15031265997</c:v>
                </c:pt>
                <c:pt idx="1116">
                  <c:v>291071.71180665999</c:v>
                </c:pt>
                <c:pt idx="1117">
                  <c:v>293764.96519615297</c:v>
                </c:pt>
                <c:pt idx="1118">
                  <c:v>296483.138952434</c:v>
                </c:pt>
                <c:pt idx="1119">
                  <c:v>299226.463660818</c:v>
                </c:pt>
                <c:pt idx="1120">
                  <c:v>301995.17204020103</c:v>
                </c:pt>
                <c:pt idx="1121">
                  <c:v>304789.49896279798</c:v>
                </c:pt>
                <c:pt idx="1122">
                  <c:v>307609.681474071</c:v>
                </c:pt>
                <c:pt idx="1123">
                  <c:v>310455.95881283499</c:v>
                </c:pt>
                <c:pt idx="1124">
                  <c:v>313328.57243155799</c:v>
                </c:pt>
                <c:pt idx="1125">
                  <c:v>316227.76601683698</c:v>
                </c:pt>
                <c:pt idx="1126">
                  <c:v>319153.78551007499</c:v>
                </c:pt>
                <c:pt idx="1127">
                  <c:v>322106.87912834302</c:v>
                </c:pt>
                <c:pt idx="1128">
                  <c:v>325087.29738543398</c:v>
                </c:pt>
                <c:pt idx="1129">
                  <c:v>328095.29311311903</c:v>
                </c:pt>
                <c:pt idx="1130">
                  <c:v>331131.12148258998</c:v>
                </c:pt>
                <c:pt idx="1131">
                  <c:v>334195.04002611397</c:v>
                </c:pt>
                <c:pt idx="1132">
                  <c:v>337287.30865886802</c:v>
                </c:pt>
                <c:pt idx="1133">
                  <c:v>340408.189701</c:v>
                </c:pt>
                <c:pt idx="1134">
                  <c:v>343557.94789987401</c:v>
                </c:pt>
                <c:pt idx="1135">
                  <c:v>346736.85045253101</c:v>
                </c:pt>
                <c:pt idx="1136">
                  <c:v>349945.16702835599</c:v>
                </c:pt>
                <c:pt idx="1137">
                  <c:v>353183.16979195602</c:v>
                </c:pt>
                <c:pt idx="1138">
                  <c:v>356451.13342624297</c:v>
                </c:pt>
                <c:pt idx="1139">
                  <c:v>359749.33515574201</c:v>
                </c:pt>
                <c:pt idx="1140">
                  <c:v>363078.05477009999</c:v>
                </c:pt>
                <c:pt idx="1141">
                  <c:v>366437.57464783301</c:v>
                </c:pt>
                <c:pt idx="1142">
                  <c:v>369828.17978026503</c:v>
                </c:pt>
                <c:pt idx="1143">
                  <c:v>373250.15779571998</c:v>
                </c:pt>
                <c:pt idx="1144">
                  <c:v>376703.79898390803</c:v>
                </c:pt>
                <c:pt idx="1145">
                  <c:v>380189.39632056101</c:v>
                </c:pt>
                <c:pt idx="1146">
                  <c:v>383707.24549227802</c:v>
                </c:pt>
                <c:pt idx="1147">
                  <c:v>387257.644921617</c:v>
                </c:pt>
                <c:pt idx="1148">
                  <c:v>390840.89579240099</c:v>
                </c:pt>
                <c:pt idx="1149">
                  <c:v>394457.30207527801</c:v>
                </c:pt>
                <c:pt idx="1150">
                  <c:v>398107.17055349599</c:v>
                </c:pt>
                <c:pt idx="1151">
                  <c:v>401790.81084893999</c:v>
                </c:pt>
                <c:pt idx="1152">
                  <c:v>405508.53544838302</c:v>
                </c:pt>
                <c:pt idx="1153">
                  <c:v>409260.65973001003</c:v>
                </c:pt>
                <c:pt idx="1154">
                  <c:v>413047.50199016102</c:v>
                </c:pt>
                <c:pt idx="1155">
                  <c:v>416869.38347033499</c:v>
                </c:pt>
                <c:pt idx="1156">
                  <c:v>420726.628384443</c:v>
                </c:pt>
                <c:pt idx="1157">
                  <c:v>424619.563946312</c:v>
                </c:pt>
                <c:pt idx="1158">
                  <c:v>428548.52039743902</c:v>
                </c:pt>
                <c:pt idx="1159">
                  <c:v>432513.83103500801</c:v>
                </c:pt>
                <c:pt idx="1160">
                  <c:v>436515.83224016498</c:v>
                </c:pt>
                <c:pt idx="1161">
                  <c:v>440554.863506553</c:v>
                </c:pt>
                <c:pt idx="1162">
                  <c:v>444631.26746910799</c:v>
                </c:pt>
                <c:pt idx="1163">
                  <c:v>448745.38993313198</c:v>
                </c:pt>
                <c:pt idx="1164">
                  <c:v>452897.57990362</c:v>
                </c:pt>
                <c:pt idx="1165">
                  <c:v>457088.18961487501</c:v>
                </c:pt>
                <c:pt idx="1166">
                  <c:v>461317.57456037903</c:v>
                </c:pt>
                <c:pt idx="1167">
                  <c:v>465586.09352295898</c:v>
                </c:pt>
                <c:pt idx="1168">
                  <c:v>469894.10860521498</c:v>
                </c:pt>
                <c:pt idx="1169">
                  <c:v>474241.98526024399</c:v>
                </c:pt>
                <c:pt idx="1170">
                  <c:v>478630.09232263803</c:v>
                </c:pt>
                <c:pt idx="1171">
                  <c:v>483058.80203977198</c:v>
                </c:pt>
                <c:pt idx="1172">
                  <c:v>487528.490103385</c:v>
                </c:pt>
                <c:pt idx="1173">
                  <c:v>492039.53568145097</c:v>
                </c:pt>
                <c:pt idx="1174">
                  <c:v>496592.32145033497</c:v>
                </c:pt>
                <c:pt idx="1175">
                  <c:v>501187.23362727201</c:v>
                </c:pt>
                <c:pt idx="1176">
                  <c:v>505824.66200311302</c:v>
                </c:pt>
                <c:pt idx="1177">
                  <c:v>510504.99997540598</c:v>
                </c:pt>
                <c:pt idx="1178">
                  <c:v>515228.64458175597</c:v>
                </c:pt>
                <c:pt idx="1179">
                  <c:v>519995.99653351598</c:v>
                </c:pt>
                <c:pt idx="1180">
                  <c:v>524807.46024977195</c:v>
                </c:pt>
                <c:pt idx="1181">
                  <c:v>529663.44389165798</c:v>
                </c:pt>
                <c:pt idx="1182">
                  <c:v>534564.35939697095</c:v>
                </c:pt>
                <c:pt idx="1183">
                  <c:v>539510.62251512695</c:v>
                </c:pt>
                <c:pt idx="1184">
                  <c:v>544502.65284242004</c:v>
                </c:pt>
                <c:pt idx="1185">
                  <c:v>549540.87385762401</c:v>
                </c:pt>
                <c:pt idx="1186">
                  <c:v>554625.71295791003</c:v>
                </c:pt>
                <c:pt idx="1187">
                  <c:v>559757.60149510996</c:v>
                </c:pt>
                <c:pt idx="1188">
                  <c:v>564936.97481230204</c:v>
                </c:pt>
                <c:pt idx="1189">
                  <c:v>570164.27228074695</c:v>
                </c:pt>
                <c:pt idx="1190">
                  <c:v>575439.93733715604</c:v>
                </c:pt>
                <c:pt idx="1191">
                  <c:v>580764.41752131202</c:v>
                </c:pt>
                <c:pt idx="1192">
                  <c:v>586138.164514028</c:v>
                </c:pt>
                <c:pt idx="1193">
                  <c:v>591561.63417547406</c:v>
                </c:pt>
                <c:pt idx="1194">
                  <c:v>597035.28658383596</c:v>
                </c:pt>
                <c:pt idx="1195">
                  <c:v>602559.58607435797</c:v>
                </c:pt>
                <c:pt idx="1196">
                  <c:v>608135.00127871695</c:v>
                </c:pt>
                <c:pt idx="1197">
                  <c:v>613762.00516479404</c:v>
                </c:pt>
                <c:pt idx="1198">
                  <c:v>619441.07507678098</c:v>
                </c:pt>
                <c:pt idx="1199">
                  <c:v>625172.69277568604</c:v>
                </c:pt>
                <c:pt idx="1200">
                  <c:v>630957.34448019206</c:v>
                </c:pt>
                <c:pt idx="1201">
                  <c:v>636795.52090791601</c:v>
                </c:pt>
                <c:pt idx="1202">
                  <c:v>642687.71731701901</c:v>
                </c:pt>
                <c:pt idx="1203">
                  <c:v>648634.43354823801</c:v>
                </c:pt>
                <c:pt idx="1204">
                  <c:v>654636.17406727397</c:v>
                </c:pt>
                <c:pt idx="1205">
                  <c:v>660693.44800759596</c:v>
                </c:pt>
                <c:pt idx="1206">
                  <c:v>666806.76921362104</c:v>
                </c:pt>
                <c:pt idx="1207">
                  <c:v>672976.65628431796</c:v>
                </c:pt>
                <c:pt idx="1208">
                  <c:v>679203.63261718396</c:v>
                </c:pt>
                <c:pt idx="1209">
                  <c:v>685488.22645266203</c:v>
                </c:pt>
                <c:pt idx="1210">
                  <c:v>691830.97091893596</c:v>
                </c:pt>
                <c:pt idx="1211">
                  <c:v>698232.404077171</c:v>
                </c:pt>
                <c:pt idx="1212">
                  <c:v>704693.06896714598</c:v>
                </c:pt>
                <c:pt idx="1213">
                  <c:v>711213.51365332899</c:v>
                </c:pt>
                <c:pt idx="1214">
                  <c:v>717794.29127136106</c:v>
                </c:pt>
                <c:pt idx="1215">
                  <c:v>724435.96007499006</c:v>
                </c:pt>
                <c:pt idx="1216">
                  <c:v>731139.08348341705</c:v>
                </c:pt>
                <c:pt idx="1217">
                  <c:v>737904.23012910096</c:v>
                </c:pt>
                <c:pt idx="1218">
                  <c:v>744731.97390598804</c:v>
                </c:pt>
                <c:pt idx="1219">
                  <c:v>751622.89401820605</c:v>
                </c:pt>
                <c:pt idx="1220">
                  <c:v>758577.57502918295</c:v>
                </c:pt>
                <c:pt idx="1221">
                  <c:v>765596.60691125598</c:v>
                </c:pt>
                <c:pt idx="1222">
                  <c:v>772680.58509570197</c:v>
                </c:pt>
                <c:pt idx="1223">
                  <c:v>779830.11052325903</c:v>
                </c:pt>
                <c:pt idx="1224">
                  <c:v>787045.78969509795</c:v>
                </c:pt>
                <c:pt idx="1225">
                  <c:v>794328.23472428205</c:v>
                </c:pt>
                <c:pt idx="1226">
                  <c:v>801678.063387678</c:v>
                </c:pt>
                <c:pt idx="1227">
                  <c:v>809095.89917838201</c:v>
                </c:pt>
                <c:pt idx="1228">
                  <c:v>816582.37135859195</c:v>
                </c:pt>
                <c:pt idx="1229">
                  <c:v>824138.115013003</c:v>
                </c:pt>
                <c:pt idx="1230">
                  <c:v>831763.77110267</c:v>
                </c:pt>
                <c:pt idx="1231">
                  <c:v>839459.98651939805</c:v>
                </c:pt>
                <c:pt idx="1232">
                  <c:v>847227.41414059605</c:v>
                </c:pt>
                <c:pt idx="1233">
                  <c:v>855066.71288468398</c:v>
                </c:pt>
                <c:pt idx="1234">
                  <c:v>862978.54776697</c:v>
                </c:pt>
                <c:pt idx="1235">
                  <c:v>870963.58995608101</c:v>
                </c:pt>
                <c:pt idx="1236">
                  <c:v>879022.51683088404</c:v>
                </c:pt>
                <c:pt idx="1237">
                  <c:v>887156.01203796105</c:v>
                </c:pt>
                <c:pt idx="1238">
                  <c:v>895364.76554959302</c:v>
                </c:pt>
                <c:pt idx="1239">
                  <c:v>903649.47372230201</c:v>
                </c:pt>
                <c:pt idx="1240">
                  <c:v>912010.83935590903</c:v>
                </c:pt>
                <c:pt idx="1241">
                  <c:v>920449.57175317197</c:v>
                </c:pt>
                <c:pt idx="1242">
                  <c:v>928966.38677993603</c:v>
                </c:pt>
                <c:pt idx="1243">
                  <c:v>937562.00692588103</c:v>
                </c:pt>
                <c:pt idx="1244">
                  <c:v>946237.16136579204</c:v>
                </c:pt>
                <c:pt idx="1245">
                  <c:v>954992.58602143603</c:v>
                </c:pt>
                <c:pt idx="1246">
                  <c:v>963829.02362396999</c:v>
                </c:pt>
                <c:pt idx="1247">
                  <c:v>972747.22377696598</c:v>
                </c:pt>
                <c:pt idx="1248">
                  <c:v>981747.94301998406</c:v>
                </c:pt>
                <c:pt idx="1249">
                  <c:v>990831.94489276805</c:v>
                </c:pt>
                <c:pt idx="1250">
                  <c:v>1000000</c:v>
                </c:pt>
                <c:pt idx="1251">
                  <c:v>1009252.88607668</c:v>
                </c:pt>
                <c:pt idx="1252">
                  <c:v>1018591.38805411</c:v>
                </c:pt>
                <c:pt idx="1253">
                  <c:v>1028016.2981264699</c:v>
                </c:pt>
                <c:pt idx="1254">
                  <c:v>1037528.41581801</c:v>
                </c:pt>
                <c:pt idx="1255">
                  <c:v>1047128.54805089</c:v>
                </c:pt>
                <c:pt idx="1256">
                  <c:v>1056817.5092136499</c:v>
                </c:pt>
                <c:pt idx="1257">
                  <c:v>1066596.12123025</c:v>
                </c:pt>
                <c:pt idx="1258">
                  <c:v>1076465.2136298299</c:v>
                </c:pt>
                <c:pt idx="1259">
                  <c:v>1086425.62361706</c:v>
                </c:pt>
                <c:pt idx="1260">
                  <c:v>1096478.1961431799</c:v>
                </c:pt>
                <c:pt idx="1261">
                  <c:v>1106623.7839776599</c:v>
                </c:pt>
                <c:pt idx="1262">
                  <c:v>1116863.2477805601</c:v>
                </c:pt>
                <c:pt idx="1263">
                  <c:v>1127197.4561755001</c:v>
                </c:pt>
                <c:pt idx="1264">
                  <c:v>1137627.2858234299</c:v>
                </c:pt>
                <c:pt idx="1265">
                  <c:v>1148153.62149688</c:v>
                </c:pt>
                <c:pt idx="1266">
                  <c:v>1158777.3561551201</c:v>
                </c:pt>
                <c:pt idx="1267">
                  <c:v>1169499.3910198701</c:v>
                </c:pt>
                <c:pt idx="1268">
                  <c:v>1180320.63565172</c:v>
                </c:pt>
                <c:pt idx="1269">
                  <c:v>1191242.0080273701</c:v>
                </c:pt>
                <c:pt idx="1270">
                  <c:v>1202264.4346174099</c:v>
                </c:pt>
                <c:pt idx="1271">
                  <c:v>1213388.8504649701</c:v>
                </c:pt>
                <c:pt idx="1272">
                  <c:v>1224616.19926504</c:v>
                </c:pt>
                <c:pt idx="1273">
                  <c:v>1235947.4334445</c:v>
                </c:pt>
                <c:pt idx="1274">
                  <c:v>1247383.5142429399</c:v>
                </c:pt>
                <c:pt idx="1275">
                  <c:v>1258925.41179416</c:v>
                </c:pt>
                <c:pt idx="1276">
                  <c:v>1270574.1052085401</c:v>
                </c:pt>
                <c:pt idx="1277">
                  <c:v>1282330.5826560201</c:v>
                </c:pt>
                <c:pt idx="1278">
                  <c:v>1294195.8414499799</c:v>
                </c:pt>
                <c:pt idx="1279">
                  <c:v>1306170.8881318399</c:v>
                </c:pt>
                <c:pt idx="1280">
                  <c:v>1318256.7385563999</c:v>
                </c:pt>
                <c:pt idx="1281">
                  <c:v>1330454.41797809</c:v>
                </c:pt>
                <c:pt idx="1282">
                  <c:v>1342764.9611378601</c:v>
                </c:pt>
                <c:pt idx="1283">
                  <c:v>1355189.4123510299</c:v>
                </c:pt>
                <c:pt idx="1284">
                  <c:v>1367728.8255958401</c:v>
                </c:pt>
                <c:pt idx="1285">
                  <c:v>1380384.26460288</c:v>
                </c:pt>
                <c:pt idx="1286">
                  <c:v>1393156.8029453</c:v>
                </c:pt>
                <c:pt idx="1287">
                  <c:v>1406047.5241299099</c:v>
                </c:pt>
                <c:pt idx="1288">
                  <c:v>1419057.5216890899</c:v>
                </c:pt>
                <c:pt idx="1289">
                  <c:v>1432187.8992735399</c:v>
                </c:pt>
                <c:pt idx="1290">
                  <c:v>1445439.77074592</c:v>
                </c:pt>
                <c:pt idx="1291">
                  <c:v>1458814.2602753399</c:v>
                </c:pt>
                <c:pt idx="1292">
                  <c:v>1472312.50243271</c:v>
                </c:pt>
                <c:pt idx="1293">
                  <c:v>1485935.6422870001</c:v>
                </c:pt>
                <c:pt idx="1294">
                  <c:v>1499684.83550237</c:v>
                </c:pt>
                <c:pt idx="1295">
                  <c:v>1513561.2484362</c:v>
                </c:pt>
                <c:pt idx="1296">
                  <c:v>1527566.05823807</c:v>
                </c:pt>
                <c:pt idx="1297">
                  <c:v>1541700.45294955</c:v>
                </c:pt>
                <c:pt idx="1298">
                  <c:v>1555965.6316050701</c:v>
                </c:pt>
                <c:pt idx="1299">
                  <c:v>1570362.8043335499</c:v>
                </c:pt>
                <c:pt idx="1300">
                  <c:v>1584893.19246111</c:v>
                </c:pt>
                <c:pt idx="1301">
                  <c:v>1599558.02861466</c:v>
                </c:pt>
                <c:pt idx="1302">
                  <c:v>1614358.55682648</c:v>
                </c:pt>
                <c:pt idx="1303">
                  <c:v>1629296.03263972</c:v>
                </c:pt>
                <c:pt idx="1304">
                  <c:v>1644371.7232149299</c:v>
                </c:pt>
                <c:pt idx="1305">
                  <c:v>1659586.9074375499</c:v>
                </c:pt>
                <c:pt idx="1306">
                  <c:v>1674942.8760264299</c:v>
                </c:pt>
                <c:pt idx="1307">
                  <c:v>1690440.9316432599</c:v>
                </c:pt>
                <c:pt idx="1308">
                  <c:v>1706082.3890031199</c:v>
                </c:pt>
                <c:pt idx="1309">
                  <c:v>1721868.5749860001</c:v>
                </c:pt>
                <c:pt idx="1310">
                  <c:v>1737800.8287493701</c:v>
                </c:pt>
                <c:pt idx="1311">
                  <c:v>1753880.50184176</c:v>
                </c:pt>
                <c:pt idx="1312">
                  <c:v>1770108.95831742</c:v>
                </c:pt>
                <c:pt idx="1313">
                  <c:v>1786487.57485204</c:v>
                </c:pt>
                <c:pt idx="1314">
                  <c:v>1803017.74085957</c:v>
                </c:pt>
                <c:pt idx="1315">
                  <c:v>1819700.85860998</c:v>
                </c:pt>
                <c:pt idx="1316">
                  <c:v>1836538.3433483399</c:v>
                </c:pt>
                <c:pt idx="1317">
                  <c:v>1853531.62341481</c:v>
                </c:pt>
                <c:pt idx="1318">
                  <c:v>1870682.1403657999</c:v>
                </c:pt>
                <c:pt idx="1319">
                  <c:v>1887991.3490962901</c:v>
                </c:pt>
                <c:pt idx="1320">
                  <c:v>1905460.7179632401</c:v>
                </c:pt>
                <c:pt idx="1321">
                  <c:v>1923091.72891015</c:v>
                </c:pt>
                <c:pt idx="1322">
                  <c:v>1940885.8775927699</c:v>
                </c:pt>
                <c:pt idx="1323">
                  <c:v>1958844.6735059801</c:v>
                </c:pt>
                <c:pt idx="1324">
                  <c:v>1976969.6401118599</c:v>
                </c:pt>
                <c:pt idx="1325">
                  <c:v>1995262.31496887</c:v>
                </c:pt>
                <c:pt idx="1326">
                  <c:v>2013724.2498623801</c:v>
                </c:pt>
                <c:pt idx="1327">
                  <c:v>2032357.0109362199</c:v>
                </c:pt>
                <c:pt idx="1328">
                  <c:v>2051162.17882556</c:v>
                </c:pt>
                <c:pt idx="1329">
                  <c:v>2070141.34879104</c:v>
                </c:pt>
                <c:pt idx="1330">
                  <c:v>2089296.1308540399</c:v>
                </c:pt>
                <c:pt idx="1331">
                  <c:v>2108628.14993328</c:v>
                </c:pt>
                <c:pt idx="1332">
                  <c:v>2128139.0459827101</c:v>
                </c:pt>
                <c:pt idx="1333">
                  <c:v>2147830.4741305299</c:v>
                </c:pt>
                <c:pt idx="1334">
                  <c:v>2167704.1048196899</c:v>
                </c:pt>
                <c:pt idx="1335">
                  <c:v>2187761.6239495501</c:v>
                </c:pt>
                <c:pt idx="1336">
                  <c:v>2208004.7330188998</c:v>
                </c:pt>
                <c:pt idx="1337">
                  <c:v>2228435.1492702998</c:v>
                </c:pt>
                <c:pt idx="1338">
                  <c:v>2249054.60583578</c:v>
                </c:pt>
                <c:pt idx="1339">
                  <c:v>2269864.8518838198</c:v>
                </c:pt>
                <c:pt idx="1340">
                  <c:v>2290867.65276777</c:v>
                </c:pt>
                <c:pt idx="1341">
                  <c:v>2312064.7901755902</c:v>
                </c:pt>
                <c:pt idx="1342">
                  <c:v>2333458.062281</c:v>
                </c:pt>
                <c:pt idx="1343">
                  <c:v>2355049.2838960001</c:v>
                </c:pt>
                <c:pt idx="1344">
                  <c:v>2376840.2866248698</c:v>
                </c:pt>
                <c:pt idx="1345">
                  <c:v>2398832.9190194798</c:v>
                </c:pt>
                <c:pt idx="1346">
                  <c:v>2421029.0467361701</c:v>
                </c:pt>
                <c:pt idx="1347">
                  <c:v>2443430.55269397</c:v>
                </c:pt>
                <c:pt idx="1348">
                  <c:v>2466039.3372343401</c:v>
                </c:pt>
                <c:pt idx="1349">
                  <c:v>2488857.31828239</c:v>
                </c:pt>
                <c:pt idx="1350">
                  <c:v>2511886.43150958</c:v>
                </c:pt>
                <c:pt idx="1351">
                  <c:v>2535128.6304978998</c:v>
                </c:pt>
                <c:pt idx="1352">
                  <c:v>2558585.8869056399</c:v>
                </c:pt>
                <c:pt idx="1353">
                  <c:v>2582260.1906345901</c:v>
                </c:pt>
                <c:pt idx="1354">
                  <c:v>2606153.5499988901</c:v>
                </c:pt>
                <c:pt idx="1355">
                  <c:v>2630267.99189538</c:v>
                </c:pt>
                <c:pt idx="1356">
                  <c:v>2654605.5619755401</c:v>
                </c:pt>
                <c:pt idx="1357">
                  <c:v>2679168.3248190298</c:v>
                </c:pt>
                <c:pt idx="1358">
                  <c:v>2703958.36410884</c:v>
                </c:pt>
                <c:pt idx="1359">
                  <c:v>2728977.7828080398</c:v>
                </c:pt>
                <c:pt idx="1360">
                  <c:v>2754228.7033381602</c:v>
                </c:pt>
                <c:pt idx="1361">
                  <c:v>2779713.2677592798</c:v>
                </c:pt>
                <c:pt idx="1362">
                  <c:v>2805433.6379517098</c:v>
                </c:pt>
                <c:pt idx="1363">
                  <c:v>2831391.9957993701</c:v>
                </c:pt>
                <c:pt idx="1364">
                  <c:v>2857590.5433749398</c:v>
                </c:pt>
                <c:pt idx="1365">
                  <c:v>2884031.5031265998</c:v>
                </c:pt>
                <c:pt idx="1366">
                  <c:v>2910717.1180666001</c:v>
                </c:pt>
                <c:pt idx="1367">
                  <c:v>2937649.6519615301</c:v>
                </c:pt>
                <c:pt idx="1368">
                  <c:v>2964831.3895243402</c:v>
                </c:pt>
                <c:pt idx="1369">
                  <c:v>2992264.6366081801</c:v>
                </c:pt>
                <c:pt idx="1370">
                  <c:v>3019951.7204020098</c:v>
                </c:pt>
                <c:pt idx="1371">
                  <c:v>3047894.9896279802</c:v>
                </c:pt>
                <c:pt idx="1372">
                  <c:v>3076096.81474071</c:v>
                </c:pt>
                <c:pt idx="1373">
                  <c:v>3104559.5881283502</c:v>
                </c:pt>
                <c:pt idx="1374">
                  <c:v>3133285.72431558</c:v>
                </c:pt>
                <c:pt idx="1375">
                  <c:v>3162277.6601683702</c:v>
                </c:pt>
                <c:pt idx="1376">
                  <c:v>3191537.85510075</c:v>
                </c:pt>
                <c:pt idx="1377">
                  <c:v>3221068.7912834301</c:v>
                </c:pt>
                <c:pt idx="1378">
                  <c:v>3250872.9738543401</c:v>
                </c:pt>
                <c:pt idx="1379">
                  <c:v>3280952.9311311902</c:v>
                </c:pt>
                <c:pt idx="1380">
                  <c:v>3311311.2148258998</c:v>
                </c:pt>
                <c:pt idx="1381">
                  <c:v>3341950.40026114</c:v>
                </c:pt>
                <c:pt idx="1382">
                  <c:v>3372873.0865886798</c:v>
                </c:pt>
                <c:pt idx="1383">
                  <c:v>3404081.89701</c:v>
                </c:pt>
                <c:pt idx="1384">
                  <c:v>3435579.4789987402</c:v>
                </c:pt>
                <c:pt idx="1385">
                  <c:v>3467368.5045253099</c:v>
                </c:pt>
                <c:pt idx="1386">
                  <c:v>3499451.6702835602</c:v>
                </c:pt>
                <c:pt idx="1387">
                  <c:v>3531831.6979195601</c:v>
                </c:pt>
                <c:pt idx="1388">
                  <c:v>3564511.3342624302</c:v>
                </c:pt>
                <c:pt idx="1389">
                  <c:v>3597493.3515574201</c:v>
                </c:pt>
                <c:pt idx="1390">
                  <c:v>3630780.54770101</c:v>
                </c:pt>
                <c:pt idx="1391">
                  <c:v>3664375.7464783299</c:v>
                </c:pt>
                <c:pt idx="1392">
                  <c:v>3698281.7978026499</c:v>
                </c:pt>
                <c:pt idx="1393">
                  <c:v>3732501.5779571999</c:v>
                </c:pt>
                <c:pt idx="1394">
                  <c:v>3767037.9898390798</c:v>
                </c:pt>
                <c:pt idx="1395">
                  <c:v>3801893.9632056099</c:v>
                </c:pt>
                <c:pt idx="1396">
                  <c:v>3837072.4549227799</c:v>
                </c:pt>
                <c:pt idx="1397">
                  <c:v>3872576.4492161698</c:v>
                </c:pt>
                <c:pt idx="1398">
                  <c:v>3908408.9579240102</c:v>
                </c:pt>
                <c:pt idx="1399">
                  <c:v>3944573.0207527801</c:v>
                </c:pt>
                <c:pt idx="1400">
                  <c:v>3981071.7055349601</c:v>
                </c:pt>
                <c:pt idx="1401">
                  <c:v>4017908.1084893998</c:v>
                </c:pt>
                <c:pt idx="1402">
                  <c:v>4055085.3544838298</c:v>
                </c:pt>
                <c:pt idx="1403">
                  <c:v>4092606.5973001001</c:v>
                </c:pt>
                <c:pt idx="1404">
                  <c:v>4130475.01990161</c:v>
                </c:pt>
                <c:pt idx="1405">
                  <c:v>4168693.83470335</c:v>
                </c:pt>
                <c:pt idx="1406">
                  <c:v>4207266.28384443</c:v>
                </c:pt>
                <c:pt idx="1407">
                  <c:v>4246195.6394631304</c:v>
                </c:pt>
                <c:pt idx="1408">
                  <c:v>4285485.2039743904</c:v>
                </c:pt>
                <c:pt idx="1409">
                  <c:v>4325138.31035008</c:v>
                </c:pt>
                <c:pt idx="1410">
                  <c:v>4365158.3224016502</c:v>
                </c:pt>
                <c:pt idx="1411">
                  <c:v>4405548.6350655304</c:v>
                </c:pt>
                <c:pt idx="1412">
                  <c:v>4446312.6746910801</c:v>
                </c:pt>
                <c:pt idx="1413">
                  <c:v>4487453.8993313201</c:v>
                </c:pt>
                <c:pt idx="1414">
                  <c:v>4528975.7990362002</c:v>
                </c:pt>
                <c:pt idx="1415">
                  <c:v>4570881.8961487496</c:v>
                </c:pt>
                <c:pt idx="1416">
                  <c:v>4613175.7456037896</c:v>
                </c:pt>
                <c:pt idx="1417">
                  <c:v>4655860.9352295902</c:v>
                </c:pt>
                <c:pt idx="1418">
                  <c:v>4698941.0860521495</c:v>
                </c:pt>
                <c:pt idx="1419">
                  <c:v>4742419.8526024399</c:v>
                </c:pt>
                <c:pt idx="1420">
                  <c:v>4786300.9232263798</c:v>
                </c:pt>
                <c:pt idx="1421">
                  <c:v>4830588.0203977199</c:v>
                </c:pt>
                <c:pt idx="1422">
                  <c:v>4875284.9010338504</c:v>
                </c:pt>
                <c:pt idx="1423">
                  <c:v>4920395.3568145102</c:v>
                </c:pt>
                <c:pt idx="1424">
                  <c:v>4965923.2145033497</c:v>
                </c:pt>
                <c:pt idx="1425">
                  <c:v>5011872.3362727202</c:v>
                </c:pt>
                <c:pt idx="1426">
                  <c:v>5058246.6200311296</c:v>
                </c:pt>
                <c:pt idx="1427">
                  <c:v>5105049.9997540601</c:v>
                </c:pt>
                <c:pt idx="1428">
                  <c:v>5152286.44581756</c:v>
                </c:pt>
                <c:pt idx="1429">
                  <c:v>5199959.9653351596</c:v>
                </c:pt>
                <c:pt idx="1430">
                  <c:v>5248074.6024977202</c:v>
                </c:pt>
                <c:pt idx="1431">
                  <c:v>5296634.4389165798</c:v>
                </c:pt>
                <c:pt idx="1432">
                  <c:v>5345643.5939697102</c:v>
                </c:pt>
                <c:pt idx="1433">
                  <c:v>5395106.2251512697</c:v>
                </c:pt>
                <c:pt idx="1434">
                  <c:v>5445026.5284241997</c:v>
                </c:pt>
                <c:pt idx="1435">
                  <c:v>5495408.7385762399</c:v>
                </c:pt>
                <c:pt idx="1436">
                  <c:v>5546257.1295790998</c:v>
                </c:pt>
                <c:pt idx="1437">
                  <c:v>5597576.0149510996</c:v>
                </c:pt>
                <c:pt idx="1438">
                  <c:v>5649369.7481230199</c:v>
                </c:pt>
                <c:pt idx="1439">
                  <c:v>5701642.7228074698</c:v>
                </c:pt>
                <c:pt idx="1440">
                  <c:v>5754399.3733715601</c:v>
                </c:pt>
                <c:pt idx="1441">
                  <c:v>5807644.1752131199</c:v>
                </c:pt>
                <c:pt idx="1442">
                  <c:v>5861381.64514028</c:v>
                </c:pt>
                <c:pt idx="1443">
                  <c:v>5915616.3417547401</c:v>
                </c:pt>
                <c:pt idx="1444">
                  <c:v>5970352.86583836</c:v>
                </c:pt>
                <c:pt idx="1445">
                  <c:v>6025595.8607435804</c:v>
                </c:pt>
                <c:pt idx="1446">
                  <c:v>6081350.0127871698</c:v>
                </c:pt>
                <c:pt idx="1447">
                  <c:v>6137620.0516479397</c:v>
                </c:pt>
                <c:pt idx="1448">
                  <c:v>6194410.7507678103</c:v>
                </c:pt>
                <c:pt idx="1449">
                  <c:v>6251726.9277568599</c:v>
                </c:pt>
                <c:pt idx="1450">
                  <c:v>6309573.4448019303</c:v>
                </c:pt>
                <c:pt idx="1451">
                  <c:v>6367955.2090791604</c:v>
                </c:pt>
                <c:pt idx="1452">
                  <c:v>6426877.1731701903</c:v>
                </c:pt>
                <c:pt idx="1453">
                  <c:v>6486344.3354823804</c:v>
                </c:pt>
                <c:pt idx="1454">
                  <c:v>6546361.7406727402</c:v>
                </c:pt>
                <c:pt idx="1455">
                  <c:v>6606934.48007596</c:v>
                </c:pt>
                <c:pt idx="1456">
                  <c:v>6668067.6921362104</c:v>
                </c:pt>
                <c:pt idx="1457">
                  <c:v>6729766.5628431803</c:v>
                </c:pt>
                <c:pt idx="1458">
                  <c:v>6792036.3261718396</c:v>
                </c:pt>
                <c:pt idx="1459">
                  <c:v>6854882.2645266196</c:v>
                </c:pt>
                <c:pt idx="1460">
                  <c:v>6918309.70918936</c:v>
                </c:pt>
                <c:pt idx="1461">
                  <c:v>6982324.0407717098</c:v>
                </c:pt>
                <c:pt idx="1462">
                  <c:v>7046930.6896714596</c:v>
                </c:pt>
                <c:pt idx="1463">
                  <c:v>7112135.1365332901</c:v>
                </c:pt>
                <c:pt idx="1464">
                  <c:v>7177942.9127136096</c:v>
                </c:pt>
                <c:pt idx="1465">
                  <c:v>7244359.6007498996</c:v>
                </c:pt>
                <c:pt idx="1466">
                  <c:v>7311390.8348341696</c:v>
                </c:pt>
                <c:pt idx="1467">
                  <c:v>7379042.3012910103</c:v>
                </c:pt>
                <c:pt idx="1468">
                  <c:v>7447319.7390598804</c:v>
                </c:pt>
                <c:pt idx="1469">
                  <c:v>7516228.94018206</c:v>
                </c:pt>
                <c:pt idx="1470">
                  <c:v>7585775.7502918299</c:v>
                </c:pt>
                <c:pt idx="1471">
                  <c:v>7655966.0691125598</c:v>
                </c:pt>
                <c:pt idx="1472">
                  <c:v>7726805.8509570202</c:v>
                </c:pt>
                <c:pt idx="1473">
                  <c:v>7798301.1052325899</c:v>
                </c:pt>
                <c:pt idx="1474">
                  <c:v>7870457.8969509797</c:v>
                </c:pt>
                <c:pt idx="1475">
                  <c:v>7943282.3472428201</c:v>
                </c:pt>
                <c:pt idx="1476">
                  <c:v>8016780.63387678</c:v>
                </c:pt>
                <c:pt idx="1477">
                  <c:v>8090958.9917838201</c:v>
                </c:pt>
                <c:pt idx="1478">
                  <c:v>8165823.7135859197</c:v>
                </c:pt>
                <c:pt idx="1479">
                  <c:v>8241381.1501300205</c:v>
                </c:pt>
                <c:pt idx="1480">
                  <c:v>8317637.7110267002</c:v>
                </c:pt>
                <c:pt idx="1481">
                  <c:v>8394599.8651939798</c:v>
                </c:pt>
                <c:pt idx="1482">
                  <c:v>8472274.1414059605</c:v>
                </c:pt>
                <c:pt idx="1483">
                  <c:v>8550667.1288468391</c:v>
                </c:pt>
                <c:pt idx="1484">
                  <c:v>8629785.4776696991</c:v>
                </c:pt>
                <c:pt idx="1485">
                  <c:v>8709635.8995608091</c:v>
                </c:pt>
                <c:pt idx="1486">
                  <c:v>8790225.1683088392</c:v>
                </c:pt>
                <c:pt idx="1487">
                  <c:v>8871560.12037961</c:v>
                </c:pt>
                <c:pt idx="1488">
                  <c:v>8953647.6554959305</c:v>
                </c:pt>
                <c:pt idx="1489">
                  <c:v>9036494.7372230198</c:v>
                </c:pt>
                <c:pt idx="1490">
                  <c:v>9120108.3935590908</c:v>
                </c:pt>
                <c:pt idx="1491">
                  <c:v>9204495.7175317202</c:v>
                </c:pt>
                <c:pt idx="1492">
                  <c:v>9289663.8677993603</c:v>
                </c:pt>
                <c:pt idx="1493">
                  <c:v>9375620.0692588091</c:v>
                </c:pt>
                <c:pt idx="1494">
                  <c:v>9462371.6136579197</c:v>
                </c:pt>
                <c:pt idx="1495">
                  <c:v>9549925.8602143601</c:v>
                </c:pt>
                <c:pt idx="1496">
                  <c:v>9638290.2362396996</c:v>
                </c:pt>
                <c:pt idx="1497">
                  <c:v>9727472.2377696596</c:v>
                </c:pt>
                <c:pt idx="1498">
                  <c:v>9817479.4301998392</c:v>
                </c:pt>
                <c:pt idx="1499">
                  <c:v>9908319.44892768</c:v>
                </c:pt>
                <c:pt idx="1500">
                  <c:v>10000000</c:v>
                </c:pt>
              </c:numCache>
            </c:numRef>
          </c:xVal>
          <c:yVal>
            <c:numRef>
              <c:f>'[1]3.6V 1A'!$B$5:$B$1505</c:f>
              <c:numCache>
                <c:formatCode>General</c:formatCode>
                <c:ptCount val="1501"/>
                <c:pt idx="0">
                  <c:v>63.3483988975279</c:v>
                </c:pt>
                <c:pt idx="1">
                  <c:v>63.345438553567</c:v>
                </c:pt>
                <c:pt idx="2">
                  <c:v>63.342425237987101</c:v>
                </c:pt>
                <c:pt idx="3">
                  <c:v>63.339358040577302</c:v>
                </c:pt>
                <c:pt idx="4">
                  <c:v>63.336236036858402</c:v>
                </c:pt>
                <c:pt idx="5">
                  <c:v>63.333058287689703</c:v>
                </c:pt>
                <c:pt idx="6">
                  <c:v>63.329823839247901</c:v>
                </c:pt>
                <c:pt idx="7">
                  <c:v>63.326531723319199</c:v>
                </c:pt>
                <c:pt idx="8">
                  <c:v>63.3231809562064</c:v>
                </c:pt>
                <c:pt idx="9">
                  <c:v>63.319770539607603</c:v>
                </c:pt>
                <c:pt idx="10">
                  <c:v>63.316299459273402</c:v>
                </c:pt>
                <c:pt idx="11">
                  <c:v>63.312766685800298</c:v>
                </c:pt>
                <c:pt idx="12">
                  <c:v>63.309171173772697</c:v>
                </c:pt>
                <c:pt idx="13">
                  <c:v>63.305511862363602</c:v>
                </c:pt>
                <c:pt idx="14">
                  <c:v>63.301787674497</c:v>
                </c:pt>
                <c:pt idx="15">
                  <c:v>63.297997516693101</c:v>
                </c:pt>
                <c:pt idx="16">
                  <c:v>63.294140279141502</c:v>
                </c:pt>
                <c:pt idx="17">
                  <c:v>63.290214835787403</c:v>
                </c:pt>
                <c:pt idx="18">
                  <c:v>63.286220043432401</c:v>
                </c:pt>
                <c:pt idx="19">
                  <c:v>63.282154742067704</c:v>
                </c:pt>
                <c:pt idx="20">
                  <c:v>63.278017754779697</c:v>
                </c:pt>
                <c:pt idx="21">
                  <c:v>63.273807887221601</c:v>
                </c:pt>
                <c:pt idx="22">
                  <c:v>63.269523927570901</c:v>
                </c:pt>
                <c:pt idx="23">
                  <c:v>63.265164646745397</c:v>
                </c:pt>
                <c:pt idx="24">
                  <c:v>63.260728797530298</c:v>
                </c:pt>
                <c:pt idx="25">
                  <c:v>63.2562151149939</c:v>
                </c:pt>
                <c:pt idx="26">
                  <c:v>63.251622315995</c:v>
                </c:pt>
                <c:pt idx="27">
                  <c:v>63.246949099446901</c:v>
                </c:pt>
                <c:pt idx="28">
                  <c:v>63.242194145545803</c:v>
                </c:pt>
                <c:pt idx="29">
                  <c:v>63.237356116226302</c:v>
                </c:pt>
                <c:pt idx="30">
                  <c:v>63.232433654407501</c:v>
                </c:pt>
                <c:pt idx="31">
                  <c:v>63.227425384445603</c:v>
                </c:pt>
                <c:pt idx="32">
                  <c:v>63.222329911666598</c:v>
                </c:pt>
                <c:pt idx="33">
                  <c:v>63.217145822076098</c:v>
                </c:pt>
                <c:pt idx="34">
                  <c:v>63.2118716827447</c:v>
                </c:pt>
                <c:pt idx="35">
                  <c:v>63.206506040934798</c:v>
                </c:pt>
                <c:pt idx="36">
                  <c:v>63.201047424730703</c:v>
                </c:pt>
                <c:pt idx="37">
                  <c:v>63.195494342465203</c:v>
                </c:pt>
                <c:pt idx="38">
                  <c:v>63.189845282701803</c:v>
                </c:pt>
                <c:pt idx="39">
                  <c:v>63.184098713891203</c:v>
                </c:pt>
                <c:pt idx="40">
                  <c:v>63.178253084810301</c:v>
                </c:pt>
                <c:pt idx="41">
                  <c:v>63.172306823948098</c:v>
                </c:pt>
                <c:pt idx="42">
                  <c:v>63.166258339566703</c:v>
                </c:pt>
                <c:pt idx="43">
                  <c:v>63.160106019658997</c:v>
                </c:pt>
                <c:pt idx="44">
                  <c:v>63.153848231889597</c:v>
                </c:pt>
                <c:pt idx="45">
                  <c:v>63.147483323345497</c:v>
                </c:pt>
                <c:pt idx="46">
                  <c:v>63.141009620468601</c:v>
                </c:pt>
                <c:pt idx="47">
                  <c:v>63.134425429286402</c:v>
                </c:pt>
                <c:pt idx="48">
                  <c:v>63.127729035068803</c:v>
                </c:pt>
                <c:pt idx="49">
                  <c:v>63.120918702075301</c:v>
                </c:pt>
                <c:pt idx="50">
                  <c:v>63.113992674132099</c:v>
                </c:pt>
                <c:pt idx="51">
                  <c:v>63.106949174078999</c:v>
                </c:pt>
                <c:pt idx="52">
                  <c:v>63.099786403796102</c:v>
                </c:pt>
                <c:pt idx="53">
                  <c:v>63.092502544261897</c:v>
                </c:pt>
                <c:pt idx="54">
                  <c:v>63.085095755643302</c:v>
                </c:pt>
                <c:pt idx="55">
                  <c:v>63.077564177186098</c:v>
                </c:pt>
                <c:pt idx="56">
                  <c:v>63.069905927209398</c:v>
                </c:pt>
                <c:pt idx="57">
                  <c:v>63.062119102925998</c:v>
                </c:pt>
                <c:pt idx="58">
                  <c:v>63.054201780878202</c:v>
                </c:pt>
                <c:pt idx="59">
                  <c:v>63.046152016860702</c:v>
                </c:pt>
                <c:pt idx="60">
                  <c:v>63.037967845395698</c:v>
                </c:pt>
                <c:pt idx="61">
                  <c:v>63.029647280533602</c:v>
                </c:pt>
                <c:pt idx="62">
                  <c:v>63.021188315858403</c:v>
                </c:pt>
                <c:pt idx="63">
                  <c:v>63.012588924089698</c:v>
                </c:pt>
                <c:pt idx="64">
                  <c:v>63.003847057220703</c:v>
                </c:pt>
                <c:pt idx="65">
                  <c:v>62.994960647295699</c:v>
                </c:pt>
                <c:pt idx="66">
                  <c:v>62.985927605582702</c:v>
                </c:pt>
                <c:pt idx="67">
                  <c:v>62.9767458234613</c:v>
                </c:pt>
                <c:pt idx="68">
                  <c:v>62.967413172183797</c:v>
                </c:pt>
                <c:pt idx="69">
                  <c:v>62.957927503036601</c:v>
                </c:pt>
                <c:pt idx="70">
                  <c:v>62.948286647726299</c:v>
                </c:pt>
                <c:pt idx="71">
                  <c:v>62.9384884182831</c:v>
                </c:pt>
                <c:pt idx="72">
                  <c:v>62.9285306075558</c:v>
                </c:pt>
                <c:pt idx="73">
                  <c:v>62.9184109890979</c:v>
                </c:pt>
                <c:pt idx="74">
                  <c:v>62.908127317683501</c:v>
                </c:pt>
                <c:pt idx="75">
                  <c:v>62.897677329317801</c:v>
                </c:pt>
                <c:pt idx="76">
                  <c:v>62.887058741703001</c:v>
                </c:pt>
                <c:pt idx="77">
                  <c:v>62.876269254350099</c:v>
                </c:pt>
                <c:pt idx="78">
                  <c:v>62.865306548971901</c:v>
                </c:pt>
                <c:pt idx="79">
                  <c:v>62.854168289809799</c:v>
                </c:pt>
                <c:pt idx="80">
                  <c:v>62.842852123831896</c:v>
                </c:pt>
                <c:pt idx="81">
                  <c:v>62.831355681176802</c:v>
                </c:pt>
                <c:pt idx="82">
                  <c:v>62.819676575531702</c:v>
                </c:pt>
                <c:pt idx="83">
                  <c:v>62.807812404335898</c:v>
                </c:pt>
                <c:pt idx="84">
                  <c:v>62.7957607495998</c:v>
                </c:pt>
                <c:pt idx="85">
                  <c:v>62.783519177705998</c:v>
                </c:pt>
                <c:pt idx="86">
                  <c:v>62.771085240379001</c:v>
                </c:pt>
                <c:pt idx="87">
                  <c:v>62.758456474967502</c:v>
                </c:pt>
                <c:pt idx="88">
                  <c:v>62.745630404676298</c:v>
                </c:pt>
                <c:pt idx="89">
                  <c:v>62.732604539463502</c:v>
                </c:pt>
                <c:pt idx="90">
                  <c:v>62.719376376445197</c:v>
                </c:pt>
                <c:pt idx="91">
                  <c:v>62.705943400139397</c:v>
                </c:pt>
                <c:pt idx="92">
                  <c:v>62.6923030832046</c:v>
                </c:pt>
                <c:pt idx="93">
                  <c:v>62.678452887124102</c:v>
                </c:pt>
                <c:pt idx="94">
                  <c:v>62.6643902628456</c:v>
                </c:pt>
                <c:pt idx="95">
                  <c:v>62.650112650857103</c:v>
                </c:pt>
                <c:pt idx="96">
                  <c:v>62.635617482827797</c:v>
                </c:pt>
                <c:pt idx="97">
                  <c:v>62.620902180917298</c:v>
                </c:pt>
                <c:pt idx="98">
                  <c:v>62.6059641597545</c:v>
                </c:pt>
                <c:pt idx="99">
                  <c:v>62.590800826279903</c:v>
                </c:pt>
                <c:pt idx="100">
                  <c:v>62.575409580834602</c:v>
                </c:pt>
                <c:pt idx="101">
                  <c:v>62.559787817737998</c:v>
                </c:pt>
                <c:pt idx="102">
                  <c:v>62.543932926066397</c:v>
                </c:pt>
                <c:pt idx="103">
                  <c:v>62.527842290811002</c:v>
                </c:pt>
                <c:pt idx="104">
                  <c:v>62.511513292676398</c:v>
                </c:pt>
                <c:pt idx="105">
                  <c:v>62.494943309980002</c:v>
                </c:pt>
                <c:pt idx="106">
                  <c:v>62.4781297191535</c:v>
                </c:pt>
                <c:pt idx="107">
                  <c:v>62.4610698950708</c:v>
                </c:pt>
                <c:pt idx="108">
                  <c:v>62.4437612126004</c:v>
                </c:pt>
                <c:pt idx="109">
                  <c:v>62.426201047416498</c:v>
                </c:pt>
                <c:pt idx="110">
                  <c:v>62.408386776160199</c:v>
                </c:pt>
                <c:pt idx="111">
                  <c:v>62.390315778452198</c:v>
                </c:pt>
                <c:pt idx="112">
                  <c:v>62.371985437144403</c:v>
                </c:pt>
                <c:pt idx="113">
                  <c:v>62.353393139473802</c:v>
                </c:pt>
                <c:pt idx="114">
                  <c:v>62.334536277836399</c:v>
                </c:pt>
                <c:pt idx="115">
                  <c:v>62.315412251154697</c:v>
                </c:pt>
                <c:pt idx="116">
                  <c:v>62.296018465684398</c:v>
                </c:pt>
                <c:pt idx="117">
                  <c:v>62.276352336127303</c:v>
                </c:pt>
                <c:pt idx="118">
                  <c:v>62.256411286349199</c:v>
                </c:pt>
                <c:pt idx="119">
                  <c:v>62.236192751011401</c:v>
                </c:pt>
                <c:pt idx="120">
                  <c:v>62.215694175955399</c:v>
                </c:pt>
                <c:pt idx="121">
                  <c:v>62.194913020045497</c:v>
                </c:pt>
                <c:pt idx="122">
                  <c:v>62.173846755496697</c:v>
                </c:pt>
                <c:pt idx="123">
                  <c:v>62.152492869561001</c:v>
                </c:pt>
                <c:pt idx="124">
                  <c:v>62.130848865515802</c:v>
                </c:pt>
                <c:pt idx="125">
                  <c:v>62.108912263324598</c:v>
                </c:pt>
                <c:pt idx="126">
                  <c:v>62.086680601460003</c:v>
                </c:pt>
                <c:pt idx="127">
                  <c:v>62.0641514377674</c:v>
                </c:pt>
                <c:pt idx="128">
                  <c:v>62.041322350293399</c:v>
                </c:pt>
                <c:pt idx="129">
                  <c:v>62.018190938959002</c:v>
                </c:pt>
                <c:pt idx="130">
                  <c:v>61.994754826350501</c:v>
                </c:pt>
                <c:pt idx="131">
                  <c:v>61.971011659090998</c:v>
                </c:pt>
                <c:pt idx="132">
                  <c:v>61.9469591090714</c:v>
                </c:pt>
                <c:pt idx="133">
                  <c:v>61.922594874122503</c:v>
                </c:pt>
                <c:pt idx="134">
                  <c:v>61.897916679853203</c:v>
                </c:pt>
                <c:pt idx="135">
                  <c:v>61.872922280325703</c:v>
                </c:pt>
                <c:pt idx="136">
                  <c:v>61.847609459537601</c:v>
                </c:pt>
                <c:pt idx="137">
                  <c:v>61.8219760323475</c:v>
                </c:pt>
                <c:pt idx="138">
                  <c:v>61.796019845619703</c:v>
                </c:pt>
                <c:pt idx="139">
                  <c:v>61.769738779829297</c:v>
                </c:pt>
                <c:pt idx="140">
                  <c:v>61.743130749700597</c:v>
                </c:pt>
                <c:pt idx="141">
                  <c:v>61.716193705419897</c:v>
                </c:pt>
                <c:pt idx="142">
                  <c:v>61.688925634003603</c:v>
                </c:pt>
                <c:pt idx="143">
                  <c:v>61.661324560372002</c:v>
                </c:pt>
                <c:pt idx="144">
                  <c:v>61.633388548093897</c:v>
                </c:pt>
                <c:pt idx="145">
                  <c:v>61.605115701046898</c:v>
                </c:pt>
                <c:pt idx="146">
                  <c:v>61.576504164139898</c:v>
                </c:pt>
                <c:pt idx="147">
                  <c:v>61.547552124456601</c:v>
                </c:pt>
                <c:pt idx="148">
                  <c:v>61.518257812305102</c:v>
                </c:pt>
                <c:pt idx="149">
                  <c:v>61.488619502384999</c:v>
                </c:pt>
                <c:pt idx="150">
                  <c:v>61.458635514499598</c:v>
                </c:pt>
                <c:pt idx="151">
                  <c:v>61.428304214884797</c:v>
                </c:pt>
                <c:pt idx="152">
                  <c:v>61.397624016871703</c:v>
                </c:pt>
                <c:pt idx="153">
                  <c:v>61.366593382287903</c:v>
                </c:pt>
                <c:pt idx="154">
                  <c:v>61.3352108218997</c:v>
                </c:pt>
                <c:pt idx="155">
                  <c:v>61.303474896642797</c:v>
                </c:pt>
                <c:pt idx="156">
                  <c:v>61.271384218157699</c:v>
                </c:pt>
                <c:pt idx="157">
                  <c:v>61.238937450098803</c:v>
                </c:pt>
                <c:pt idx="158">
                  <c:v>61.206133308640801</c:v>
                </c:pt>
                <c:pt idx="159">
                  <c:v>61.172970563193502</c:v>
                </c:pt>
                <c:pt idx="160">
                  <c:v>61.139448037590903</c:v>
                </c:pt>
                <c:pt idx="161">
                  <c:v>61.1055646103366</c:v>
                </c:pt>
                <c:pt idx="162">
                  <c:v>61.0713192155267</c:v>
                </c:pt>
                <c:pt idx="163">
                  <c:v>61.036710843507201</c:v>
                </c:pt>
                <c:pt idx="164">
                  <c:v>61.001738541552001</c:v>
                </c:pt>
                <c:pt idx="165">
                  <c:v>60.966401414338797</c:v>
                </c:pt>
                <c:pt idx="166">
                  <c:v>60.930698624373299</c:v>
                </c:pt>
                <c:pt idx="167">
                  <c:v>60.894629392950399</c:v>
                </c:pt>
                <c:pt idx="168">
                  <c:v>60.858193000276003</c:v>
                </c:pt>
                <c:pt idx="169">
                  <c:v>60.821388785924398</c:v>
                </c:pt>
                <c:pt idx="170">
                  <c:v>60.784216149378899</c:v>
                </c:pt>
                <c:pt idx="171">
                  <c:v>60.746674550264501</c:v>
                </c:pt>
                <c:pt idx="172">
                  <c:v>60.708763508841798</c:v>
                </c:pt>
                <c:pt idx="173">
                  <c:v>60.670482606200899</c:v>
                </c:pt>
                <c:pt idx="174">
                  <c:v>60.631831484094398</c:v>
                </c:pt>
                <c:pt idx="175">
                  <c:v>60.592809846041803</c:v>
                </c:pt>
                <c:pt idx="176">
                  <c:v>60.553417456722698</c:v>
                </c:pt>
                <c:pt idx="177">
                  <c:v>60.513654142154103</c:v>
                </c:pt>
                <c:pt idx="178">
                  <c:v>60.473519790309702</c:v>
                </c:pt>
                <c:pt idx="179">
                  <c:v>60.433014350498603</c:v>
                </c:pt>
                <c:pt idx="180">
                  <c:v>60.392137833620801</c:v>
                </c:pt>
                <c:pt idx="181">
                  <c:v>60.350890312242001</c:v>
                </c:pt>
                <c:pt idx="182">
                  <c:v>60.309271920305498</c:v>
                </c:pt>
                <c:pt idx="183">
                  <c:v>60.267282853069702</c:v>
                </c:pt>
                <c:pt idx="184">
                  <c:v>60.2249233667863</c:v>
                </c:pt>
                <c:pt idx="185">
                  <c:v>60.182193778715799</c:v>
                </c:pt>
                <c:pt idx="186">
                  <c:v>60.139094466687702</c:v>
                </c:pt>
                <c:pt idx="187">
                  <c:v>60.095625868808398</c:v>
                </c:pt>
                <c:pt idx="188">
                  <c:v>60.051788483225401</c:v>
                </c:pt>
                <c:pt idx="189">
                  <c:v>60.007582867454197</c:v>
                </c:pt>
                <c:pt idx="190">
                  <c:v>59.963009638332203</c:v>
                </c:pt>
                <c:pt idx="191">
                  <c:v>59.918069471176402</c:v>
                </c:pt>
                <c:pt idx="192">
                  <c:v>59.872763099599901</c:v>
                </c:pt>
                <c:pt idx="193">
                  <c:v>59.827091314742901</c:v>
                </c:pt>
                <c:pt idx="194">
                  <c:v>59.781054964675903</c:v>
                </c:pt>
                <c:pt idx="195">
                  <c:v>59.734654954070599</c:v>
                </c:pt>
                <c:pt idx="196">
                  <c:v>59.687892242995801</c:v>
                </c:pt>
                <c:pt idx="197">
                  <c:v>59.640767846857003</c:v>
                </c:pt>
                <c:pt idx="198">
                  <c:v>59.593282835159698</c:v>
                </c:pt>
                <c:pt idx="199">
                  <c:v>59.545438331057198</c:v>
                </c:pt>
                <c:pt idx="200">
                  <c:v>59.497235510454402</c:v>
                </c:pt>
                <c:pt idx="201">
                  <c:v>59.448675601100398</c:v>
                </c:pt>
                <c:pt idx="202">
                  <c:v>59.399759881937896</c:v>
                </c:pt>
                <c:pt idx="203">
                  <c:v>59.350489681968398</c:v>
                </c:pt>
                <c:pt idx="204">
                  <c:v>59.300866379600699</c:v>
                </c:pt>
                <c:pt idx="205">
                  <c:v>59.2508914015011</c:v>
                </c:pt>
                <c:pt idx="206">
                  <c:v>59.200566221767197</c:v>
                </c:pt>
                <c:pt idx="207">
                  <c:v>59.149892360749803</c:v>
                </c:pt>
                <c:pt idx="208">
                  <c:v>59.098871384362802</c:v>
                </c:pt>
                <c:pt idx="209">
                  <c:v>59.047504902819199</c:v>
                </c:pt>
                <c:pt idx="210">
                  <c:v>58.995794569615398</c:v>
                </c:pt>
                <c:pt idx="211">
                  <c:v>58.943742080419099</c:v>
                </c:pt>
                <c:pt idx="212">
                  <c:v>58.891349172168503</c:v>
                </c:pt>
                <c:pt idx="213">
                  <c:v>58.8386176217195</c:v>
                </c:pt>
                <c:pt idx="214">
                  <c:v>58.785549244819798</c:v>
                </c:pt>
                <c:pt idx="215">
                  <c:v>58.732145895100103</c:v>
                </c:pt>
                <c:pt idx="216">
                  <c:v>58.678409462787499</c:v>
                </c:pt>
                <c:pt idx="217">
                  <c:v>58.624341873468303</c:v>
                </c:pt>
                <c:pt idx="218">
                  <c:v>58.569945087115102</c:v>
                </c:pt>
                <c:pt idx="219">
                  <c:v>58.515221096807601</c:v>
                </c:pt>
                <c:pt idx="220">
                  <c:v>58.460171927450297</c:v>
                </c:pt>
                <c:pt idx="221">
                  <c:v>58.404799634830702</c:v>
                </c:pt>
                <c:pt idx="222">
                  <c:v>58.349106304115203</c:v>
                </c:pt>
                <c:pt idx="223">
                  <c:v>58.293094048816798</c:v>
                </c:pt>
                <c:pt idx="224">
                  <c:v>58.236765009652899</c:v>
                </c:pt>
                <c:pt idx="225">
                  <c:v>58.180121353083997</c:v>
                </c:pt>
                <c:pt idx="226">
                  <c:v>58.123165270377697</c:v>
                </c:pt>
                <c:pt idx="227">
                  <c:v>58.065898976178197</c:v>
                </c:pt>
                <c:pt idx="228">
                  <c:v>58.0083247075058</c:v>
                </c:pt>
                <c:pt idx="229">
                  <c:v>57.950444722317897</c:v>
                </c:pt>
                <c:pt idx="230">
                  <c:v>57.892261298519301</c:v>
                </c:pt>
                <c:pt idx="231">
                  <c:v>57.833776732539199</c:v>
                </c:pt>
                <c:pt idx="232">
                  <c:v>57.774993338379502</c:v>
                </c:pt>
                <c:pt idx="233">
                  <c:v>57.715913446246397</c:v>
                </c:pt>
                <c:pt idx="234">
                  <c:v>57.656539401437897</c:v>
                </c:pt>
                <c:pt idx="235">
                  <c:v>57.596873563120198</c:v>
                </c:pt>
                <c:pt idx="236">
                  <c:v>57.536918303275897</c:v>
                </c:pt>
                <c:pt idx="237">
                  <c:v>57.476676005456099</c:v>
                </c:pt>
                <c:pt idx="238">
                  <c:v>57.416149063589202</c:v>
                </c:pt>
                <c:pt idx="239">
                  <c:v>57.355339880988097</c:v>
                </c:pt>
                <c:pt idx="240">
                  <c:v>57.294250869143198</c:v>
                </c:pt>
                <c:pt idx="241">
                  <c:v>57.232884446581899</c:v>
                </c:pt>
                <c:pt idx="242">
                  <c:v>57.171243037875897</c:v>
                </c:pt>
                <c:pt idx="243">
                  <c:v>57.109329072443799</c:v>
                </c:pt>
                <c:pt idx="244">
                  <c:v>57.047144983592602</c:v>
                </c:pt>
                <c:pt idx="245">
                  <c:v>56.984693207446703</c:v>
                </c:pt>
                <c:pt idx="246">
                  <c:v>56.921976181754502</c:v>
                </c:pt>
                <c:pt idx="247">
                  <c:v>56.858996345119202</c:v>
                </c:pt>
                <c:pt idx="248">
                  <c:v>56.795756135844599</c:v>
                </c:pt>
                <c:pt idx="249">
                  <c:v>56.732257990949002</c:v>
                </c:pt>
                <c:pt idx="250">
                  <c:v>56.668504345220498</c:v>
                </c:pt>
                <c:pt idx="251">
                  <c:v>56.604497630345399</c:v>
                </c:pt>
                <c:pt idx="252">
                  <c:v>56.540240273815499</c:v>
                </c:pt>
                <c:pt idx="253">
                  <c:v>56.475734698135099</c:v>
                </c:pt>
                <c:pt idx="254">
                  <c:v>56.410983319882497</c:v>
                </c:pt>
                <c:pt idx="255">
                  <c:v>56.345988548817203</c:v>
                </c:pt>
                <c:pt idx="256">
                  <c:v>56.280752787121997</c:v>
                </c:pt>
                <c:pt idx="257">
                  <c:v>56.215278428331402</c:v>
                </c:pt>
                <c:pt idx="258">
                  <c:v>56.149567856814201</c:v>
                </c:pt>
                <c:pt idx="259">
                  <c:v>56.083623446734499</c:v>
                </c:pt>
                <c:pt idx="260">
                  <c:v>56.0174475613494</c:v>
                </c:pt>
                <c:pt idx="261">
                  <c:v>55.951042552298297</c:v>
                </c:pt>
                <c:pt idx="262">
                  <c:v>55.884410758753802</c:v>
                </c:pt>
                <c:pt idx="263">
                  <c:v>55.817554506795503</c:v>
                </c:pt>
                <c:pt idx="264">
                  <c:v>55.7504761086348</c:v>
                </c:pt>
                <c:pt idx="265">
                  <c:v>55.683177861986302</c:v>
                </c:pt>
                <c:pt idx="266">
                  <c:v>55.615662049330602</c:v>
                </c:pt>
                <c:pt idx="267">
                  <c:v>55.547930937321702</c:v>
                </c:pt>
                <c:pt idx="268">
                  <c:v>55.479986776173497</c:v>
                </c:pt>
                <c:pt idx="269">
                  <c:v>55.411831798977197</c:v>
                </c:pt>
                <c:pt idx="270">
                  <c:v>55.343468221186797</c:v>
                </c:pt>
                <c:pt idx="271">
                  <c:v>55.2748982399985</c:v>
                </c:pt>
                <c:pt idx="272">
                  <c:v>55.206124033784597</c:v>
                </c:pt>
                <c:pt idx="273">
                  <c:v>55.137147761618898</c:v>
                </c:pt>
                <c:pt idx="274">
                  <c:v>55.067971562705999</c:v>
                </c:pt>
                <c:pt idx="275">
                  <c:v>54.998597555893099</c:v>
                </c:pt>
                <c:pt idx="276">
                  <c:v>54.9290278392182</c:v>
                </c:pt>
                <c:pt idx="277">
                  <c:v>54.859264489336503</c:v>
                </c:pt>
                <c:pt idx="278">
                  <c:v>54.7893095612339</c:v>
                </c:pt>
                <c:pt idx="279">
                  <c:v>54.719165087677801</c:v>
                </c:pt>
                <c:pt idx="280">
                  <c:v>54.648833078811499</c:v>
                </c:pt>
                <c:pt idx="281">
                  <c:v>54.578315521804498</c:v>
                </c:pt>
                <c:pt idx="282">
                  <c:v>54.507614380425402</c:v>
                </c:pt>
                <c:pt idx="283">
                  <c:v>54.436731594676601</c:v>
                </c:pt>
                <c:pt idx="284">
                  <c:v>54.365669080446999</c:v>
                </c:pt>
                <c:pt idx="285">
                  <c:v>54.294428729168096</c:v>
                </c:pt>
                <c:pt idx="286">
                  <c:v>54.223012407517103</c:v>
                </c:pt>
                <c:pt idx="287">
                  <c:v>54.151421957050097</c:v>
                </c:pt>
                <c:pt idx="288">
                  <c:v>54.079659193957802</c:v>
                </c:pt>
                <c:pt idx="289">
                  <c:v>54.0077259087603</c:v>
                </c:pt>
                <c:pt idx="290">
                  <c:v>53.935623866002302</c:v>
                </c:pt>
                <c:pt idx="291">
                  <c:v>53.863354804070198</c:v>
                </c:pt>
                <c:pt idx="292">
                  <c:v>53.790920434880803</c:v>
                </c:pt>
                <c:pt idx="293">
                  <c:v>53.718322443671397</c:v>
                </c:pt>
                <c:pt idx="294">
                  <c:v>53.645562488787697</c:v>
                </c:pt>
                <c:pt idx="295">
                  <c:v>53.572642201431599</c:v>
                </c:pt>
                <c:pt idx="296">
                  <c:v>53.499563185524799</c:v>
                </c:pt>
                <c:pt idx="297">
                  <c:v>53.426327017462597</c:v>
                </c:pt>
                <c:pt idx="298">
                  <c:v>53.352935245980099</c:v>
                </c:pt>
                <c:pt idx="299">
                  <c:v>53.279389391939901</c:v>
                </c:pt>
                <c:pt idx="300">
                  <c:v>53.205690948207902</c:v>
                </c:pt>
                <c:pt idx="301">
                  <c:v>53.131841379467701</c:v>
                </c:pt>
                <c:pt idx="302">
                  <c:v>53.057842122125599</c:v>
                </c:pt>
                <c:pt idx="303">
                  <c:v>52.9836945841367</c:v>
                </c:pt>
                <c:pt idx="304">
                  <c:v>52.909400144908197</c:v>
                </c:pt>
                <c:pt idx="305">
                  <c:v>52.834960155166002</c:v>
                </c:pt>
                <c:pt idx="306">
                  <c:v>52.760375936830101</c:v>
                </c:pt>
                <c:pt idx="307">
                  <c:v>52.685648782983499</c:v>
                </c:pt>
                <c:pt idx="308">
                  <c:v>52.610779957663802</c:v>
                </c:pt>
                <c:pt idx="309">
                  <c:v>52.535770695904503</c:v>
                </c:pt>
                <c:pt idx="310">
                  <c:v>52.460622203536403</c:v>
                </c:pt>
                <c:pt idx="311">
                  <c:v>52.3853356571951</c:v>
                </c:pt>
                <c:pt idx="312">
                  <c:v>52.309912204224801</c:v>
                </c:pt>
                <c:pt idx="313">
                  <c:v>52.234352962576097</c:v>
                </c:pt>
                <c:pt idx="314">
                  <c:v>52.158659020818298</c:v>
                </c:pt>
                <c:pt idx="315">
                  <c:v>52.0828314380379</c:v>
                </c:pt>
                <c:pt idx="316">
                  <c:v>52.006871243793597</c:v>
                </c:pt>
                <c:pt idx="317">
                  <c:v>51.930779438091299</c:v>
                </c:pt>
                <c:pt idx="318">
                  <c:v>51.854556991323101</c:v>
                </c:pt>
                <c:pt idx="319">
                  <c:v>51.778204844247597</c:v>
                </c:pt>
                <c:pt idx="320">
                  <c:v>51.701723907946999</c:v>
                </c:pt>
                <c:pt idx="321">
                  <c:v>51.6251150638046</c:v>
                </c:pt>
                <c:pt idx="322">
                  <c:v>51.548379163464404</c:v>
                </c:pt>
                <c:pt idx="323">
                  <c:v>51.471517028836701</c:v>
                </c:pt>
                <c:pt idx="324">
                  <c:v>51.394529452055203</c:v>
                </c:pt>
                <c:pt idx="325">
                  <c:v>51.317417195461601</c:v>
                </c:pt>
                <c:pt idx="326">
                  <c:v>51.240180991603097</c:v>
                </c:pt>
                <c:pt idx="327">
                  <c:v>51.162821543211699</c:v>
                </c:pt>
                <c:pt idx="328">
                  <c:v>51.0853395231943</c:v>
                </c:pt>
                <c:pt idx="329">
                  <c:v>51.007735574637302</c:v>
                </c:pt>
                <c:pt idx="330">
                  <c:v>50.930010310769902</c:v>
                </c:pt>
                <c:pt idx="331">
                  <c:v>50.852164314991803</c:v>
                </c:pt>
                <c:pt idx="332">
                  <c:v>50.774198140857401</c:v>
                </c:pt>
                <c:pt idx="333">
                  <c:v>50.696112312071698</c:v>
                </c:pt>
                <c:pt idx="334">
                  <c:v>50.617907322487703</c:v>
                </c:pt>
                <c:pt idx="335">
                  <c:v>50.5395836361146</c:v>
                </c:pt>
                <c:pt idx="336">
                  <c:v>50.461141687115699</c:v>
                </c:pt>
                <c:pt idx="337">
                  <c:v>50.382581879812101</c:v>
                </c:pt>
                <c:pt idx="338">
                  <c:v>50.3039045886784</c:v>
                </c:pt>
                <c:pt idx="339">
                  <c:v>50.2251101583539</c:v>
                </c:pt>
                <c:pt idx="340">
                  <c:v>50.146198903648703</c:v>
                </c:pt>
                <c:pt idx="341">
                  <c:v>50.0671711095411</c:v>
                </c:pt>
                <c:pt idx="342">
                  <c:v>49.988027031187599</c:v>
                </c:pt>
                <c:pt idx="343">
                  <c:v>49.908766893923797</c:v>
                </c:pt>
                <c:pt idx="344">
                  <c:v>49.829390893277399</c:v>
                </c:pt>
                <c:pt idx="345">
                  <c:v>49.749899194966098</c:v>
                </c:pt>
                <c:pt idx="346">
                  <c:v>49.670291934913401</c:v>
                </c:pt>
                <c:pt idx="347">
                  <c:v>49.590569219241999</c:v>
                </c:pt>
                <c:pt idx="348">
                  <c:v>49.5107311242908</c:v>
                </c:pt>
                <c:pt idx="349">
                  <c:v>49.430777696621803</c:v>
                </c:pt>
                <c:pt idx="350">
                  <c:v>49.350708953014902</c:v>
                </c:pt>
                <c:pt idx="351">
                  <c:v>49.2705248804875</c:v>
                </c:pt>
                <c:pt idx="352">
                  <c:v>49.190225436300302</c:v>
                </c:pt>
                <c:pt idx="353">
                  <c:v>49.109810547953799</c:v>
                </c:pt>
                <c:pt idx="354">
                  <c:v>49.0292801132045</c:v>
                </c:pt>
                <c:pt idx="355">
                  <c:v>48.9486340000715</c:v>
                </c:pt>
                <c:pt idx="356">
                  <c:v>48.867872046840802</c:v>
                </c:pt>
                <c:pt idx="357">
                  <c:v>48.786994062073802</c:v>
                </c:pt>
                <c:pt idx="358">
                  <c:v>48.705999824617898</c:v>
                </c:pt>
                <c:pt idx="359">
                  <c:v>48.624889083610498</c:v>
                </c:pt>
                <c:pt idx="360">
                  <c:v>48.543661558491202</c:v>
                </c:pt>
                <c:pt idx="361">
                  <c:v>48.462316939009</c:v>
                </c:pt>
                <c:pt idx="362">
                  <c:v>48.380854885230299</c:v>
                </c:pt>
                <c:pt idx="363">
                  <c:v>48.299275027556</c:v>
                </c:pt>
                <c:pt idx="364">
                  <c:v>48.217576966726</c:v>
                </c:pt>
                <c:pt idx="365">
                  <c:v>48.135760273828403</c:v>
                </c:pt>
                <c:pt idx="366">
                  <c:v>48.053824490323201</c:v>
                </c:pt>
                <c:pt idx="367">
                  <c:v>47.971769128046901</c:v>
                </c:pt>
                <c:pt idx="368">
                  <c:v>47.889593669230301</c:v>
                </c:pt>
                <c:pt idx="369">
                  <c:v>47.807297566514301</c:v>
                </c:pt>
                <c:pt idx="370">
                  <c:v>47.724880242971103</c:v>
                </c:pt>
                <c:pt idx="371">
                  <c:v>47.642341092118599</c:v>
                </c:pt>
                <c:pt idx="372">
                  <c:v>47.559679477943398</c:v>
                </c:pt>
                <c:pt idx="373">
                  <c:v>47.476894734924997</c:v>
                </c:pt>
                <c:pt idx="374">
                  <c:v>47.393986168059698</c:v>
                </c:pt>
                <c:pt idx="375">
                  <c:v>47.310953052891101</c:v>
                </c:pt>
                <c:pt idx="376">
                  <c:v>47.2277946355334</c:v>
                </c:pt>
                <c:pt idx="377">
                  <c:v>47.1445101327092</c:v>
                </c:pt>
                <c:pt idx="378">
                  <c:v>47.061098731785997</c:v>
                </c:pt>
                <c:pt idx="379">
                  <c:v>46.977559590807701</c:v>
                </c:pt>
                <c:pt idx="380">
                  <c:v>46.893891838546203</c:v>
                </c:pt>
                <c:pt idx="381">
                  <c:v>46.810094574540202</c:v>
                </c:pt>
                <c:pt idx="382">
                  <c:v>46.726166869137899</c:v>
                </c:pt>
                <c:pt idx="383">
                  <c:v>46.642107763566997</c:v>
                </c:pt>
                <c:pt idx="384">
                  <c:v>46.557916269974697</c:v>
                </c:pt>
                <c:pt idx="385">
                  <c:v>46.473591371500298</c:v>
                </c:pt>
                <c:pt idx="386">
                  <c:v>46.389132022335197</c:v>
                </c:pt>
                <c:pt idx="387">
                  <c:v>46.304537147798399</c:v>
                </c:pt>
                <c:pt idx="388">
                  <c:v>46.219805644408801</c:v>
                </c:pt>
                <c:pt idx="389">
                  <c:v>46.134936379966597</c:v>
                </c:pt>
                <c:pt idx="390">
                  <c:v>46.0499281936494</c:v>
                </c:pt>
                <c:pt idx="391">
                  <c:v>45.964779896094797</c:v>
                </c:pt>
                <c:pt idx="392">
                  <c:v>45.879490269507102</c:v>
                </c:pt>
                <c:pt idx="393">
                  <c:v>45.794058067762798</c:v>
                </c:pt>
                <c:pt idx="394">
                  <c:v>45.708482016525203</c:v>
                </c:pt>
                <c:pt idx="395">
                  <c:v>45.6227608133646</c:v>
                </c:pt>
                <c:pt idx="396">
                  <c:v>45.536893127885499</c:v>
                </c:pt>
                <c:pt idx="397">
                  <c:v>45.450877601858402</c:v>
                </c:pt>
                <c:pt idx="398">
                  <c:v>45.364712849386599</c:v>
                </c:pt>
                <c:pt idx="399">
                  <c:v>45.278397457028397</c:v>
                </c:pt>
                <c:pt idx="400">
                  <c:v>45.191929983984501</c:v>
                </c:pt>
                <c:pt idx="401">
                  <c:v>45.105308962249403</c:v>
                </c:pt>
                <c:pt idx="402">
                  <c:v>45.018532896819899</c:v>
                </c:pt>
                <c:pt idx="403">
                  <c:v>44.931600265850101</c:v>
                </c:pt>
                <c:pt idx="404">
                  <c:v>44.8445095208887</c:v>
                </c:pt>
                <c:pt idx="405">
                  <c:v>44.757259087061598</c:v>
                </c:pt>
                <c:pt idx="406">
                  <c:v>44.669847363320102</c:v>
                </c:pt>
                <c:pt idx="407">
                  <c:v>44.582272722652</c:v>
                </c:pt>
                <c:pt idx="408">
                  <c:v>44.494533512341398</c:v>
                </c:pt>
                <c:pt idx="409">
                  <c:v>44.4066280542269</c:v>
                </c:pt>
                <c:pt idx="410">
                  <c:v>44.318554644969602</c:v>
                </c:pt>
                <c:pt idx="411">
                  <c:v>44.230311556332403</c:v>
                </c:pt>
                <c:pt idx="412">
                  <c:v>44.1418970354827</c:v>
                </c:pt>
                <c:pt idx="413">
                  <c:v>44.053309305295798</c:v>
                </c:pt>
                <c:pt idx="414">
                  <c:v>43.964546564686103</c:v>
                </c:pt>
                <c:pt idx="415">
                  <c:v>43.875606988938102</c:v>
                </c:pt>
                <c:pt idx="416">
                  <c:v>43.786488730064697</c:v>
                </c:pt>
                <c:pt idx="417">
                  <c:v>43.697189917167499</c:v>
                </c:pt>
                <c:pt idx="418">
                  <c:v>43.607708656818502</c:v>
                </c:pt>
                <c:pt idx="419">
                  <c:v>43.518043033474001</c:v>
                </c:pt>
                <c:pt idx="420">
                  <c:v>43.428191109867498</c:v>
                </c:pt>
                <c:pt idx="421">
                  <c:v>43.338150927449099</c:v>
                </c:pt>
                <c:pt idx="422">
                  <c:v>43.247920506828798</c:v>
                </c:pt>
                <c:pt idx="423">
                  <c:v>43.157497848245299</c:v>
                </c:pt>
                <c:pt idx="424">
                  <c:v>43.066880932042899</c:v>
                </c:pt>
                <c:pt idx="425">
                  <c:v>42.976067719165599</c:v>
                </c:pt>
                <c:pt idx="426">
                  <c:v>42.885056151671598</c:v>
                </c:pt>
                <c:pt idx="427">
                  <c:v>42.793844153277398</c:v>
                </c:pt>
                <c:pt idx="428">
                  <c:v>42.702429629892002</c:v>
                </c:pt>
                <c:pt idx="429">
                  <c:v>42.610810470202601</c:v>
                </c:pt>
                <c:pt idx="430">
                  <c:v>42.5189845462439</c:v>
                </c:pt>
                <c:pt idx="431">
                  <c:v>42.426949714034798</c:v>
                </c:pt>
                <c:pt idx="432">
                  <c:v>42.334703814164399</c:v>
                </c:pt>
                <c:pt idx="433">
                  <c:v>42.242244672468203</c:v>
                </c:pt>
                <c:pt idx="434">
                  <c:v>42.149570100679902</c:v>
                </c:pt>
                <c:pt idx="435">
                  <c:v>42.0566778971179</c:v>
                </c:pt>
                <c:pt idx="436">
                  <c:v>41.9635658473928</c:v>
                </c:pt>
                <c:pt idx="437">
                  <c:v>41.870231725118401</c:v>
                </c:pt>
                <c:pt idx="438">
                  <c:v>41.776673292656803</c:v>
                </c:pt>
                <c:pt idx="439">
                  <c:v>41.682888301902601</c:v>
                </c:pt>
                <c:pt idx="440">
                  <c:v>41.588874495033103</c:v>
                </c:pt>
                <c:pt idx="441">
                  <c:v>41.494629605332598</c:v>
                </c:pt>
                <c:pt idx="442">
                  <c:v>41.400151358012003</c:v>
                </c:pt>
                <c:pt idx="443">
                  <c:v>41.305437471037699</c:v>
                </c:pt>
                <c:pt idx="444">
                  <c:v>41.210485656010903</c:v>
                </c:pt>
                <c:pt idx="445">
                  <c:v>41.1152936190446</c:v>
                </c:pt>
                <c:pt idx="446">
                  <c:v>41.019859061649399</c:v>
                </c:pt>
                <c:pt idx="447">
                  <c:v>40.924179681677501</c:v>
                </c:pt>
                <c:pt idx="448">
                  <c:v>40.828253174246399</c:v>
                </c:pt>
                <c:pt idx="449">
                  <c:v>40.732077232702302</c:v>
                </c:pt>
                <c:pt idx="450">
                  <c:v>40.6356495495979</c:v>
                </c:pt>
                <c:pt idx="451">
                  <c:v>40.538967817693099</c:v>
                </c:pt>
                <c:pt idx="452">
                  <c:v>40.442029730960499</c:v>
                </c:pt>
                <c:pt idx="453">
                  <c:v>40.3448329856217</c:v>
                </c:pt>
                <c:pt idx="454">
                  <c:v>40.247375281199403</c:v>
                </c:pt>
                <c:pt idx="455">
                  <c:v>40.149654321581998</c:v>
                </c:pt>
                <c:pt idx="456">
                  <c:v>40.051667816111603</c:v>
                </c:pt>
                <c:pt idx="457">
                  <c:v>39.953413480665802</c:v>
                </c:pt>
                <c:pt idx="458">
                  <c:v>39.854889038811699</c:v>
                </c:pt>
                <c:pt idx="459">
                  <c:v>39.756092222882998</c:v>
                </c:pt>
                <c:pt idx="460">
                  <c:v>39.657020775181103</c:v>
                </c:pt>
                <c:pt idx="461">
                  <c:v>39.557672449090802</c:v>
                </c:pt>
                <c:pt idx="462">
                  <c:v>39.458045010271199</c:v>
                </c:pt>
                <c:pt idx="463">
                  <c:v>39.358136237846999</c:v>
                </c:pt>
                <c:pt idx="464">
                  <c:v>39.257943925600799</c:v>
                </c:pt>
                <c:pt idx="465">
                  <c:v>39.157465883159901</c:v>
                </c:pt>
                <c:pt idx="466">
                  <c:v>39.0566999372598</c:v>
                </c:pt>
                <c:pt idx="467">
                  <c:v>38.955643932927799</c:v>
                </c:pt>
                <c:pt idx="468">
                  <c:v>38.854295734753897</c:v>
                </c:pt>
                <c:pt idx="469">
                  <c:v>38.752653228108102</c:v>
                </c:pt>
                <c:pt idx="470">
                  <c:v>38.650714320421201</c:v>
                </c:pt>
                <c:pt idx="471">
                  <c:v>38.548476942419398</c:v>
                </c:pt>
                <c:pt idx="472">
                  <c:v>38.445939049401503</c:v>
                </c:pt>
                <c:pt idx="473">
                  <c:v>38.343098622493102</c:v>
                </c:pt>
                <c:pt idx="474">
                  <c:v>38.2399536699332</c:v>
                </c:pt>
                <c:pt idx="475">
                  <c:v>38.136502228340703</c:v>
                </c:pt>
                <c:pt idx="476">
                  <c:v>38.032742363972602</c:v>
                </c:pt>
                <c:pt idx="477">
                  <c:v>37.928672174023802</c:v>
                </c:pt>
                <c:pt idx="478">
                  <c:v>37.824289787879799</c:v>
                </c:pt>
                <c:pt idx="479">
                  <c:v>37.719593368385901</c:v>
                </c:pt>
                <c:pt idx="480">
                  <c:v>37.614581113129397</c:v>
                </c:pt>
                <c:pt idx="481">
                  <c:v>37.509251255679999</c:v>
                </c:pt>
                <c:pt idx="482">
                  <c:v>37.4036020668566</c:v>
                </c:pt>
                <c:pt idx="483">
                  <c:v>37.297631855973002</c:v>
                </c:pt>
                <c:pt idx="484">
                  <c:v>37.19133897207</c:v>
                </c:pt>
                <c:pt idx="485">
                  <c:v>37.0847218051575</c:v>
                </c:pt>
                <c:pt idx="486">
                  <c:v>36.977778787423901</c:v>
                </c:pt>
                <c:pt idx="487">
                  <c:v>36.870508394438602</c:v>
                </c:pt>
                <c:pt idx="488">
                  <c:v>36.762909146355902</c:v>
                </c:pt>
                <c:pt idx="489">
                  <c:v>36.654979609085501</c:v>
                </c:pt>
                <c:pt idx="490">
                  <c:v>36.546718395456402</c:v>
                </c:pt>
                <c:pt idx="491">
                  <c:v>36.438124166358698</c:v>
                </c:pt>
                <c:pt idx="492">
                  <c:v>36.329195631871201</c:v>
                </c:pt>
                <c:pt idx="493">
                  <c:v>36.2199315523821</c:v>
                </c:pt>
                <c:pt idx="494">
                  <c:v>36.110330739642301</c:v>
                </c:pt>
                <c:pt idx="495">
                  <c:v>36.000392057865596</c:v>
                </c:pt>
                <c:pt idx="496">
                  <c:v>35.890114424744802</c:v>
                </c:pt>
                <c:pt idx="497">
                  <c:v>35.779496812467002</c:v>
                </c:pt>
                <c:pt idx="498">
                  <c:v>35.668538248729099</c:v>
                </c:pt>
                <c:pt idx="499">
                  <c:v>35.557237817668501</c:v>
                </c:pt>
                <c:pt idx="500">
                  <c:v>35.4455946608199</c:v>
                </c:pt>
                <c:pt idx="501">
                  <c:v>35.333607978017902</c:v>
                </c:pt>
                <c:pt idx="502">
                  <c:v>35.221277028263401</c:v>
                </c:pt>
                <c:pt idx="503">
                  <c:v>35.1086011305905</c:v>
                </c:pt>
                <c:pt idx="504">
                  <c:v>34.995579664849302</c:v>
                </c:pt>
                <c:pt idx="505">
                  <c:v>34.8822120725224</c:v>
                </c:pt>
                <c:pt idx="506">
                  <c:v>34.768497857440998</c:v>
                </c:pt>
                <c:pt idx="507">
                  <c:v>34.654436586520497</c:v>
                </c:pt>
                <c:pt idx="508">
                  <c:v>34.540027890418799</c:v>
                </c:pt>
                <c:pt idx="509">
                  <c:v>34.425271464186402</c:v>
                </c:pt>
                <c:pt idx="510">
                  <c:v>34.310167067875298</c:v>
                </c:pt>
                <c:pt idx="511">
                  <c:v>34.194714527094</c:v>
                </c:pt>
                <c:pt idx="512">
                  <c:v>34.078913733542599</c:v>
                </c:pt>
                <c:pt idx="513">
                  <c:v>33.962764645502801</c:v>
                </c:pt>
                <c:pt idx="514">
                  <c:v>33.846267288281403</c:v>
                </c:pt>
                <c:pt idx="515">
                  <c:v>33.729421754628298</c:v>
                </c:pt>
                <c:pt idx="516">
                  <c:v>33.612228205102497</c:v>
                </c:pt>
                <c:pt idx="517">
                  <c:v>33.494686868402802</c:v>
                </c:pt>
                <c:pt idx="518">
                  <c:v>33.376798041653302</c:v>
                </c:pt>
                <c:pt idx="519">
                  <c:v>33.258562090668903</c:v>
                </c:pt>
                <c:pt idx="520">
                  <c:v>33.1399794501353</c:v>
                </c:pt>
                <c:pt idx="521">
                  <c:v>33.021050623797798</c:v>
                </c:pt>
                <c:pt idx="522">
                  <c:v>32.901776184570899</c:v>
                </c:pt>
                <c:pt idx="523">
                  <c:v>32.782156774637301</c:v>
                </c:pt>
                <c:pt idx="524">
                  <c:v>32.662193105473399</c:v>
                </c:pt>
                <c:pt idx="525">
                  <c:v>32.541885957870001</c:v>
                </c:pt>
                <c:pt idx="526">
                  <c:v>32.421236181870398</c:v>
                </c:pt>
                <c:pt idx="527">
                  <c:v>32.300244696714799</c:v>
                </c:pt>
                <c:pt idx="528">
                  <c:v>32.178912490705898</c:v>
                </c:pt>
                <c:pt idx="529">
                  <c:v>32.057240621049097</c:v>
                </c:pt>
                <c:pt idx="530">
                  <c:v>31.935230213669101</c:v>
                </c:pt>
                <c:pt idx="531">
                  <c:v>31.812882462947002</c:v>
                </c:pt>
                <c:pt idx="532">
                  <c:v>31.6901986314687</c:v>
                </c:pt>
                <c:pt idx="533">
                  <c:v>31.567180049698099</c:v>
                </c:pt>
                <c:pt idx="534">
                  <c:v>31.443828115633799</c:v>
                </c:pt>
                <c:pt idx="535">
                  <c:v>31.320144294411001</c:v>
                </c:pt>
                <c:pt idx="536">
                  <c:v>31.1961301178935</c:v>
                </c:pt>
                <c:pt idx="537">
                  <c:v>31.0717871842077</c:v>
                </c:pt>
                <c:pt idx="538">
                  <c:v>30.947117157251402</c:v>
                </c:pt>
                <c:pt idx="539">
                  <c:v>30.822121766175702</c:v>
                </c:pt>
                <c:pt idx="540">
                  <c:v>30.696802804821498</c:v>
                </c:pt>
                <c:pt idx="541">
                  <c:v>30.571162131135299</c:v>
                </c:pt>
                <c:pt idx="542">
                  <c:v>30.445201666554201</c:v>
                </c:pt>
                <c:pt idx="543">
                  <c:v>30.318923395353899</c:v>
                </c:pt>
                <c:pt idx="544">
                  <c:v>30.1923293639761</c:v>
                </c:pt>
                <c:pt idx="545">
                  <c:v>30.065421680331301</c:v>
                </c:pt>
                <c:pt idx="546">
                  <c:v>29.938202513057401</c:v>
                </c:pt>
                <c:pt idx="547">
                  <c:v>29.810674090787298</c:v>
                </c:pt>
                <c:pt idx="548">
                  <c:v>29.682838701358101</c:v>
                </c:pt>
                <c:pt idx="549">
                  <c:v>29.554698691013702</c:v>
                </c:pt>
                <c:pt idx="550">
                  <c:v>29.426256463592701</c:v>
                </c:pt>
                <c:pt idx="551">
                  <c:v>29.297514479684899</c:v>
                </c:pt>
                <c:pt idx="552">
                  <c:v>29.1684752557683</c:v>
                </c:pt>
                <c:pt idx="553">
                  <c:v>29.039141363343099</c:v>
                </c:pt>
                <c:pt idx="554">
                  <c:v>28.909515428026801</c:v>
                </c:pt>
                <c:pt idx="555">
                  <c:v>28.7796001286614</c:v>
                </c:pt>
                <c:pt idx="556">
                  <c:v>28.649398196386201</c:v>
                </c:pt>
                <c:pt idx="557">
                  <c:v>28.518912413696199</c:v>
                </c:pt>
                <c:pt idx="558">
                  <c:v>28.388145613510499</c:v>
                </c:pt>
                <c:pt idx="559">
                  <c:v>28.257100678208001</c:v>
                </c:pt>
                <c:pt idx="560">
                  <c:v>28.1257805386659</c:v>
                </c:pt>
                <c:pt idx="561">
                  <c:v>27.9941881732924</c:v>
                </c:pt>
                <c:pt idx="562">
                  <c:v>27.862326607041901</c:v>
                </c:pt>
                <c:pt idx="563">
                  <c:v>27.730198910433302</c:v>
                </c:pt>
                <c:pt idx="564">
                  <c:v>27.597808198564401</c:v>
                </c:pt>
                <c:pt idx="565">
                  <c:v>27.465157630117901</c:v>
                </c:pt>
                <c:pt idx="566">
                  <c:v>27.332250406373401</c:v>
                </c:pt>
                <c:pt idx="567">
                  <c:v>27.199089770207699</c:v>
                </c:pt>
                <c:pt idx="568">
                  <c:v>27.065679005102702</c:v>
                </c:pt>
                <c:pt idx="569">
                  <c:v>26.932021434158798</c:v>
                </c:pt>
                <c:pt idx="570">
                  <c:v>26.798120419097899</c:v>
                </c:pt>
                <c:pt idx="571">
                  <c:v>26.663979359280098</c:v>
                </c:pt>
                <c:pt idx="572">
                  <c:v>26.529601690720298</c:v>
                </c:pt>
                <c:pt idx="573">
                  <c:v>26.394990885109099</c:v>
                </c:pt>
                <c:pt idx="574">
                  <c:v>26.260150448847099</c:v>
                </c:pt>
                <c:pt idx="575">
                  <c:v>26.125083922074399</c:v>
                </c:pt>
                <c:pt idx="576">
                  <c:v>25.9897948777135</c:v>
                </c:pt>
                <c:pt idx="577">
                  <c:v>25.854286920524402</c:v>
                </c:pt>
                <c:pt idx="578">
                  <c:v>25.718563686165201</c:v>
                </c:pt>
                <c:pt idx="579">
                  <c:v>25.582628840258099</c:v>
                </c:pt>
                <c:pt idx="580">
                  <c:v>25.446486077475502</c:v>
                </c:pt>
                <c:pt idx="581">
                  <c:v>25.3101391206282</c:v>
                </c:pt>
                <c:pt idx="582">
                  <c:v>25.173591719773899</c:v>
                </c:pt>
                <c:pt idx="583">
                  <c:v>25.036847651328699</c:v>
                </c:pt>
                <c:pt idx="584">
                  <c:v>24.899910717198299</c:v>
                </c:pt>
                <c:pt idx="585">
                  <c:v>24.762784743923302</c:v>
                </c:pt>
                <c:pt idx="586">
                  <c:v>24.625473581828501</c:v>
                </c:pt>
                <c:pt idx="587">
                  <c:v>24.4879811042019</c:v>
                </c:pt>
                <c:pt idx="588">
                  <c:v>24.350311206470298</c:v>
                </c:pt>
                <c:pt idx="589">
                  <c:v>24.212467805406099</c:v>
                </c:pt>
                <c:pt idx="590">
                  <c:v>24.074454838337399</c:v>
                </c:pt>
                <c:pt idx="591">
                  <c:v>23.936276262381501</c:v>
                </c:pt>
                <c:pt idx="592">
                  <c:v>23.797936053685</c:v>
                </c:pt>
                <c:pt idx="593">
                  <c:v>23.659438206688701</c:v>
                </c:pt>
                <c:pt idx="594">
                  <c:v>23.520786733404499</c:v>
                </c:pt>
                <c:pt idx="595">
                  <c:v>23.3819856627033</c:v>
                </c:pt>
                <c:pt idx="596">
                  <c:v>23.243039039631899</c:v>
                </c:pt>
                <c:pt idx="597">
                  <c:v>23.103950924723801</c:v>
                </c:pt>
                <c:pt idx="598">
                  <c:v>22.964725393354701</c:v>
                </c:pt>
                <c:pt idx="599">
                  <c:v>22.8253665350855</c:v>
                </c:pt>
                <c:pt idx="600">
                  <c:v>22.685878453041099</c:v>
                </c:pt>
                <c:pt idx="601">
                  <c:v>22.5462652632947</c:v>
                </c:pt>
                <c:pt idx="602">
                  <c:v>22.406531094269599</c:v>
                </c:pt>
                <c:pt idx="603">
                  <c:v>22.266680086159599</c:v>
                </c:pt>
                <c:pt idx="604">
                  <c:v>22.126716390358499</c:v>
                </c:pt>
                <c:pt idx="605">
                  <c:v>21.9866441689075</c:v>
                </c:pt>
                <c:pt idx="606">
                  <c:v>21.846467593960501</c:v>
                </c:pt>
                <c:pt idx="607">
                  <c:v>21.7061908472553</c:v>
                </c:pt>
                <c:pt idx="608">
                  <c:v>21.565818119605598</c:v>
                </c:pt>
                <c:pt idx="609">
                  <c:v>21.425353610403199</c:v>
                </c:pt>
                <c:pt idx="610">
                  <c:v>21.284801527135301</c:v>
                </c:pt>
                <c:pt idx="611">
                  <c:v>21.1441660849116</c:v>
                </c:pt>
                <c:pt idx="612">
                  <c:v>21.003451506005799</c:v>
                </c:pt>
                <c:pt idx="613">
                  <c:v>20.862662019406699</c:v>
                </c:pt>
                <c:pt idx="614">
                  <c:v>20.721801860386201</c:v>
                </c:pt>
                <c:pt idx="615">
                  <c:v>20.580875270068699</c:v>
                </c:pt>
                <c:pt idx="616">
                  <c:v>20.439886495018499</c:v>
                </c:pt>
                <c:pt idx="617">
                  <c:v>20.298839786833302</c:v>
                </c:pt>
                <c:pt idx="618">
                  <c:v>20.1577394017493</c:v>
                </c:pt>
                <c:pt idx="619">
                  <c:v>20.016589600252701</c:v>
                </c:pt>
                <c:pt idx="620">
                  <c:v>19.875394646696702</c:v>
                </c:pt>
                <c:pt idx="621">
                  <c:v>19.734158808936101</c:v>
                </c:pt>
                <c:pt idx="622">
                  <c:v>19.5928863579527</c:v>
                </c:pt>
                <c:pt idx="623">
                  <c:v>19.451581567503801</c:v>
                </c:pt>
                <c:pt idx="624">
                  <c:v>19.310248713763698</c:v>
                </c:pt>
                <c:pt idx="625">
                  <c:v>19.168892074975901</c:v>
                </c:pt>
                <c:pt idx="626">
                  <c:v>19.0275159311085</c:v>
                </c:pt>
                <c:pt idx="627">
                  <c:v>18.8861245635131</c:v>
                </c:pt>
                <c:pt idx="628">
                  <c:v>18.744722254586001</c:v>
                </c:pt>
                <c:pt idx="629">
                  <c:v>18.603313287431501</c:v>
                </c:pt>
                <c:pt idx="630">
                  <c:v>18.461901945530801</c:v>
                </c:pt>
                <c:pt idx="631">
                  <c:v>18.320492512404901</c:v>
                </c:pt>
                <c:pt idx="632">
                  <c:v>18.179089271284699</c:v>
                </c:pt>
                <c:pt idx="633">
                  <c:v>18.0376965047741</c:v>
                </c:pt>
                <c:pt idx="634">
                  <c:v>17.8963184945185</c:v>
                </c:pt>
                <c:pt idx="635">
                  <c:v>17.754959520867398</c:v>
                </c:pt>
                <c:pt idx="636">
                  <c:v>17.613623862535398</c:v>
                </c:pt>
                <c:pt idx="637">
                  <c:v>17.472315796261</c:v>
                </c:pt>
                <c:pt idx="638">
                  <c:v>17.331039596460499</c:v>
                </c:pt>
                <c:pt idx="639">
                  <c:v>17.189799534879</c:v>
                </c:pt>
                <c:pt idx="640">
                  <c:v>17.048599880235301</c:v>
                </c:pt>
                <c:pt idx="641">
                  <c:v>16.907444897860799</c:v>
                </c:pt>
                <c:pt idx="642">
                  <c:v>16.7663388493336</c:v>
                </c:pt>
                <c:pt idx="643">
                  <c:v>16.625285992103901</c:v>
                </c:pt>
                <c:pt idx="644">
                  <c:v>16.4842905791138</c:v>
                </c:pt>
                <c:pt idx="645">
                  <c:v>16.343356858406601</c:v>
                </c:pt>
                <c:pt idx="646">
                  <c:v>16.202489072730899</c:v>
                </c:pt>
                <c:pt idx="647">
                  <c:v>16.061691459131001</c:v>
                </c:pt>
                <c:pt idx="648">
                  <c:v>15.920968248531301</c:v>
                </c:pt>
                <c:pt idx="649">
                  <c:v>15.780323665309</c:v>
                </c:pt>
                <c:pt idx="650">
                  <c:v>15.639761926854799</c:v>
                </c:pt>
                <c:pt idx="651">
                  <c:v>15.4992872431244</c:v>
                </c:pt>
                <c:pt idx="652">
                  <c:v>15.3589038161765</c:v>
                </c:pt>
                <c:pt idx="653">
                  <c:v>15.218615839698799</c:v>
                </c:pt>
                <c:pt idx="654">
                  <c:v>15.0784274985228</c:v>
                </c:pt>
                <c:pt idx="655">
                  <c:v>14.9383429681228</c:v>
                </c:pt>
                <c:pt idx="656">
                  <c:v>14.798366414103601</c:v>
                </c:pt>
                <c:pt idx="657">
                  <c:v>14.658501991673599</c:v>
                </c:pt>
                <c:pt idx="658">
                  <c:v>14.5187538451028</c:v>
                </c:pt>
                <c:pt idx="659">
                  <c:v>14.3791261071683</c:v>
                </c:pt>
                <c:pt idx="660">
                  <c:v>14.239622898582899</c:v>
                </c:pt>
                <c:pt idx="661">
                  <c:v>14.100248327409799</c:v>
                </c:pt>
                <c:pt idx="662">
                  <c:v>13.961006488461599</c:v>
                </c:pt>
                <c:pt idx="663">
                  <c:v>13.8219014626836</c:v>
                </c:pt>
                <c:pt idx="664">
                  <c:v>13.682937316522599</c:v>
                </c:pt>
                <c:pt idx="665">
                  <c:v>13.5441181012784</c:v>
                </c:pt>
                <c:pt idx="666">
                  <c:v>13.4054478524406</c:v>
                </c:pt>
                <c:pt idx="667">
                  <c:v>13.2669305890081</c:v>
                </c:pt>
                <c:pt idx="668">
                  <c:v>13.1285703127941</c:v>
                </c:pt>
                <c:pt idx="669">
                  <c:v>12.990371007715501</c:v>
                </c:pt>
                <c:pt idx="670">
                  <c:v>12.8523366390638</c:v>
                </c:pt>
                <c:pt idx="671">
                  <c:v>12.7144711527626</c:v>
                </c:pt>
                <c:pt idx="672">
                  <c:v>12.576778474608901</c:v>
                </c:pt>
                <c:pt idx="673">
                  <c:v>12.4392625094978</c:v>
                </c:pt>
                <c:pt idx="674">
                  <c:v>12.3019271406332</c:v>
                </c:pt>
                <c:pt idx="675">
                  <c:v>12.1647762287225</c:v>
                </c:pt>
                <c:pt idx="676">
                  <c:v>12.0278136111568</c:v>
                </c:pt>
                <c:pt idx="677">
                  <c:v>11.8910431011769</c:v>
                </c:pt>
                <c:pt idx="678">
                  <c:v>11.754468487023001</c:v>
                </c:pt>
                <c:pt idx="679">
                  <c:v>11.6180935310751</c:v>
                </c:pt>
                <c:pt idx="680">
                  <c:v>11.4819219689739</c:v>
                </c:pt>
                <c:pt idx="681">
                  <c:v>11.3459575087348</c:v>
                </c:pt>
                <c:pt idx="682">
                  <c:v>11.2102038298452</c:v>
                </c:pt>
                <c:pt idx="683">
                  <c:v>11.074664582352099</c:v>
                </c:pt>
                <c:pt idx="684">
                  <c:v>10.939343385937899</c:v>
                </c:pt>
                <c:pt idx="685">
                  <c:v>10.804243828985401</c:v>
                </c:pt>
                <c:pt idx="686">
                  <c:v>10.669369467633</c:v>
                </c:pt>
                <c:pt idx="687">
                  <c:v>10.5347238248205</c:v>
                </c:pt>
                <c:pt idx="688">
                  <c:v>10.400310389326799</c:v>
                </c:pt>
                <c:pt idx="689">
                  <c:v>10.266132614799499</c:v>
                </c:pt>
                <c:pt idx="690">
                  <c:v>10.132193918777499</c:v>
                </c:pt>
                <c:pt idx="691">
                  <c:v>9.9984976817076099</c:v>
                </c:pt>
                <c:pt idx="692">
                  <c:v>9.8650472459562799</c:v>
                </c:pt>
                <c:pt idx="693">
                  <c:v>9.7318459148165903</c:v>
                </c:pt>
                <c:pt idx="694">
                  <c:v>9.5988969515125593</c:v>
                </c:pt>
                <c:pt idx="695">
                  <c:v>9.46620357820008</c:v>
                </c:pt>
                <c:pt idx="696">
                  <c:v>9.3337689749676507</c:v>
                </c:pt>
                <c:pt idx="697">
                  <c:v>9.2015962788360799</c:v>
                </c:pt>
                <c:pt idx="698">
                  <c:v>9.0696885827591807</c:v>
                </c:pt>
                <c:pt idx="699">
                  <c:v>8.9380489346265701</c:v>
                </c:pt>
                <c:pt idx="700">
                  <c:v>8.8066803362689203</c:v>
                </c:pt>
                <c:pt idx="701">
                  <c:v>8.6755857424679004</c:v>
                </c:pt>
                <c:pt idx="702">
                  <c:v>8.5447680599710996</c:v>
                </c:pt>
                <c:pt idx="703">
                  <c:v>8.41423014651307</c:v>
                </c:pt>
                <c:pt idx="704">
                  <c:v>8.2839748098447501</c:v>
                </c:pt>
                <c:pt idx="705">
                  <c:v>8.1540048067710291</c:v>
                </c:pt>
                <c:pt idx="706">
                  <c:v>8.0243228421989699</c:v>
                </c:pt>
                <c:pt idx="707">
                  <c:v>7.8949315681962604</c:v>
                </c:pt>
                <c:pt idx="708">
                  <c:v>7.7658335830636904</c:v>
                </c:pt>
                <c:pt idx="709">
                  <c:v>7.6370314304198397</c:v>
                </c:pt>
                <c:pt idx="710">
                  <c:v>7.5085275983016597</c:v>
                </c:pt>
                <c:pt idx="711">
                  <c:v>7.3803245182811397</c:v>
                </c:pt>
                <c:pt idx="712">
                  <c:v>7.2524245645986598</c:v>
                </c:pt>
                <c:pt idx="713">
                  <c:v>7.1248300533162503</c:v>
                </c:pt>
                <c:pt idx="714">
                  <c:v>6.9975432414894998</c:v>
                </c:pt>
                <c:pt idx="715">
                  <c:v>6.8705663263611498</c:v>
                </c:pt>
                <c:pt idx="716">
                  <c:v>6.7439014445769701</c:v>
                </c:pt>
                <c:pt idx="717">
                  <c:v>6.6175506714247998</c:v>
                </c:pt>
                <c:pt idx="718">
                  <c:v>6.4915160200984703</c:v>
                </c:pt>
                <c:pt idx="719">
                  <c:v>6.3657994409871996</c:v>
                </c:pt>
                <c:pt idx="720">
                  <c:v>6.2404028209917497</c:v>
                </c:pt>
                <c:pt idx="721">
                  <c:v>6.1153279828690597</c:v>
                </c:pt>
                <c:pt idx="722">
                  <c:v>5.99057668460543</c:v>
                </c:pt>
                <c:pt idx="723">
                  <c:v>5.8661506188193098</c:v>
                </c:pt>
                <c:pt idx="724">
                  <c:v>5.7420514121963802</c:v>
                </c:pt>
                <c:pt idx="725">
                  <c:v>5.6182806249550703</c:v>
                </c:pt>
                <c:pt idx="726">
                  <c:v>5.4948397503461299</c:v>
                </c:pt>
                <c:pt idx="727">
                  <c:v>5.3717302141852699</c:v>
                </c:pt>
                <c:pt idx="728">
                  <c:v>5.2489533744207</c:v>
                </c:pt>
                <c:pt idx="729">
                  <c:v>5.1265105207360202</c:v>
                </c:pt>
                <c:pt idx="730">
                  <c:v>5.0044028741892399</c:v>
                </c:pt>
                <c:pt idx="731">
                  <c:v>4.8826315868884604</c:v>
                </c:pt>
                <c:pt idx="732">
                  <c:v>4.7611977417054101</c:v>
                </c:pt>
                <c:pt idx="733">
                  <c:v>4.6401023520262301</c:v>
                </c:pt>
                <c:pt idx="734">
                  <c:v>4.5193463615424196</c:v>
                </c:pt>
                <c:pt idx="735">
                  <c:v>4.3989306440786597</c:v>
                </c:pt>
                <c:pt idx="736">
                  <c:v>4.2788560034626002</c:v>
                </c:pt>
                <c:pt idx="737">
                  <c:v>4.1591231734324401</c:v>
                </c:pt>
                <c:pt idx="738">
                  <c:v>4.0397328175861196</c:v>
                </c:pt>
                <c:pt idx="739">
                  <c:v>3.92068552937006</c:v>
                </c:pt>
                <c:pt idx="740">
                  <c:v>3.8019818321095</c:v>
                </c:pt>
                <c:pt idx="741">
                  <c:v>3.68362217907872</c:v>
                </c:pt>
                <c:pt idx="742">
                  <c:v>3.5656069536127002</c:v>
                </c:pt>
                <c:pt idx="743">
                  <c:v>3.44793646925952</c:v>
                </c:pt>
                <c:pt idx="744">
                  <c:v>3.3306109699737001</c:v>
                </c:pt>
                <c:pt idx="745">
                  <c:v>3.2136306303501398</c:v>
                </c:pt>
                <c:pt idx="746">
                  <c:v>3.0969955558986402</c:v>
                </c:pt>
                <c:pt idx="747">
                  <c:v>2.9807057833591499</c:v>
                </c:pt>
                <c:pt idx="748">
                  <c:v>2.8647612810565302</c:v>
                </c:pt>
                <c:pt idx="749">
                  <c:v>2.7491619492956101</c:v>
                </c:pt>
                <c:pt idx="750">
                  <c:v>2.6339076207951502</c:v>
                </c:pt>
                <c:pt idx="751">
                  <c:v>2.5189980611610099</c:v>
                </c:pt>
                <c:pt idx="752">
                  <c:v>2.4044329693973898</c:v>
                </c:pt>
                <c:pt idx="753">
                  <c:v>2.2902119784562198</c:v>
                </c:pt>
                <c:pt idx="754">
                  <c:v>2.1763346558235099</c:v>
                </c:pt>
                <c:pt idx="755">
                  <c:v>2.0628005041420798</c:v>
                </c:pt>
                <c:pt idx="756">
                  <c:v>1.9496089618707799</c:v>
                </c:pt>
                <c:pt idx="757">
                  <c:v>1.83675940397769</c:v>
                </c:pt>
                <c:pt idx="758">
                  <c:v>1.72425114266833</c:v>
                </c:pt>
                <c:pt idx="759">
                  <c:v>1.6120834281470899</c:v>
                </c:pt>
                <c:pt idx="760">
                  <c:v>1.50025544941086</c:v>
                </c:pt>
                <c:pt idx="761">
                  <c:v>1.3887663350744199</c:v>
                </c:pt>
                <c:pt idx="762">
                  <c:v>1.27761515422613</c:v>
                </c:pt>
                <c:pt idx="763">
                  <c:v>1.16680091731359</c:v>
                </c:pt>
                <c:pt idx="764">
                  <c:v>1.0563225770570499</c:v>
                </c:pt>
                <c:pt idx="765">
                  <c:v>0.94617902939091703</c:v>
                </c:pt>
                <c:pt idx="766">
                  <c:v>0.83636911443114204</c:v>
                </c:pt>
                <c:pt idx="767">
                  <c:v>0.72689161746780895</c:v>
                </c:pt>
                <c:pt idx="768">
                  <c:v>0.61774526998185997</c:v>
                </c:pt>
                <c:pt idx="769">
                  <c:v>0.50892875068430199</c:v>
                </c:pt>
                <c:pt idx="770">
                  <c:v>0.40044068657749798</c:v>
                </c:pt>
                <c:pt idx="771">
                  <c:v>0.29227965403628597</c:v>
                </c:pt>
                <c:pt idx="772">
                  <c:v>0.18444417990873699</c:v>
                </c:pt>
                <c:pt idx="773">
                  <c:v>7.6932742634579498E-2</c:v>
                </c:pt>
                <c:pt idx="774">
                  <c:v>-3.0256226619805801E-2</c:v>
                </c:pt>
                <c:pt idx="775">
                  <c:v>-0.13712434281055899</c:v>
                </c:pt>
                <c:pt idx="776">
                  <c:v>-0.24367326585188701</c:v>
                </c:pt>
                <c:pt idx="777">
                  <c:v>-0.34990469943846803</c:v>
                </c:pt>
                <c:pt idx="778">
                  <c:v>-0.45582038985610601</c:v>
                </c:pt>
                <c:pt idx="779">
                  <c:v>-0.56142212478219899</c:v>
                </c:pt>
                <c:pt idx="780">
                  <c:v>-0.66671173207712597</c:v>
                </c:pt>
                <c:pt idx="781">
                  <c:v>-0.77169107856762098</c:v>
                </c:pt>
                <c:pt idx="782">
                  <c:v>-0.87636206882358303</c:v>
                </c:pt>
                <c:pt idx="783">
                  <c:v>-0.98072664392935704</c:v>
                </c:pt>
                <c:pt idx="784">
                  <c:v>-1.08478678025111</c:v>
                </c:pt>
                <c:pt idx="785">
                  <c:v>-1.1885444882007901</c:v>
                </c:pt>
                <c:pt idx="786">
                  <c:v>-1.2920018109986799</c:v>
                </c:pt>
                <c:pt idx="787">
                  <c:v>-1.3951608234347399</c:v>
                </c:pt>
                <c:pt idx="788">
                  <c:v>-1.4980236306310299</c:v>
                </c:pt>
                <c:pt idx="789">
                  <c:v>-1.60059236680523</c:v>
                </c:pt>
                <c:pt idx="790">
                  <c:v>-1.70286919403677</c:v>
                </c:pt>
                <c:pt idx="791">
                  <c:v>-1.80485630103735</c:v>
                </c:pt>
                <c:pt idx="792">
                  <c:v>-1.90655590192535</c:v>
                </c:pt>
                <c:pt idx="793">
                  <c:v>-2.00797023500661</c:v>
                </c:pt>
                <c:pt idx="794">
                  <c:v>-2.10910156156161</c:v>
                </c:pt>
                <c:pt idx="795">
                  <c:v>-2.2099521646407099</c:v>
                </c:pt>
                <c:pt idx="796">
                  <c:v>-2.3105243478676898</c:v>
                </c:pt>
                <c:pt idx="797">
                  <c:v>-2.4108204342527602</c:v>
                </c:pt>
                <c:pt idx="798">
                  <c:v>-2.5108427650164198</c:v>
                </c:pt>
                <c:pt idx="799">
                  <c:v>-2.6105936984238598</c:v>
                </c:pt>
                <c:pt idx="800">
                  <c:v>-2.7100756086318101</c:v>
                </c:pt>
                <c:pt idx="801">
                  <c:v>-2.8092908845480098</c:v>
                </c:pt>
                <c:pt idx="802">
                  <c:v>-2.9082419287038901</c:v>
                </c:pt>
                <c:pt idx="803">
                  <c:v>-3.0069311561418002</c:v>
                </c:pt>
                <c:pt idx="804">
                  <c:v>-3.1053609933168</c:v>
                </c:pt>
                <c:pt idx="805">
                  <c:v>-3.2035338770136601</c:v>
                </c:pt>
                <c:pt idx="806">
                  <c:v>-3.3014522532803099</c:v>
                </c:pt>
                <c:pt idx="807">
                  <c:v>-3.3991185763776302</c:v>
                </c:pt>
                <c:pt idx="808">
                  <c:v>-3.4965353077461101</c:v>
                </c:pt>
                <c:pt idx="809">
                  <c:v>-3.59370491499025</c:v>
                </c:pt>
                <c:pt idx="810">
                  <c:v>-3.6906298708809602</c:v>
                </c:pt>
                <c:pt idx="811">
                  <c:v>-3.7873126523762002</c:v>
                </c:pt>
                <c:pt idx="812">
                  <c:v>-3.88375573966059</c:v>
                </c:pt>
                <c:pt idx="813">
                  <c:v>-3.9799616152038499</c:v>
                </c:pt>
                <c:pt idx="814">
                  <c:v>-4.0759327628389102</c:v>
                </c:pt>
                <c:pt idx="815">
                  <c:v>-4.1716716668597398</c:v>
                </c:pt>
                <c:pt idx="816">
                  <c:v>-4.2671808111388998</c:v>
                </c:pt>
                <c:pt idx="817">
                  <c:v>-4.3624626782653699</c:v>
                </c:pt>
                <c:pt idx="818">
                  <c:v>-4.4575197487029596</c:v>
                </c:pt>
                <c:pt idx="819">
                  <c:v>-4.5523544999688097</c:v>
                </c:pt>
                <c:pt idx="820">
                  <c:v>-4.6469694058329303</c:v>
                </c:pt>
                <c:pt idx="821">
                  <c:v>-4.7413669355381902</c:v>
                </c:pt>
                <c:pt idx="822">
                  <c:v>-4.8355495530415</c:v>
                </c:pt>
                <c:pt idx="823">
                  <c:v>-4.9295197162753999</c:v>
                </c:pt>
                <c:pt idx="824">
                  <c:v>-5.0232798764309203</c:v>
                </c:pt>
                <c:pt idx="825">
                  <c:v>-5.1168324772611102</c:v>
                </c:pt>
                <c:pt idx="826">
                  <c:v>-5.2101799544055396</c:v>
                </c:pt>
                <c:pt idx="827">
                  <c:v>-5.3033247347357104</c:v>
                </c:pt>
                <c:pt idx="828">
                  <c:v>-5.3962692357211601</c:v>
                </c:pt>
                <c:pt idx="829">
                  <c:v>-5.4890158648156699</c:v>
                </c:pt>
                <c:pt idx="830">
                  <c:v>-5.5815670188654201</c:v>
                </c:pt>
                <c:pt idx="831">
                  <c:v>-5.6739250835358002</c:v>
                </c:pt>
                <c:pt idx="832">
                  <c:v>-5.76609243276011</c:v>
                </c:pt>
                <c:pt idx="833">
                  <c:v>-5.85807142820713</c:v>
                </c:pt>
                <c:pt idx="834">
                  <c:v>-5.9498644187695202</c:v>
                </c:pt>
                <c:pt idx="835">
                  <c:v>-6.0414737400710399</c:v>
                </c:pt>
                <c:pt idx="836">
                  <c:v>-6.1329017139943804</c:v>
                </c:pt>
                <c:pt idx="837">
                  <c:v>-6.2241506482274502</c:v>
                </c:pt>
                <c:pt idx="838">
                  <c:v>-6.31522283582893</c:v>
                </c:pt>
                <c:pt idx="839">
                  <c:v>-6.4061205548126496</c:v>
                </c:pt>
                <c:pt idx="840">
                  <c:v>-6.4968460677506297</c:v>
                </c:pt>
                <c:pt idx="841">
                  <c:v>-6.5874016213944699</c:v>
                </c:pt>
                <c:pt idx="842">
                  <c:v>-6.6777894463140104</c:v>
                </c:pt>
                <c:pt idx="843">
                  <c:v>-6.7680117565546496</c:v>
                </c:pt>
                <c:pt idx="844">
                  <c:v>-6.8580707493115698</c:v>
                </c:pt>
                <c:pt idx="845">
                  <c:v>-6.9479686046209697</c:v>
                </c:pt>
                <c:pt idx="846">
                  <c:v>-7.0377074850680899</c:v>
                </c:pt>
                <c:pt idx="847">
                  <c:v>-7.1272895355120802</c:v>
                </c:pt>
                <c:pt idx="848">
                  <c:v>-7.21671688282653</c:v>
                </c:pt>
                <c:pt idx="849">
                  <c:v>-7.3059916356559604</c:v>
                </c:pt>
                <c:pt idx="850">
                  <c:v>-7.3951158841876703</c:v>
                </c:pt>
                <c:pt idx="851">
                  <c:v>-7.4840916999391904</c:v>
                </c:pt>
                <c:pt idx="852">
                  <c:v>-7.5729211355596204</c:v>
                </c:pt>
                <c:pt idx="853">
                  <c:v>-7.6616062246464596</c:v>
                </c:pt>
                <c:pt idx="854">
                  <c:v>-7.7501489815755003</c:v>
                </c:pt>
                <c:pt idx="855">
                  <c:v>-7.83855140134549</c:v>
                </c:pt>
                <c:pt idx="856">
                  <c:v>-7.9268154594352804</c:v>
                </c:pt>
                <c:pt idx="857">
                  <c:v>-8.0149431116745795</c:v>
                </c:pt>
                <c:pt idx="858">
                  <c:v>-8.1029362941274297</c:v>
                </c:pt>
                <c:pt idx="859">
                  <c:v>-8.1907969229875608</c:v>
                </c:pt>
                <c:pt idx="860">
                  <c:v>-8.2785268944864505</c:v>
                </c:pt>
                <c:pt idx="861">
                  <c:v>-8.3661280848125692</c:v>
                </c:pt>
                <c:pt idx="862">
                  <c:v>-8.4536023500420896</c:v>
                </c:pt>
                <c:pt idx="863">
                  <c:v>-8.5409515260806792</c:v>
                </c:pt>
                <c:pt idx="864">
                  <c:v>-8.6281774286158708</c:v>
                </c:pt>
                <c:pt idx="865">
                  <c:v>-8.7152818530797305</c:v>
                </c:pt>
                <c:pt idx="866">
                  <c:v>-8.8022665746217701</c:v>
                </c:pt>
                <c:pt idx="867">
                  <c:v>-8.8891333480911197</c:v>
                </c:pt>
                <c:pt idx="868">
                  <c:v>-8.9758839080285107</c:v>
                </c:pt>
                <c:pt idx="869">
                  <c:v>-9.0625199686668196</c:v>
                </c:pt>
                <c:pt idx="870">
                  <c:v>-9.1490432239406996</c:v>
                </c:pt>
                <c:pt idx="871">
                  <c:v>-9.2354553475044092</c:v>
                </c:pt>
                <c:pt idx="872">
                  <c:v>-9.32175799275789</c:v>
                </c:pt>
                <c:pt idx="873">
                  <c:v>-9.4079527928805593</c:v>
                </c:pt>
                <c:pt idx="874">
                  <c:v>-9.4940413608724494</c:v>
                </c:pt>
                <c:pt idx="875">
                  <c:v>-9.5800252896027303</c:v>
                </c:pt>
                <c:pt idx="876">
                  <c:v>-9.6659061518653395</c:v>
                </c:pt>
                <c:pt idx="877">
                  <c:v>-9.7516855004406704</c:v>
                </c:pt>
                <c:pt idx="878">
                  <c:v>-9.83736486816432</c:v>
                </c:pt>
                <c:pt idx="879">
                  <c:v>-9.9229457680013198</c:v>
                </c:pt>
                <c:pt idx="880">
                  <c:v>-10.0084296931264</c:v>
                </c:pt>
                <c:pt idx="881">
                  <c:v>-10.093818117010301</c:v>
                </c:pt>
                <c:pt idx="882">
                  <c:v>-10.1791124935105</c:v>
                </c:pt>
                <c:pt idx="883">
                  <c:v>-10.2643142569675</c:v>
                </c:pt>
                <c:pt idx="884">
                  <c:v>-10.349424822305901</c:v>
                </c:pt>
                <c:pt idx="885">
                  <c:v>-10.434445585140301</c:v>
                </c:pt>
                <c:pt idx="886">
                  <c:v>-10.519377921884701</c:v>
                </c:pt>
                <c:pt idx="887">
                  <c:v>-10.604223189867101</c:v>
                </c:pt>
                <c:pt idx="888">
                  <c:v>-10.688982727447399</c:v>
                </c:pt>
                <c:pt idx="889">
                  <c:v>-10.7736578541385</c:v>
                </c:pt>
                <c:pt idx="890">
                  <c:v>-10.8582498707322</c:v>
                </c:pt>
                <c:pt idx="891">
                  <c:v>-10.942760059426799</c:v>
                </c:pt>
                <c:pt idx="892">
                  <c:v>-11.0271896839592</c:v>
                </c:pt>
                <c:pt idx="893">
                  <c:v>-11.111539989738899</c:v>
                </c:pt>
                <c:pt idx="894">
                  <c:v>-11.195812203984699</c:v>
                </c:pt>
                <c:pt idx="895">
                  <c:v>-11.280007535864801</c:v>
                </c:pt>
                <c:pt idx="896">
                  <c:v>-11.3641271766383</c:v>
                </c:pt>
                <c:pt idx="897">
                  <c:v>-11.4481722997988</c:v>
                </c:pt>
                <c:pt idx="898">
                  <c:v>-11.5321440612211</c:v>
                </c:pt>
                <c:pt idx="899">
                  <c:v>-11.6160435993083</c:v>
                </c:pt>
                <c:pt idx="900">
                  <c:v>-11.699872035141601</c:v>
                </c:pt>
                <c:pt idx="901">
                  <c:v>-11.7836304726309</c:v>
                </c:pt>
                <c:pt idx="902">
                  <c:v>-11.867319998667799</c:v>
                </c:pt>
                <c:pt idx="903">
                  <c:v>-11.950941683278099</c:v>
                </c:pt>
                <c:pt idx="904">
                  <c:v>-12.0344965797775</c:v>
                </c:pt>
                <c:pt idx="905">
                  <c:v>-12.1179857249262</c:v>
                </c:pt>
                <c:pt idx="906">
                  <c:v>-12.201410139085899</c:v>
                </c:pt>
                <c:pt idx="907">
                  <c:v>-12.284770826377301</c:v>
                </c:pt>
                <c:pt idx="908">
                  <c:v>-12.3680687748365</c:v>
                </c:pt>
                <c:pt idx="909">
                  <c:v>-12.451304956574599</c:v>
                </c:pt>
                <c:pt idx="910">
                  <c:v>-12.5344803279354</c:v>
                </c:pt>
                <c:pt idx="911">
                  <c:v>-12.6175958296543</c:v>
                </c:pt>
                <c:pt idx="912">
                  <c:v>-12.700652387017801</c:v>
                </c:pt>
                <c:pt idx="913">
                  <c:v>-12.7836509100217</c:v>
                </c:pt>
                <c:pt idx="914">
                  <c:v>-12.8665922935309</c:v>
                </c:pt>
                <c:pt idx="915">
                  <c:v>-12.9494774174377</c:v>
                </c:pt>
                <c:pt idx="916">
                  <c:v>-13.032307146820701</c:v>
                </c:pt>
                <c:pt idx="917">
                  <c:v>-13.115082332103301</c:v>
                </c:pt>
                <c:pt idx="918">
                  <c:v>-13.1978038092115</c:v>
                </c:pt>
                <c:pt idx="919">
                  <c:v>-13.2804723997316</c:v>
                </c:pt>
                <c:pt idx="920">
                  <c:v>-13.3630889110672</c:v>
                </c:pt>
                <c:pt idx="921">
                  <c:v>-13.4456541365959</c:v>
                </c:pt>
                <c:pt idx="922">
                  <c:v>-13.5281688558249</c:v>
                </c:pt>
                <c:pt idx="923">
                  <c:v>-13.610633834546199</c:v>
                </c:pt>
                <c:pt idx="924">
                  <c:v>-13.6930498249911</c:v>
                </c:pt>
                <c:pt idx="925">
                  <c:v>-13.775417565983799</c:v>
                </c:pt>
                <c:pt idx="926">
                  <c:v>-13.8577377830937</c:v>
                </c:pt>
                <c:pt idx="927">
                  <c:v>-13.940011188788</c:v>
                </c:pt>
                <c:pt idx="928">
                  <c:v>-14.022238482581599</c:v>
                </c:pt>
                <c:pt idx="929">
                  <c:v>-14.1044203511875</c:v>
                </c:pt>
                <c:pt idx="930">
                  <c:v>-14.186557468665599</c:v>
                </c:pt>
                <c:pt idx="931">
                  <c:v>-14.2686504965698</c:v>
                </c:pt>
                <c:pt idx="932">
                  <c:v>-14.3507000840956</c:v>
                </c:pt>
                <c:pt idx="933">
                  <c:v>-14.432706868224299</c:v>
                </c:pt>
                <c:pt idx="934">
                  <c:v>-14.514671473868299</c:v>
                </c:pt>
                <c:pt idx="935">
                  <c:v>-14.5965945140135</c:v>
                </c:pt>
                <c:pt idx="936">
                  <c:v>-14.6784765898612</c:v>
                </c:pt>
                <c:pt idx="937">
                  <c:v>-14.760318290969</c:v>
                </c:pt>
                <c:pt idx="938">
                  <c:v>-14.8421201953895</c:v>
                </c:pt>
                <c:pt idx="939">
                  <c:v>-14.923882869808599</c:v>
                </c:pt>
                <c:pt idx="940">
                  <c:v>-15.005606869682</c:v>
                </c:pt>
                <c:pt idx="941">
                  <c:v>-15.087292739370801</c:v>
                </c:pt>
                <c:pt idx="942">
                  <c:v>-15.1689410122748</c:v>
                </c:pt>
                <c:pt idx="943">
                  <c:v>-15.250552210965999</c:v>
                </c:pt>
                <c:pt idx="944">
                  <c:v>-15.3321268473189</c:v>
                </c:pt>
                <c:pt idx="945">
                  <c:v>-15.4136654226412</c:v>
                </c:pt>
                <c:pt idx="946">
                  <c:v>-15.495168427801801</c:v>
                </c:pt>
                <c:pt idx="947">
                  <c:v>-15.576636343357899</c:v>
                </c:pt>
                <c:pt idx="948">
                  <c:v>-15.6580696396809</c:v>
                </c:pt>
                <c:pt idx="949">
                  <c:v>-15.739468777080701</c:v>
                </c:pt>
                <c:pt idx="950">
                  <c:v>-15.820834205928699</c:v>
                </c:pt>
                <c:pt idx="951">
                  <c:v>-15.9021663667793</c:v>
                </c:pt>
                <c:pt idx="952">
                  <c:v>-15.983465690489901</c:v>
                </c:pt>
                <c:pt idx="953">
                  <c:v>-16.0647325983402</c:v>
                </c:pt>
                <c:pt idx="954">
                  <c:v>-16.145967502149102</c:v>
                </c:pt>
                <c:pt idx="955">
                  <c:v>-16.227170804391299</c:v>
                </c:pt>
                <c:pt idx="956">
                  <c:v>-16.3083428983118</c:v>
                </c:pt>
                <c:pt idx="957">
                  <c:v>-16.3894841680391</c:v>
                </c:pt>
                <c:pt idx="958">
                  <c:v>-16.470594988698199</c:v>
                </c:pt>
                <c:pt idx="959">
                  <c:v>-16.5516757265199</c:v>
                </c:pt>
                <c:pt idx="960">
                  <c:v>-16.632726738951899</c:v>
                </c:pt>
                <c:pt idx="961">
                  <c:v>-16.713748374765999</c:v>
                </c:pt>
                <c:pt idx="962">
                  <c:v>-16.7947409741653</c:v>
                </c:pt>
                <c:pt idx="963">
                  <c:v>-16.8757048688902</c:v>
                </c:pt>
                <c:pt idx="964">
                  <c:v>-16.956640382322401</c:v>
                </c:pt>
                <c:pt idx="965">
                  <c:v>-17.037547829588998</c:v>
                </c:pt>
                <c:pt idx="966">
                  <c:v>-17.1184275176638</c:v>
                </c:pt>
                <c:pt idx="967">
                  <c:v>-17.1992797454689</c:v>
                </c:pt>
                <c:pt idx="968">
                  <c:v>-17.2801048039744</c:v>
                </c:pt>
                <c:pt idx="969">
                  <c:v>-17.360902976296899</c:v>
                </c:pt>
                <c:pt idx="970">
                  <c:v>-17.441674537797599</c:v>
                </c:pt>
                <c:pt idx="971">
                  <c:v>-17.522419756178898</c:v>
                </c:pt>
                <c:pt idx="972">
                  <c:v>-17.603138891579999</c:v>
                </c:pt>
                <c:pt idx="973">
                  <c:v>-17.6838321966713</c:v>
                </c:pt>
                <c:pt idx="974">
                  <c:v>-17.7644999167488</c:v>
                </c:pt>
                <c:pt idx="975">
                  <c:v>-17.845142289826001</c:v>
                </c:pt>
                <c:pt idx="976">
                  <c:v>-17.925759546726699</c:v>
                </c:pt>
                <c:pt idx="977">
                  <c:v>-18.006351911175699</c:v>
                </c:pt>
                <c:pt idx="978">
                  <c:v>-18.086919599889001</c:v>
                </c:pt>
                <c:pt idx="979">
                  <c:v>-18.1674628226633</c:v>
                </c:pt>
                <c:pt idx="980">
                  <c:v>-18.247981782464802</c:v>
                </c:pt>
                <c:pt idx="981">
                  <c:v>-18.328476675517798</c:v>
                </c:pt>
                <c:pt idx="982">
                  <c:v>-18.408947691390999</c:v>
                </c:pt>
                <c:pt idx="983">
                  <c:v>-18.489395013085201</c:v>
                </c:pt>
                <c:pt idx="984">
                  <c:v>-18.569818817119501</c:v>
                </c:pt>
                <c:pt idx="985">
                  <c:v>-18.650219273616301</c:v>
                </c:pt>
                <c:pt idx="986">
                  <c:v>-18.7305965463874</c:v>
                </c:pt>
                <c:pt idx="987">
                  <c:v>-18.8109507930182</c:v>
                </c:pt>
                <c:pt idx="988">
                  <c:v>-18.8912821649519</c:v>
                </c:pt>
                <c:pt idx="989">
                  <c:v>-18.971590807574501</c:v>
                </c:pt>
                <c:pt idx="990">
                  <c:v>-19.051876860297501</c:v>
                </c:pt>
                <c:pt idx="991">
                  <c:v>-19.132140456641899</c:v>
                </c:pt>
                <c:pt idx="992">
                  <c:v>-19.2123817243213</c:v>
                </c:pt>
                <c:pt idx="993">
                  <c:v>-19.2926007853256</c:v>
                </c:pt>
                <c:pt idx="994">
                  <c:v>-19.372797756003099</c:v>
                </c:pt>
                <c:pt idx="995">
                  <c:v>-19.452972747144202</c:v>
                </c:pt>
                <c:pt idx="996">
                  <c:v>-19.533125864064701</c:v>
                </c:pt>
                <c:pt idx="997">
                  <c:v>-19.613257206687798</c:v>
                </c:pt>
                <c:pt idx="998">
                  <c:v>-19.693366869628498</c:v>
                </c:pt>
                <c:pt idx="999">
                  <c:v>-19.773454942276398</c:v>
                </c:pt>
                <c:pt idx="1000">
                  <c:v>-19.853521508879201</c:v>
                </c:pt>
                <c:pt idx="1001">
                  <c:v>-19.933566648627401</c:v>
                </c:pt>
                <c:pt idx="1002">
                  <c:v>-20.013590435737701</c:v>
                </c:pt>
                <c:pt idx="1003">
                  <c:v>-20.093592939538201</c:v>
                </c:pt>
                <c:pt idx="1004">
                  <c:v>-20.1735742245537</c:v>
                </c:pt>
                <c:pt idx="1005">
                  <c:v>-20.2535343505909</c:v>
                </c:pt>
                <c:pt idx="1006">
                  <c:v>-20.333473372825399</c:v>
                </c:pt>
                <c:pt idx="1007">
                  <c:v>-20.4133913418883</c:v>
                </c:pt>
                <c:pt idx="1008">
                  <c:v>-20.493288303953701</c:v>
                </c:pt>
                <c:pt idx="1009">
                  <c:v>-20.573164300828001</c:v>
                </c:pt>
                <c:pt idx="1010">
                  <c:v>-20.6530193700385</c:v>
                </c:pt>
                <c:pt idx="1011">
                  <c:v>-20.732853544923799</c:v>
                </c:pt>
                <c:pt idx="1012">
                  <c:v>-20.812666854725801</c:v>
                </c:pt>
                <c:pt idx="1013">
                  <c:v>-20.892459324681099</c:v>
                </c:pt>
                <c:pt idx="1014">
                  <c:v>-20.972230976115</c:v>
                </c:pt>
                <c:pt idx="1015">
                  <c:v>-21.051981826535801</c:v>
                </c:pt>
                <c:pt idx="1016">
                  <c:v>-21.131711889731399</c:v>
                </c:pt>
                <c:pt idx="1017">
                  <c:v>-21.211421175865599</c:v>
                </c:pt>
                <c:pt idx="1018">
                  <c:v>-21.2911096915775</c:v>
                </c:pt>
                <c:pt idx="1019">
                  <c:v>-21.370777440081</c:v>
                </c:pt>
                <c:pt idx="1020">
                  <c:v>-21.450424421267002</c:v>
                </c:pt>
                <c:pt idx="1021">
                  <c:v>-21.5300506318058</c:v>
                </c:pt>
                <c:pt idx="1022">
                  <c:v>-21.609656065252999</c:v>
                </c:pt>
                <c:pt idx="1023">
                  <c:v>-21.689240712155101</c:v>
                </c:pt>
                <c:pt idx="1024">
                  <c:v>-21.768804560158401</c:v>
                </c:pt>
                <c:pt idx="1025">
                  <c:v>-21.848347594119598</c:v>
                </c:pt>
                <c:pt idx="1026">
                  <c:v>-21.927869796217099</c:v>
                </c:pt>
                <c:pt idx="1027">
                  <c:v>-22.0073711460659</c:v>
                </c:pt>
                <c:pt idx="1028">
                  <c:v>-22.086851620833698</c:v>
                </c:pt>
                <c:pt idx="1029">
                  <c:v>-22.166311195358901</c:v>
                </c:pt>
                <c:pt idx="1030">
                  <c:v>-22.245749842271898</c:v>
                </c:pt>
                <c:pt idx="1031">
                  <c:v>-22.325167532117099</c:v>
                </c:pt>
                <c:pt idx="1032">
                  <c:v>-22.404564233478599</c:v>
                </c:pt>
                <c:pt idx="1033">
                  <c:v>-22.483939913107498</c:v>
                </c:pt>
                <c:pt idx="1034">
                  <c:v>-22.5632945360517</c:v>
                </c:pt>
                <c:pt idx="1035">
                  <c:v>-22.642628065788401</c:v>
                </c:pt>
                <c:pt idx="1036">
                  <c:v>-22.721940464359101</c:v>
                </c:pt>
                <c:pt idx="1037">
                  <c:v>-22.801231692507201</c:v>
                </c:pt>
                <c:pt idx="1038">
                  <c:v>-22.880501709817899</c:v>
                </c:pt>
                <c:pt idx="1039">
                  <c:v>-22.959750474861298</c:v>
                </c:pt>
                <c:pt idx="1040">
                  <c:v>-23.038977945337798</c:v>
                </c:pt>
                <c:pt idx="1041">
                  <c:v>-23.118184078226498</c:v>
                </c:pt>
                <c:pt idx="1042">
                  <c:v>-23.197368829936799</c:v>
                </c:pt>
                <c:pt idx="1043">
                  <c:v>-23.276532156461499</c:v>
                </c:pt>
                <c:pt idx="1044">
                  <c:v>-23.355674013534401</c:v>
                </c:pt>
                <c:pt idx="1045">
                  <c:v>-23.434794356790501</c:v>
                </c:pt>
                <c:pt idx="1046">
                  <c:v>-23.5138931419276</c:v>
                </c:pt>
                <c:pt idx="1047">
                  <c:v>-23.592970324872699</c:v>
                </c:pt>
                <c:pt idx="1048">
                  <c:v>-23.672025861950999</c:v>
                </c:pt>
                <c:pt idx="1049">
                  <c:v>-23.751059710056701</c:v>
                </c:pt>
                <c:pt idx="1050">
                  <c:v>-23.8300718268287</c:v>
                </c:pt>
                <c:pt idx="1051">
                  <c:v>-23.909062170827099</c:v>
                </c:pt>
                <c:pt idx="1052">
                  <c:v>-23.988030701715001</c:v>
                </c:pt>
                <c:pt idx="1053">
                  <c:v>-24.066977380441401</c:v>
                </c:pt>
                <c:pt idx="1054">
                  <c:v>-24.1459021694284</c:v>
                </c:pt>
                <c:pt idx="1055">
                  <c:v>-24.2248050327599</c:v>
                </c:pt>
                <c:pt idx="1056">
                  <c:v>-24.303685936375501</c:v>
                </c:pt>
                <c:pt idx="1057">
                  <c:v>-24.382544848264398</c:v>
                </c:pt>
                <c:pt idx="1058">
                  <c:v>-24.461381738664901</c:v>
                </c:pt>
                <c:pt idx="1059">
                  <c:v>-24.540196580265</c:v>
                </c:pt>
                <c:pt idx="1060">
                  <c:v>-24.618989348406298</c:v>
                </c:pt>
                <c:pt idx="1061">
                  <c:v>-24.697760021290499</c:v>
                </c:pt>
                <c:pt idx="1062">
                  <c:v>-24.7729355847367</c:v>
                </c:pt>
                <c:pt idx="1063">
                  <c:v>-24.851605173383799</c:v>
                </c:pt>
                <c:pt idx="1064">
                  <c:v>-24.930251881150198</c:v>
                </c:pt>
                <c:pt idx="1065">
                  <c:v>-25.008875695200398</c:v>
                </c:pt>
                <c:pt idx="1066">
                  <c:v>-25.087476606764699</c:v>
                </c:pt>
                <c:pt idx="1067">
                  <c:v>-25.166054611365901</c:v>
                </c:pt>
                <c:pt idx="1068">
                  <c:v>-25.244609709049001</c:v>
                </c:pt>
                <c:pt idx="1069">
                  <c:v>-25.323141904611099</c:v>
                </c:pt>
                <c:pt idx="1070">
                  <c:v>-25.401651207835101</c:v>
                </c:pt>
                <c:pt idx="1071">
                  <c:v>-25.480137633724201</c:v>
                </c:pt>
                <c:pt idx="1072">
                  <c:v>-25.558601202737801</c:v>
                </c:pt>
                <c:pt idx="1073">
                  <c:v>-25.637041941029299</c:v>
                </c:pt>
                <c:pt idx="1074">
                  <c:v>-25.715459880684499</c:v>
                </c:pt>
                <c:pt idx="1075">
                  <c:v>-25.793855059961601</c:v>
                </c:pt>
                <c:pt idx="1076">
                  <c:v>-25.8722275235315</c:v>
                </c:pt>
                <c:pt idx="1077">
                  <c:v>-25.950577322719301</c:v>
                </c:pt>
                <c:pt idx="1078">
                  <c:v>-26.0289045157452</c:v>
                </c:pt>
                <c:pt idx="1079">
                  <c:v>-26.107209167966701</c:v>
                </c:pt>
                <c:pt idx="1080">
                  <c:v>-26.185491352119801</c:v>
                </c:pt>
                <c:pt idx="1081">
                  <c:v>-26.2637511485601</c:v>
                </c:pt>
                <c:pt idx="1082">
                  <c:v>-26.3419886455039</c:v>
                </c:pt>
                <c:pt idx="1083">
                  <c:v>-26.420203939266798</c:v>
                </c:pt>
                <c:pt idx="1084">
                  <c:v>-26.498397134503499</c:v>
                </c:pt>
                <c:pt idx="1085">
                  <c:v>-26.576568344443402</c:v>
                </c:pt>
                <c:pt idx="1086">
                  <c:v>-26.654717691126901</c:v>
                </c:pt>
                <c:pt idx="1087">
                  <c:v>-26.732845305637799</c:v>
                </c:pt>
                <c:pt idx="1088">
                  <c:v>-26.810951328334401</c:v>
                </c:pt>
                <c:pt idx="1089">
                  <c:v>-26.889035909076899</c:v>
                </c:pt>
                <c:pt idx="1090">
                  <c:v>-26.967099207452801</c:v>
                </c:pt>
                <c:pt idx="1091">
                  <c:v>-27.045141392997699</c:v>
                </c:pt>
                <c:pt idx="1092">
                  <c:v>-27.123162645413199</c:v>
                </c:pt>
                <c:pt idx="1093">
                  <c:v>-27.201163154779699</c:v>
                </c:pt>
                <c:pt idx="1094">
                  <c:v>-27.279143121765902</c:v>
                </c:pt>
                <c:pt idx="1095">
                  <c:v>-27.3571027578318</c:v>
                </c:pt>
                <c:pt idx="1096">
                  <c:v>-27.4350422854275</c:v>
                </c:pt>
                <c:pt idx="1097">
                  <c:v>-27.512961938186098</c:v>
                </c:pt>
                <c:pt idx="1098">
                  <c:v>-27.590861961109901</c:v>
                </c:pt>
                <c:pt idx="1099">
                  <c:v>-27.668742610750101</c:v>
                </c:pt>
                <c:pt idx="1100">
                  <c:v>-27.746604155380702</c:v>
                </c:pt>
                <c:pt idx="1101">
                  <c:v>-27.824446875163499</c:v>
                </c:pt>
                <c:pt idx="1102">
                  <c:v>-27.902271062305601</c:v>
                </c:pt>
                <c:pt idx="1103">
                  <c:v>-27.980077021209599</c:v>
                </c:pt>
                <c:pt idx="1104">
                  <c:v>-28.0578650686145</c:v>
                </c:pt>
                <c:pt idx="1105">
                  <c:v>-28.135635533726902</c:v>
                </c:pt>
                <c:pt idx="1106">
                  <c:v>-28.221882521710398</c:v>
                </c:pt>
                <c:pt idx="1107">
                  <c:v>-28.2997431831866</c:v>
                </c:pt>
                <c:pt idx="1108">
                  <c:v>-28.3775887289904</c:v>
                </c:pt>
                <c:pt idx="1109">
                  <c:v>-28.455419546075898</c:v>
                </c:pt>
                <c:pt idx="1110">
                  <c:v>-28.533236034281199</c:v>
                </c:pt>
                <c:pt idx="1111">
                  <c:v>-28.611038606400999</c:v>
                </c:pt>
                <c:pt idx="1112">
                  <c:v>-28.688827688245699</c:v>
                </c:pt>
                <c:pt idx="1113">
                  <c:v>-28.7666037186906</c:v>
                </c:pt>
                <c:pt idx="1114">
                  <c:v>-28.844367149710902</c:v>
                </c:pt>
                <c:pt idx="1115">
                  <c:v>-28.9221184464053</c:v>
                </c:pt>
                <c:pt idx="1116">
                  <c:v>-28.999858087005698</c:v>
                </c:pt>
                <c:pt idx="1117">
                  <c:v>-29.077586562874199</c:v>
                </c:pt>
                <c:pt idx="1118">
                  <c:v>-29.1553043784855</c:v>
                </c:pt>
                <c:pt idx="1119">
                  <c:v>-29.233012051396098</c:v>
                </c:pt>
                <c:pt idx="1120">
                  <c:v>-29.310710112198699</c:v>
                </c:pt>
                <c:pt idx="1121">
                  <c:v>-29.388399104461801</c:v>
                </c:pt>
                <c:pt idx="1122">
                  <c:v>-29.4660795846555</c:v>
                </c:pt>
                <c:pt idx="1123">
                  <c:v>-29.543752122061001</c:v>
                </c:pt>
                <c:pt idx="1124">
                  <c:v>-29.621417298665399</c:v>
                </c:pt>
                <c:pt idx="1125">
                  <c:v>-29.699075709041001</c:v>
                </c:pt>
                <c:pt idx="1126">
                  <c:v>-29.7767279602092</c:v>
                </c:pt>
                <c:pt idx="1127">
                  <c:v>-29.8543746714885</c:v>
                </c:pt>
                <c:pt idx="1128">
                  <c:v>-29.932016474326499</c:v>
                </c:pt>
                <c:pt idx="1129">
                  <c:v>-30.009654012116599</c:v>
                </c:pt>
                <c:pt idx="1130">
                  <c:v>-30.087287939998198</c:v>
                </c:pt>
                <c:pt idx="1131">
                  <c:v>-30.164918924641899</c:v>
                </c:pt>
                <c:pt idx="1132">
                  <c:v>-30.242547644018</c:v>
                </c:pt>
                <c:pt idx="1133">
                  <c:v>-30.320174787149799</c:v>
                </c:pt>
                <c:pt idx="1134">
                  <c:v>-30.397801053852099</c:v>
                </c:pt>
                <c:pt idx="1135">
                  <c:v>-30.475427154452699</c:v>
                </c:pt>
                <c:pt idx="1136">
                  <c:v>-30.553053809501101</c:v>
                </c:pt>
                <c:pt idx="1137">
                  <c:v>-30.628051417425802</c:v>
                </c:pt>
                <c:pt idx="1138">
                  <c:v>-30.7056299903963</c:v>
                </c:pt>
                <c:pt idx="1139">
                  <c:v>-30.7832103305381</c:v>
                </c:pt>
                <c:pt idx="1140">
                  <c:v>-30.860793176761199</c:v>
                </c:pt>
                <c:pt idx="1141">
                  <c:v>-30.938379276176299</c:v>
                </c:pt>
                <c:pt idx="1142">
                  <c:v>-31.0159693837155</c:v>
                </c:pt>
                <c:pt idx="1143">
                  <c:v>-31.093564261742301</c:v>
                </c:pt>
                <c:pt idx="1144">
                  <c:v>-31.171164679649301</c:v>
                </c:pt>
                <c:pt idx="1145">
                  <c:v>-31.248771413449202</c:v>
                </c:pt>
                <c:pt idx="1146">
                  <c:v>-31.326385245353499</c:v>
                </c:pt>
                <c:pt idx="1147">
                  <c:v>-31.4040069633472</c:v>
                </c:pt>
                <c:pt idx="1148">
                  <c:v>-31.481637360754799</c:v>
                </c:pt>
                <c:pt idx="1149">
                  <c:v>-31.559277235803101</c:v>
                </c:pt>
                <c:pt idx="1150">
                  <c:v>-31.636927391179501</c:v>
                </c:pt>
                <c:pt idx="1151">
                  <c:v>-31.714588633590399</c:v>
                </c:pt>
                <c:pt idx="1152">
                  <c:v>-31.792261773317701</c:v>
                </c:pt>
                <c:pt idx="1153">
                  <c:v>-31.869947623779801</c:v>
                </c:pt>
                <c:pt idx="1154">
                  <c:v>-31.947647001095799</c:v>
                </c:pt>
                <c:pt idx="1155">
                  <c:v>-32.025360723657101</c:v>
                </c:pt>
                <c:pt idx="1156">
                  <c:v>-32.103089611708597</c:v>
                </c:pt>
                <c:pt idx="1157">
                  <c:v>-32.1808344869428</c:v>
                </c:pt>
                <c:pt idx="1158">
                  <c:v>-32.258596172108497</c:v>
                </c:pt>
                <c:pt idx="1159">
                  <c:v>-32.336375490640002</c:v>
                </c:pt>
                <c:pt idx="1160">
                  <c:v>-32.414173266307998</c:v>
                </c:pt>
                <c:pt idx="1161">
                  <c:v>-32.486146657528202</c:v>
                </c:pt>
                <c:pt idx="1162">
                  <c:v>-32.563935581308101</c:v>
                </c:pt>
                <c:pt idx="1163">
                  <c:v>-32.641745618937101</c:v>
                </c:pt>
                <c:pt idx="1164">
                  <c:v>-32.7195776052464</c:v>
                </c:pt>
                <c:pt idx="1165">
                  <c:v>-32.797432374218097</c:v>
                </c:pt>
                <c:pt idx="1166">
                  <c:v>-32.875310758870498</c:v>
                </c:pt>
                <c:pt idx="1167">
                  <c:v>-32.953213591203202</c:v>
                </c:pt>
                <c:pt idx="1168">
                  <c:v>-33.031141702209297</c:v>
                </c:pt>
                <c:pt idx="1169">
                  <c:v>-33.109095921963402</c:v>
                </c:pt>
                <c:pt idx="1170">
                  <c:v>-33.187077079794697</c:v>
                </c:pt>
                <c:pt idx="1171">
                  <c:v>-33.2650860045526</c:v>
                </c:pt>
                <c:pt idx="1172">
                  <c:v>-33.343123524976903</c:v>
                </c:pt>
                <c:pt idx="1173">
                  <c:v>-33.421190470182403</c:v>
                </c:pt>
                <c:pt idx="1174">
                  <c:v>-33.499287670271102</c:v>
                </c:pt>
                <c:pt idx="1175">
                  <c:v>-33.577415957083502</c:v>
                </c:pt>
                <c:pt idx="1176">
                  <c:v>-33.655576165104598</c:v>
                </c:pt>
                <c:pt idx="1177">
                  <c:v>-33.733769132538299</c:v>
                </c:pt>
                <c:pt idx="1178">
                  <c:v>-33.8119957025677</c:v>
                </c:pt>
                <c:pt idx="1179">
                  <c:v>-33.8902567248184</c:v>
                </c:pt>
                <c:pt idx="1180">
                  <c:v>-33.968553057044197</c:v>
                </c:pt>
                <c:pt idx="1181">
                  <c:v>-34.043485314526102</c:v>
                </c:pt>
                <c:pt idx="1182">
                  <c:v>-34.121780210871101</c:v>
                </c:pt>
                <c:pt idx="1183">
                  <c:v>-34.200111520799702</c:v>
                </c:pt>
                <c:pt idx="1184">
                  <c:v>-34.278480128320801</c:v>
                </c:pt>
                <c:pt idx="1185">
                  <c:v>-34.356886937641903</c:v>
                </c:pt>
                <c:pt idx="1186">
                  <c:v>-34.435332876663203</c:v>
                </c:pt>
                <c:pt idx="1187">
                  <c:v>-34.513818900871698</c:v>
                </c:pt>
                <c:pt idx="1188">
                  <c:v>-34.592345997665198</c:v>
                </c:pt>
                <c:pt idx="1189">
                  <c:v>-34.670915191142001</c:v>
                </c:pt>
                <c:pt idx="1190">
                  <c:v>-34.749527547388602</c:v>
                </c:pt>
                <c:pt idx="1191">
                  <c:v>-34.828184180305499</c:v>
                </c:pt>
                <c:pt idx="1192">
                  <c:v>-34.906886258005898</c:v>
                </c:pt>
                <c:pt idx="1193">
                  <c:v>-34.985635009828798</c:v>
                </c:pt>
                <c:pt idx="1194">
                  <c:v>-35.064431734003499</c:v>
                </c:pt>
                <c:pt idx="1195">
                  <c:v>-35.1432778060083</c:v>
                </c:pt>
                <c:pt idx="1196">
                  <c:v>-35.222174687658097</c:v>
                </c:pt>
                <c:pt idx="1197">
                  <c:v>-35.301123936962398</c:v>
                </c:pt>
                <c:pt idx="1198">
                  <c:v>-35.392678104888198</c:v>
                </c:pt>
                <c:pt idx="1199">
                  <c:v>-35.471958705387699</c:v>
                </c:pt>
                <c:pt idx="1200">
                  <c:v>-35.551300940262202</c:v>
                </c:pt>
                <c:pt idx="1201">
                  <c:v>-35.630706936360703</c:v>
                </c:pt>
                <c:pt idx="1202">
                  <c:v>-35.710178979806997</c:v>
                </c:pt>
                <c:pt idx="1203">
                  <c:v>-35.789719531018903</c:v>
                </c:pt>
                <c:pt idx="1204">
                  <c:v>-35.869331240583101</c:v>
                </c:pt>
                <c:pt idx="1205">
                  <c:v>-35.949016965934803</c:v>
                </c:pt>
                <c:pt idx="1206">
                  <c:v>-36.028779788766698</c:v>
                </c:pt>
                <c:pt idx="1207">
                  <c:v>-36.108623033051998</c:v>
                </c:pt>
                <c:pt idx="1208">
                  <c:v>-36.188550283517699</c:v>
                </c:pt>
                <c:pt idx="1209">
                  <c:v>-36.268565404347001</c:v>
                </c:pt>
                <c:pt idx="1210">
                  <c:v>-36.348672557811298</c:v>
                </c:pt>
                <c:pt idx="1211">
                  <c:v>-36.428876222435001</c:v>
                </c:pt>
                <c:pt idx="1212">
                  <c:v>-36.503662276966502</c:v>
                </c:pt>
                <c:pt idx="1213">
                  <c:v>-36.583961688526202</c:v>
                </c:pt>
                <c:pt idx="1214">
                  <c:v>-36.6643709632392</c:v>
                </c:pt>
                <c:pt idx="1215">
                  <c:v>-36.744895956596999</c:v>
                </c:pt>
                <c:pt idx="1216">
                  <c:v>-36.825542898857698</c:v>
                </c:pt>
                <c:pt idx="1217">
                  <c:v>-36.906318392295297</c:v>
                </c:pt>
                <c:pt idx="1218">
                  <c:v>-36.9872293990448</c:v>
                </c:pt>
                <c:pt idx="1219">
                  <c:v>-37.068283216384401</c:v>
                </c:pt>
                <c:pt idx="1220">
                  <c:v>-37.1494874353169</c:v>
                </c:pt>
                <c:pt idx="1221">
                  <c:v>-37.2308498769967</c:v>
                </c:pt>
                <c:pt idx="1222">
                  <c:v>-37.312378499756498</c:v>
                </c:pt>
                <c:pt idx="1223">
                  <c:v>-37.394081267016098</c:v>
                </c:pt>
                <c:pt idx="1224">
                  <c:v>-37.475965962902798</c:v>
                </c:pt>
                <c:pt idx="1225">
                  <c:v>-37.5519610639424</c:v>
                </c:pt>
                <c:pt idx="1226">
                  <c:v>-37.634109199100799</c:v>
                </c:pt>
                <c:pt idx="1227">
                  <c:v>-37.716456162648797</c:v>
                </c:pt>
                <c:pt idx="1228">
                  <c:v>-37.799005280264701</c:v>
                </c:pt>
                <c:pt idx="1229">
                  <c:v>-37.881757031066201</c:v>
                </c:pt>
                <c:pt idx="1230">
                  <c:v>-37.964707767199599</c:v>
                </c:pt>
                <c:pt idx="1231">
                  <c:v>-38.047847906661197</c:v>
                </c:pt>
                <c:pt idx="1232">
                  <c:v>-38.131159347810097</c:v>
                </c:pt>
                <c:pt idx="1233">
                  <c:v>-38.214611709925897</c:v>
                </c:pt>
                <c:pt idx="1234">
                  <c:v>-38.298156762078698</c:v>
                </c:pt>
                <c:pt idx="1235">
                  <c:v>-38.381719984219799</c:v>
                </c:pt>
                <c:pt idx="1236">
                  <c:v>-38.4651874583354</c:v>
                </c:pt>
                <c:pt idx="1237">
                  <c:v>-38.565109937779702</c:v>
                </c:pt>
                <c:pt idx="1238">
                  <c:v>-38.648071725975697</c:v>
                </c:pt>
                <c:pt idx="1239">
                  <c:v>-38.730076899587999</c:v>
                </c:pt>
                <c:pt idx="1240">
                  <c:v>-38.810440989819099</c:v>
                </c:pt>
                <c:pt idx="1241">
                  <c:v>-38.888016769927098</c:v>
                </c:pt>
                <c:pt idx="1242">
                  <c:v>-38.960789118192601</c:v>
                </c:pt>
                <c:pt idx="1243">
                  <c:v>-39.025000480535603</c:v>
                </c:pt>
                <c:pt idx="1244">
                  <c:v>-39.073099856506502</c:v>
                </c:pt>
                <c:pt idx="1245">
                  <c:v>-39.088511932352901</c:v>
                </c:pt>
                <c:pt idx="1246">
                  <c:v>-39.032306864086699</c:v>
                </c:pt>
                <c:pt idx="1247">
                  <c:v>-38.8424238556643</c:v>
                </c:pt>
                <c:pt idx="1248">
                  <c:v>-40.858481717090498</c:v>
                </c:pt>
                <c:pt idx="1249">
                  <c:v>-59.705126793467201</c:v>
                </c:pt>
                <c:pt idx="1250">
                  <c:v>-40.876966420049797</c:v>
                </c:pt>
                <c:pt idx="1251">
                  <c:v>-39.103326486401002</c:v>
                </c:pt>
                <c:pt idx="1252">
                  <c:v>-39.521350690369701</c:v>
                </c:pt>
                <c:pt idx="1253">
                  <c:v>-39.790089038507098</c:v>
                </c:pt>
                <c:pt idx="1254">
                  <c:v>-39.978213157698498</c:v>
                </c:pt>
                <c:pt idx="1255">
                  <c:v>-40.129587267120201</c:v>
                </c:pt>
                <c:pt idx="1256">
                  <c:v>-40.262762083982501</c:v>
                </c:pt>
                <c:pt idx="1257">
                  <c:v>-40.3828548620791</c:v>
                </c:pt>
                <c:pt idx="1258">
                  <c:v>-40.5009069310386</c:v>
                </c:pt>
                <c:pt idx="1259">
                  <c:v>-40.615853077199603</c:v>
                </c:pt>
                <c:pt idx="1260">
                  <c:v>-40.729039042445699</c:v>
                </c:pt>
                <c:pt idx="1261">
                  <c:v>-40.841284176232001</c:v>
                </c:pt>
                <c:pt idx="1262">
                  <c:v>-40.953107176485403</c:v>
                </c:pt>
                <c:pt idx="1263">
                  <c:v>-41.064846243187901</c:v>
                </c:pt>
                <c:pt idx="1264">
                  <c:v>-41.176726506849299</c:v>
                </c:pt>
                <c:pt idx="1265">
                  <c:v>-41.279646000433502</c:v>
                </c:pt>
                <c:pt idx="1266">
                  <c:v>-41.3920365055723</c:v>
                </c:pt>
                <c:pt idx="1267">
                  <c:v>-41.5048879596348</c:v>
                </c:pt>
                <c:pt idx="1268">
                  <c:v>-41.618245025477698</c:v>
                </c:pt>
                <c:pt idx="1269">
                  <c:v>-41.732135335641402</c:v>
                </c:pt>
                <c:pt idx="1270">
                  <c:v>-41.846574202147004</c:v>
                </c:pt>
                <c:pt idx="1271">
                  <c:v>-41.961567970512498</c:v>
                </c:pt>
                <c:pt idx="1272">
                  <c:v>-42.077116465377202</c:v>
                </c:pt>
                <c:pt idx="1273">
                  <c:v>-42.208819228735898</c:v>
                </c:pt>
                <c:pt idx="1274">
                  <c:v>-42.3256421434739</c:v>
                </c:pt>
                <c:pt idx="1275">
                  <c:v>-42.442998184424098</c:v>
                </c:pt>
                <c:pt idx="1276">
                  <c:v>-42.560875496105602</c:v>
                </c:pt>
                <c:pt idx="1277">
                  <c:v>-42.6792614499441</c:v>
                </c:pt>
                <c:pt idx="1278">
                  <c:v>-42.798143159278801</c:v>
                </c:pt>
                <c:pt idx="1279">
                  <c:v>-42.917507886181902</c:v>
                </c:pt>
                <c:pt idx="1280">
                  <c:v>-43.037343361817697</c:v>
                </c:pt>
                <c:pt idx="1281">
                  <c:v>-43.1555394144034</c:v>
                </c:pt>
                <c:pt idx="1282">
                  <c:v>-43.276322909761603</c:v>
                </c:pt>
                <c:pt idx="1283">
                  <c:v>-43.397546958460197</c:v>
                </c:pt>
                <c:pt idx="1284">
                  <c:v>-43.519203203877503</c:v>
                </c:pt>
                <c:pt idx="1285">
                  <c:v>-43.641284547486698</c:v>
                </c:pt>
                <c:pt idx="1286">
                  <c:v>-43.763785210943396</c:v>
                </c:pt>
                <c:pt idx="1287">
                  <c:v>-43.886700783747102</c:v>
                </c:pt>
                <c:pt idx="1288">
                  <c:v>-43.998392845123902</c:v>
                </c:pt>
                <c:pt idx="1289">
                  <c:v>-44.121918568253697</c:v>
                </c:pt>
                <c:pt idx="1290">
                  <c:v>-44.245851078526499</c:v>
                </c:pt>
                <c:pt idx="1291">
                  <c:v>-44.370191796246601</c:v>
                </c:pt>
                <c:pt idx="1292">
                  <c:v>-44.494943752307599</c:v>
                </c:pt>
                <c:pt idx="1293">
                  <c:v>-44.620111682117901</c:v>
                </c:pt>
                <c:pt idx="1294">
                  <c:v>-44.7721496888216</c:v>
                </c:pt>
                <c:pt idx="1295">
                  <c:v>-44.898616313507198</c:v>
                </c:pt>
                <c:pt idx="1296">
                  <c:v>-45.0255316208385</c:v>
                </c:pt>
                <c:pt idx="1297">
                  <c:v>-45.152908916431599</c:v>
                </c:pt>
                <c:pt idx="1298">
                  <c:v>-45.280764291770701</c:v>
                </c:pt>
                <c:pt idx="1299">
                  <c:v>-45.409117017076902</c:v>
                </c:pt>
                <c:pt idx="1300">
                  <c:v>-45.5379900110661</c:v>
                </c:pt>
                <c:pt idx="1301">
                  <c:v>-45.6540365495148</c:v>
                </c:pt>
                <c:pt idx="1302">
                  <c:v>-45.783798669279399</c:v>
                </c:pt>
                <c:pt idx="1303">
                  <c:v>-45.914173855362897</c:v>
                </c:pt>
                <c:pt idx="1304">
                  <c:v>-46.045205957367102</c:v>
                </c:pt>
                <c:pt idx="1305">
                  <c:v>-46.176946073933102</c:v>
                </c:pt>
                <c:pt idx="1306">
                  <c:v>-46.295902387345002</c:v>
                </c:pt>
                <c:pt idx="1307">
                  <c:v>-46.429006719292197</c:v>
                </c:pt>
                <c:pt idx="1308">
                  <c:v>-46.5630210108027</c:v>
                </c:pt>
                <c:pt idx="1309">
                  <c:v>-46.698033818587199</c:v>
                </c:pt>
                <c:pt idx="1310">
                  <c:v>-46.834144268198699</c:v>
                </c:pt>
                <c:pt idx="1311">
                  <c:v>-46.971461393785702</c:v>
                </c:pt>
                <c:pt idx="1312">
                  <c:v>-47.110322738846399</c:v>
                </c:pt>
                <c:pt idx="1313">
                  <c:v>-47.2504940617046</c:v>
                </c:pt>
                <c:pt idx="1314">
                  <c:v>-47.392226555328598</c:v>
                </c:pt>
                <c:pt idx="1315">
                  <c:v>-47.535612165913498</c:v>
                </c:pt>
                <c:pt idx="1316">
                  <c:v>-47.680685795823003</c:v>
                </c:pt>
                <c:pt idx="1317">
                  <c:v>-47.844091290113496</c:v>
                </c:pt>
                <c:pt idx="1318">
                  <c:v>-47.992147914222102</c:v>
                </c:pt>
                <c:pt idx="1319">
                  <c:v>-48.140362973676801</c:v>
                </c:pt>
                <c:pt idx="1320">
                  <c:v>-48.285891431534601</c:v>
                </c:pt>
                <c:pt idx="1321">
                  <c:v>-48.420349862779503</c:v>
                </c:pt>
                <c:pt idx="1322">
                  <c:v>-48.514202512553297</c:v>
                </c:pt>
                <c:pt idx="1323">
                  <c:v>-48.425002617882001</c:v>
                </c:pt>
                <c:pt idx="1324">
                  <c:v>-58.815587946752501</c:v>
                </c:pt>
                <c:pt idx="1325">
                  <c:v>-48.334044476868499</c:v>
                </c:pt>
                <c:pt idx="1326">
                  <c:v>-48.924607148813998</c:v>
                </c:pt>
                <c:pt idx="1327">
                  <c:v>-49.296304578017597</c:v>
                </c:pt>
                <c:pt idx="1328">
                  <c:v>-49.557539823502601</c:v>
                </c:pt>
                <c:pt idx="1329">
                  <c:v>-49.783974694964897</c:v>
                </c:pt>
                <c:pt idx="1330">
                  <c:v>-49.998948906543603</c:v>
                </c:pt>
                <c:pt idx="1331">
                  <c:v>-50.210448365790597</c:v>
                </c:pt>
                <c:pt idx="1332">
                  <c:v>-50.438223795146897</c:v>
                </c:pt>
                <c:pt idx="1333">
                  <c:v>-50.651040765293303</c:v>
                </c:pt>
                <c:pt idx="1334">
                  <c:v>-50.865934025565899</c:v>
                </c:pt>
                <c:pt idx="1335">
                  <c:v>-51.083270785314099</c:v>
                </c:pt>
                <c:pt idx="1336">
                  <c:v>-51.305288973531297</c:v>
                </c:pt>
                <c:pt idx="1337">
                  <c:v>-51.5280358025719</c:v>
                </c:pt>
                <c:pt idx="1338">
                  <c:v>-51.7534943497227</c:v>
                </c:pt>
                <c:pt idx="1339">
                  <c:v>-51.981662402312899</c:v>
                </c:pt>
                <c:pt idx="1340">
                  <c:v>-52.194834506787899</c:v>
                </c:pt>
                <c:pt idx="1341">
                  <c:v>-52.428117389446498</c:v>
                </c:pt>
                <c:pt idx="1342">
                  <c:v>-52.664098353938499</c:v>
                </c:pt>
                <c:pt idx="1343">
                  <c:v>-52.902795481825002</c:v>
                </c:pt>
                <c:pt idx="1344">
                  <c:v>-53.144241682984202</c:v>
                </c:pt>
                <c:pt idx="1345">
                  <c:v>-53.391010614590002</c:v>
                </c:pt>
                <c:pt idx="1346">
                  <c:v>-53.638164910238601</c:v>
                </c:pt>
                <c:pt idx="1347">
                  <c:v>-53.888249726029798</c:v>
                </c:pt>
                <c:pt idx="1348">
                  <c:v>-54.1413579142598</c:v>
                </c:pt>
                <c:pt idx="1349">
                  <c:v>-54.415462630138897</c:v>
                </c:pt>
                <c:pt idx="1350">
                  <c:v>-54.6752829280017</c:v>
                </c:pt>
                <c:pt idx="1351">
                  <c:v>-54.938527981302698</c:v>
                </c:pt>
                <c:pt idx="1352">
                  <c:v>-55.186308592665704</c:v>
                </c:pt>
                <c:pt idx="1353">
                  <c:v>-55.456644255600601</c:v>
                </c:pt>
                <c:pt idx="1354">
                  <c:v>-55.7309702169673</c:v>
                </c:pt>
                <c:pt idx="1355">
                  <c:v>-56.009532715761701</c:v>
                </c:pt>
                <c:pt idx="1356">
                  <c:v>-56.294711731897401</c:v>
                </c:pt>
                <c:pt idx="1357">
                  <c:v>-56.582436420133398</c:v>
                </c:pt>
                <c:pt idx="1358">
                  <c:v>-56.875334645207303</c:v>
                </c:pt>
                <c:pt idx="1359">
                  <c:v>-57.173828042276099</c:v>
                </c:pt>
                <c:pt idx="1360">
                  <c:v>-57.499476534112297</c:v>
                </c:pt>
                <c:pt idx="1361">
                  <c:v>-57.811504131848899</c:v>
                </c:pt>
                <c:pt idx="1362">
                  <c:v>-58.130711906837398</c:v>
                </c:pt>
                <c:pt idx="1363">
                  <c:v>-58.456300138906798</c:v>
                </c:pt>
                <c:pt idx="1364">
                  <c:v>-58.789690788384398</c:v>
                </c:pt>
                <c:pt idx="1365">
                  <c:v>-59.1283973437273</c:v>
                </c:pt>
                <c:pt idx="1366">
                  <c:v>-59.442570383269398</c:v>
                </c:pt>
                <c:pt idx="1367">
                  <c:v>-59.705829868284503</c:v>
                </c:pt>
                <c:pt idx="1368">
                  <c:v>-63.690235381785001</c:v>
                </c:pt>
                <c:pt idx="1369">
                  <c:v>-59.793121245615602</c:v>
                </c:pt>
                <c:pt idx="1370">
                  <c:v>-60.719865958980499</c:v>
                </c:pt>
                <c:pt idx="1371">
                  <c:v>-61.234427339497302</c:v>
                </c:pt>
                <c:pt idx="1372">
                  <c:v>-61.684294418016002</c:v>
                </c:pt>
                <c:pt idx="1373">
                  <c:v>-62.165801688735499</c:v>
                </c:pt>
                <c:pt idx="1374">
                  <c:v>-62.596307481438899</c:v>
                </c:pt>
                <c:pt idx="1375">
                  <c:v>-63.023271989970603</c:v>
                </c:pt>
                <c:pt idx="1376">
                  <c:v>-63.427046854150298</c:v>
                </c:pt>
                <c:pt idx="1377">
                  <c:v>-63.841399896698299</c:v>
                </c:pt>
                <c:pt idx="1378">
                  <c:v>-64.244103708031005</c:v>
                </c:pt>
                <c:pt idx="1379">
                  <c:v>-64.591596939386406</c:v>
                </c:pt>
                <c:pt idx="1380">
                  <c:v>-64.951309565940505</c:v>
                </c:pt>
                <c:pt idx="1381">
                  <c:v>-65.284004910651404</c:v>
                </c:pt>
                <c:pt idx="1382">
                  <c:v>-65.678133345325193</c:v>
                </c:pt>
                <c:pt idx="1383">
                  <c:v>-65.948297500694494</c:v>
                </c:pt>
                <c:pt idx="1384">
                  <c:v>-66.161328305288393</c:v>
                </c:pt>
                <c:pt idx="1385">
                  <c:v>-66.342076940657606</c:v>
                </c:pt>
                <c:pt idx="1386">
                  <c:v>-66.472984711014504</c:v>
                </c:pt>
                <c:pt idx="1387">
                  <c:v>-66.475446935403795</c:v>
                </c:pt>
                <c:pt idx="1388">
                  <c:v>-66.501708336267995</c:v>
                </c:pt>
                <c:pt idx="1389">
                  <c:v>-66.480380237673799</c:v>
                </c:pt>
                <c:pt idx="1390">
                  <c:v>-66.403441736395294</c:v>
                </c:pt>
                <c:pt idx="1391">
                  <c:v>-66.298572626491094</c:v>
                </c:pt>
                <c:pt idx="1392">
                  <c:v>-66.159748228581904</c:v>
                </c:pt>
                <c:pt idx="1393">
                  <c:v>-66.051593933711601</c:v>
                </c:pt>
                <c:pt idx="1394">
                  <c:v>-65.8623040253879</c:v>
                </c:pt>
                <c:pt idx="1395">
                  <c:v>-65.641311905334106</c:v>
                </c:pt>
                <c:pt idx="1396">
                  <c:v>-65.418598996642103</c:v>
                </c:pt>
                <c:pt idx="1397">
                  <c:v>-65.176770506448804</c:v>
                </c:pt>
                <c:pt idx="1398">
                  <c:v>-64.861444883972695</c:v>
                </c:pt>
                <c:pt idx="1399">
                  <c:v>-64.042718802267302</c:v>
                </c:pt>
                <c:pt idx="1400">
                  <c:v>-64.225831633475494</c:v>
                </c:pt>
                <c:pt idx="1401">
                  <c:v>-64.4537720140451</c:v>
                </c:pt>
                <c:pt idx="1402">
                  <c:v>-64.302864631765303</c:v>
                </c:pt>
                <c:pt idx="1403">
                  <c:v>-64.1471396617588</c:v>
                </c:pt>
                <c:pt idx="1404">
                  <c:v>-63.997126862841498</c:v>
                </c:pt>
                <c:pt idx="1405">
                  <c:v>-63.815790553545803</c:v>
                </c:pt>
                <c:pt idx="1406">
                  <c:v>-63.686709819617697</c:v>
                </c:pt>
                <c:pt idx="1407">
                  <c:v>-63.547398991361398</c:v>
                </c:pt>
                <c:pt idx="1408">
                  <c:v>-63.4341426370829</c:v>
                </c:pt>
                <c:pt idx="1409">
                  <c:v>-63.393962780660999</c:v>
                </c:pt>
                <c:pt idx="1410">
                  <c:v>-63.292256361701497</c:v>
                </c:pt>
                <c:pt idx="1411">
                  <c:v>-63.169347749816197</c:v>
                </c:pt>
                <c:pt idx="1412">
                  <c:v>-63.08122235415</c:v>
                </c:pt>
                <c:pt idx="1413">
                  <c:v>-62.9986614885714</c:v>
                </c:pt>
                <c:pt idx="1414">
                  <c:v>-62.900418628336297</c:v>
                </c:pt>
                <c:pt idx="1415">
                  <c:v>-62.828459905636898</c:v>
                </c:pt>
                <c:pt idx="1416">
                  <c:v>-62.815454250820501</c:v>
                </c:pt>
                <c:pt idx="1417">
                  <c:v>-62.7559771125024</c:v>
                </c:pt>
                <c:pt idx="1418">
                  <c:v>-62.6812959861359</c:v>
                </c:pt>
                <c:pt idx="1419">
                  <c:v>-62.636752459405997</c:v>
                </c:pt>
                <c:pt idx="1420">
                  <c:v>-62.578939470972003</c:v>
                </c:pt>
                <c:pt idx="1421">
                  <c:v>-62.551876849813901</c:v>
                </c:pt>
                <c:pt idx="1422">
                  <c:v>-62.511762588938801</c:v>
                </c:pt>
                <c:pt idx="1423">
                  <c:v>-62.327707394575498</c:v>
                </c:pt>
                <c:pt idx="1424">
                  <c:v>-62.527009619259303</c:v>
                </c:pt>
                <c:pt idx="1425">
                  <c:v>-62.618890407816501</c:v>
                </c:pt>
                <c:pt idx="1426">
                  <c:v>-62.769826047169701</c:v>
                </c:pt>
                <c:pt idx="1427">
                  <c:v>-62.893537343885299</c:v>
                </c:pt>
                <c:pt idx="1428">
                  <c:v>-63.000151245204997</c:v>
                </c:pt>
                <c:pt idx="1429">
                  <c:v>-63.169748042869898</c:v>
                </c:pt>
                <c:pt idx="1430">
                  <c:v>-63.320692492746801</c:v>
                </c:pt>
                <c:pt idx="1431">
                  <c:v>-63.482628070548003</c:v>
                </c:pt>
                <c:pt idx="1432">
                  <c:v>-63.652735902892999</c:v>
                </c:pt>
                <c:pt idx="1433">
                  <c:v>-63.805991230121101</c:v>
                </c:pt>
                <c:pt idx="1434">
                  <c:v>-63.991496030081798</c:v>
                </c:pt>
                <c:pt idx="1435">
                  <c:v>-64.191457481383793</c:v>
                </c:pt>
                <c:pt idx="1436">
                  <c:v>-64.394942803783195</c:v>
                </c:pt>
                <c:pt idx="1437">
                  <c:v>-64.624055561909699</c:v>
                </c:pt>
                <c:pt idx="1438">
                  <c:v>-64.821654008328593</c:v>
                </c:pt>
                <c:pt idx="1439">
                  <c:v>-65.057960820999796</c:v>
                </c:pt>
                <c:pt idx="1440">
                  <c:v>-65.323893837581807</c:v>
                </c:pt>
                <c:pt idx="1441">
                  <c:v>-65.598626282552701</c:v>
                </c:pt>
                <c:pt idx="1442">
                  <c:v>-65.896458147172595</c:v>
                </c:pt>
                <c:pt idx="1443">
                  <c:v>-66.032027573756693</c:v>
                </c:pt>
                <c:pt idx="1444">
                  <c:v>-66.089294367565202</c:v>
                </c:pt>
                <c:pt idx="1445">
                  <c:v>-66.948404289361093</c:v>
                </c:pt>
                <c:pt idx="1446">
                  <c:v>-67.427110836278302</c:v>
                </c:pt>
                <c:pt idx="1447">
                  <c:v>-67.935504013201097</c:v>
                </c:pt>
                <c:pt idx="1448">
                  <c:v>-68.516026244478397</c:v>
                </c:pt>
                <c:pt idx="1449">
                  <c:v>-69.073594042396493</c:v>
                </c:pt>
                <c:pt idx="1450">
                  <c:v>-69.628034695519801</c:v>
                </c:pt>
                <c:pt idx="1451">
                  <c:v>-70.249886808793804</c:v>
                </c:pt>
                <c:pt idx="1452">
                  <c:v>-70.870104079278804</c:v>
                </c:pt>
                <c:pt idx="1453">
                  <c:v>-71.512020034257503</c:v>
                </c:pt>
                <c:pt idx="1454">
                  <c:v>-72.134370605503904</c:v>
                </c:pt>
                <c:pt idx="1455">
                  <c:v>-72.786486313695306</c:v>
                </c:pt>
                <c:pt idx="1456">
                  <c:v>-73.409934323866594</c:v>
                </c:pt>
                <c:pt idx="1457">
                  <c:v>-73.971613510447398</c:v>
                </c:pt>
                <c:pt idx="1458">
                  <c:v>-74.538642451589794</c:v>
                </c:pt>
                <c:pt idx="1459">
                  <c:v>-74.931922591581099</c:v>
                </c:pt>
                <c:pt idx="1460">
                  <c:v>-74.696771691295993</c:v>
                </c:pt>
                <c:pt idx="1461">
                  <c:v>-75.256483215402298</c:v>
                </c:pt>
                <c:pt idx="1462">
                  <c:v>-75.397590308657499</c:v>
                </c:pt>
                <c:pt idx="1463">
                  <c:v>-75.232061417189897</c:v>
                </c:pt>
                <c:pt idx="1464">
                  <c:v>-74.916847700470797</c:v>
                </c:pt>
                <c:pt idx="1465">
                  <c:v>-74.416284119680796</c:v>
                </c:pt>
                <c:pt idx="1466">
                  <c:v>-73.944425663671694</c:v>
                </c:pt>
                <c:pt idx="1467">
                  <c:v>-73.449878008798507</c:v>
                </c:pt>
                <c:pt idx="1468">
                  <c:v>-73.068769018522602</c:v>
                </c:pt>
                <c:pt idx="1469">
                  <c:v>-72.484019156210294</c:v>
                </c:pt>
                <c:pt idx="1470">
                  <c:v>-71.975730590154598</c:v>
                </c:pt>
                <c:pt idx="1471">
                  <c:v>-71.500517302718194</c:v>
                </c:pt>
                <c:pt idx="1472">
                  <c:v>-71.106050987951505</c:v>
                </c:pt>
                <c:pt idx="1473">
                  <c:v>-70.668474110875593</c:v>
                </c:pt>
                <c:pt idx="1474">
                  <c:v>-70.200810989216194</c:v>
                </c:pt>
                <c:pt idx="1475">
                  <c:v>-69.401214540649207</c:v>
                </c:pt>
                <c:pt idx="1476">
                  <c:v>-69.818622881516504</c:v>
                </c:pt>
                <c:pt idx="1477">
                  <c:v>-69.666188631992895</c:v>
                </c:pt>
                <c:pt idx="1478">
                  <c:v>-69.523582309758794</c:v>
                </c:pt>
                <c:pt idx="1479">
                  <c:v>-69.411138500036898</c:v>
                </c:pt>
                <c:pt idx="1480">
                  <c:v>-69.391212630413804</c:v>
                </c:pt>
                <c:pt idx="1481">
                  <c:v>-69.329557705684394</c:v>
                </c:pt>
                <c:pt idx="1482">
                  <c:v>-69.281063049129301</c:v>
                </c:pt>
                <c:pt idx="1483">
                  <c:v>-69.249601473534497</c:v>
                </c:pt>
                <c:pt idx="1484">
                  <c:v>-69.258756871157303</c:v>
                </c:pt>
                <c:pt idx="1485">
                  <c:v>-69.339919092105404</c:v>
                </c:pt>
                <c:pt idx="1486">
                  <c:v>-69.385595168477593</c:v>
                </c:pt>
                <c:pt idx="1487">
                  <c:v>-69.415238676798594</c:v>
                </c:pt>
                <c:pt idx="1488">
                  <c:v>-69.478733510385595</c:v>
                </c:pt>
                <c:pt idx="1489">
                  <c:v>-69.981654486126601</c:v>
                </c:pt>
                <c:pt idx="1490">
                  <c:v>-70.362660687693094</c:v>
                </c:pt>
                <c:pt idx="1491">
                  <c:v>-70.746238471693303</c:v>
                </c:pt>
                <c:pt idx="1492">
                  <c:v>-71.232051133446703</c:v>
                </c:pt>
                <c:pt idx="1493">
                  <c:v>-71.686790219137293</c:v>
                </c:pt>
                <c:pt idx="1494">
                  <c:v>-72.176456880153907</c:v>
                </c:pt>
                <c:pt idx="1495">
                  <c:v>-72.769345094608497</c:v>
                </c:pt>
                <c:pt idx="1496">
                  <c:v>-73.345122954371405</c:v>
                </c:pt>
                <c:pt idx="1497">
                  <c:v>-74.040285227629198</c:v>
                </c:pt>
                <c:pt idx="1498">
                  <c:v>-74.748558381103507</c:v>
                </c:pt>
                <c:pt idx="1499">
                  <c:v>-96.055330560161494</c:v>
                </c:pt>
                <c:pt idx="1500">
                  <c:v>-76.451055105939403</c:v>
                </c:pt>
              </c:numCache>
            </c:numRef>
          </c:yVal>
          <c:smooth val="1"/>
          <c:extLst>
            <c:ext xmlns:c16="http://schemas.microsoft.com/office/drawing/2014/chart" uri="{C3380CC4-5D6E-409C-BE32-E72D297353CC}">
              <c16:uniqueId val="{00000000-5DDE-4F32-986D-02B4913845E6}"/>
            </c:ext>
          </c:extLst>
        </c:ser>
        <c:ser>
          <c:idx val="2"/>
          <c:order val="2"/>
          <c:tx>
            <c:v>gain_TEST</c:v>
          </c:tx>
          <c:spPr>
            <a:ln>
              <a:solidFill>
                <a:schemeClr val="tx2"/>
              </a:solidFill>
              <a:prstDash val="sysDot"/>
            </a:ln>
          </c:spPr>
          <c:marker>
            <c:symbol val="none"/>
          </c:marker>
          <c:xVal>
            <c:numRef>
              <c:f>'[1]3.6V 1A'!$E$5:$E$204</c:f>
              <c:numCache>
                <c:formatCode>General</c:formatCode>
                <c:ptCount val="200"/>
                <c:pt idx="0">
                  <c:v>100</c:v>
                </c:pt>
                <c:pt idx="1">
                  <c:v>104.737089795945</c:v>
                </c:pt>
                <c:pt idx="2">
                  <c:v>109.698579789238</c:v>
                </c:pt>
                <c:pt idx="3">
                  <c:v>114.895100018731</c:v>
                </c:pt>
                <c:pt idx="4">
                  <c:v>120.337784077759</c:v>
                </c:pt>
                <c:pt idx="5">
                  <c:v>126.03829296797301</c:v>
                </c:pt>
                <c:pt idx="6">
                  <c:v>132.00884008314199</c:v>
                </c:pt>
                <c:pt idx="7">
                  <c:v>138.262217376466</c:v>
                </c:pt>
                <c:pt idx="8">
                  <c:v>144.81182276745301</c:v>
                </c:pt>
                <c:pt idx="9">
                  <c:v>151.67168884709201</c:v>
                </c:pt>
                <c:pt idx="10">
                  <c:v>158.85651294280501</c:v>
                </c:pt>
                <c:pt idx="11">
                  <c:v>166.381688607613</c:v>
                </c:pt>
                <c:pt idx="12">
                  <c:v>174.263338600965</c:v>
                </c:pt>
                <c:pt idx="13">
                  <c:v>182.518349431904</c:v>
                </c:pt>
                <c:pt idx="14">
                  <c:v>191.16440753857</c:v>
                </c:pt>
                <c:pt idx="15">
                  <c:v>200.22003718155801</c:v>
                </c:pt>
                <c:pt idx="16">
                  <c:v>209.70464013232299</c:v>
                </c:pt>
                <c:pt idx="17">
                  <c:v>219.638537241655</c:v>
                </c:pt>
                <c:pt idx="18">
                  <c:v>230.043011977292</c:v>
                </c:pt>
                <c:pt idx="19">
                  <c:v>240.94035602395201</c:v>
                </c:pt>
                <c:pt idx="20">
                  <c:v>252.353917043477</c:v>
                </c:pt>
                <c:pt idx="21">
                  <c:v>264.30814869741101</c:v>
                </c:pt>
                <c:pt idx="22">
                  <c:v>276.82866303920702</c:v>
                </c:pt>
                <c:pt idx="23">
                  <c:v>289.94228538828798</c:v>
                </c:pt>
                <c:pt idx="24">
                  <c:v>303.67711180354598</c:v>
                </c:pt>
                <c:pt idx="25">
                  <c:v>318.062569279412</c:v>
                </c:pt>
                <c:pt idx="26">
                  <c:v>333.129478793467</c:v>
                </c:pt>
                <c:pt idx="27">
                  <c:v>348.91012134067699</c:v>
                </c:pt>
                <c:pt idx="28">
                  <c:v>365.43830709572501</c:v>
                </c:pt>
                <c:pt idx="29">
                  <c:v>382.74944785163098</c:v>
                </c:pt>
                <c:pt idx="30">
                  <c:v>400.88063288984603</c:v>
                </c:pt>
                <c:pt idx="31">
                  <c:v>419.87070844439103</c:v>
                </c:pt>
                <c:pt idx="32">
                  <c:v>439.76036093027199</c:v>
                </c:pt>
                <c:pt idx="33">
                  <c:v>460.59220411451003</c:v>
                </c:pt>
                <c:pt idx="34">
                  <c:v>482.41087041653702</c:v>
                </c:pt>
                <c:pt idx="35">
                  <c:v>505.26310653356802</c:v>
                </c:pt>
                <c:pt idx="36">
                  <c:v>529.19787359584404</c:v>
                </c:pt>
                <c:pt idx="37">
                  <c:v>554.26645206631099</c:v>
                </c:pt>
                <c:pt idx="38">
                  <c:v>580.52255160949005</c:v>
                </c:pt>
                <c:pt idx="39">
                  <c:v>608.022426164943</c:v>
                </c:pt>
                <c:pt idx="40">
                  <c:v>636.82499447185899</c:v>
                </c:pt>
                <c:pt idx="41">
                  <c:v>666.99196630301196</c:v>
                </c:pt>
                <c:pt idx="42">
                  <c:v>698.58797467852503</c:v>
                </c:pt>
                <c:pt idx="43">
                  <c:v>731.68071434271906</c:v>
                </c:pt>
                <c:pt idx="44">
                  <c:v>766.34108680074598</c:v>
                </c:pt>
                <c:pt idx="45">
                  <c:v>802.64335222571697</c:v>
                </c:pt>
                <c:pt idx="46">
                  <c:v>840.66528856183299</c:v>
                </c:pt>
                <c:pt idx="47">
                  <c:v>880.48835816434598</c:v>
                </c:pt>
                <c:pt idx="48">
                  <c:v>922.19788233343195</c:v>
                </c:pt>
                <c:pt idx="49">
                  <c:v>965.88322411587103</c:v>
                </c:pt>
                <c:pt idx="50">
                  <c:v>1011.63797976621</c:v>
                </c:pt>
                <c:pt idx="51">
                  <c:v>1059.5601792776199</c:v>
                </c:pt>
                <c:pt idx="52">
                  <c:v>1109.7524964120701</c:v>
                </c:pt>
                <c:pt idx="53">
                  <c:v>1162.3224686798501</c:v>
                </c:pt>
                <c:pt idx="54">
                  <c:v>1217.3827277396599</c:v>
                </c:pt>
                <c:pt idx="55">
                  <c:v>1275.05124071301</c:v>
                </c:pt>
                <c:pt idx="56">
                  <c:v>1335.4515629299001</c:v>
                </c:pt>
                <c:pt idx="57">
                  <c:v>1398.71310264724</c:v>
                </c:pt>
                <c:pt idx="58">
                  <c:v>1464.97139830728</c:v>
                </c:pt>
                <c:pt idx="59">
                  <c:v>1534.36840893001</c:v>
                </c:pt>
                <c:pt idx="60">
                  <c:v>1607.0528182616399</c:v>
                </c:pt>
                <c:pt idx="61">
                  <c:v>1683.1803533309601</c:v>
                </c:pt>
                <c:pt idx="62">
                  <c:v>1762.91411809595</c:v>
                </c:pt>
                <c:pt idx="63">
                  <c:v>1846.42494289554</c:v>
                </c:pt>
                <c:pt idx="64">
                  <c:v>1933.8917504552301</c:v>
                </c:pt>
                <c:pt idx="65">
                  <c:v>2025.5019392306699</c:v>
                </c:pt>
                <c:pt idx="66">
                  <c:v>2121.4517849106301</c:v>
                </c:pt>
                <c:pt idx="67">
                  <c:v>2221.9468609395199</c:v>
                </c:pt>
                <c:pt idx="68">
                  <c:v>2327.2024789604102</c:v>
                </c:pt>
                <c:pt idx="69">
                  <c:v>2437.44415012222</c:v>
                </c:pt>
                <c:pt idx="70">
                  <c:v>2552.9080682395202</c:v>
                </c:pt>
                <c:pt idx="71">
                  <c:v>2673.84161583995</c:v>
                </c:pt>
                <c:pt idx="72">
                  <c:v>2800.5038941836301</c:v>
                </c:pt>
                <c:pt idx="73">
                  <c:v>2933.1662783900401</c:v>
                </c:pt>
                <c:pt idx="74">
                  <c:v>3072.1129988617599</c:v>
                </c:pt>
                <c:pt idx="75">
                  <c:v>3217.6417502507402</c:v>
                </c:pt>
                <c:pt idx="76">
                  <c:v>3370.0643292719301</c:v>
                </c:pt>
                <c:pt idx="77">
                  <c:v>3529.7073027306501</c:v>
                </c:pt>
                <c:pt idx="78">
                  <c:v>3696.9127071950302</c:v>
                </c:pt>
                <c:pt idx="79">
                  <c:v>3872.03878181256</c:v>
                </c:pt>
                <c:pt idx="80">
                  <c:v>4055.4607358408298</c:v>
                </c:pt>
                <c:pt idx="81">
                  <c:v>4247.5715525368996</c:v>
                </c:pt>
                <c:pt idx="82">
                  <c:v>4448.7828311275898</c:v>
                </c:pt>
                <c:pt idx="83">
                  <c:v>4659.5256686646799</c:v>
                </c:pt>
                <c:pt idx="84">
                  <c:v>4880.2515836544299</c:v>
                </c:pt>
                <c:pt idx="85">
                  <c:v>5111.4334834401698</c:v>
                </c:pt>
                <c:pt idx="86">
                  <c:v>5353.5666774107203</c:v>
                </c:pt>
                <c:pt idx="87">
                  <c:v>5607.1699382054603</c:v>
                </c:pt>
                <c:pt idx="88">
                  <c:v>5872.7866131894798</c:v>
                </c:pt>
                <c:pt idx="89">
                  <c:v>6150.9857885805004</c:v>
                </c:pt>
                <c:pt idx="90">
                  <c:v>6442.3635087213697</c:v>
                </c:pt>
                <c:pt idx="91">
                  <c:v>6747.5440531106897</c:v>
                </c:pt>
                <c:pt idx="92">
                  <c:v>7067.1812739274901</c:v>
                </c:pt>
                <c:pt idx="93">
                  <c:v>7401.9599969156397</c:v>
                </c:pt>
                <c:pt idx="94">
                  <c:v>7752.5974886294598</c:v>
                </c:pt>
                <c:pt idx="95">
                  <c:v>8119.8449931840096</c:v>
                </c:pt>
                <c:pt idx="96">
                  <c:v>8504.4893418026804</c:v>
                </c:pt>
                <c:pt idx="97">
                  <c:v>8907.3546386104408</c:v>
                </c:pt>
                <c:pt idx="98">
                  <c:v>9329.3040262846898</c:v>
                </c:pt>
                <c:pt idx="99">
                  <c:v>9771.2415353465003</c:v>
                </c:pt>
                <c:pt idx="100">
                  <c:v>10234.1140210545</c:v>
                </c:pt>
                <c:pt idx="101">
                  <c:v>10718.913192051299</c:v>
                </c:pt>
                <c:pt idx="102">
                  <c:v>11226.6777351081</c:v>
                </c:pt>
                <c:pt idx="103">
                  <c:v>11758.495540521601</c:v>
                </c:pt>
                <c:pt idx="104">
                  <c:v>12315.506032928301</c:v>
                </c:pt>
                <c:pt idx="105">
                  <c:v>12898.9026125331</c:v>
                </c:pt>
                <c:pt idx="106">
                  <c:v>13509.935211980301</c:v>
                </c:pt>
                <c:pt idx="107">
                  <c:v>14149.9129743458</c:v>
                </c:pt>
                <c:pt idx="108">
                  <c:v>14820.2070579886</c:v>
                </c:pt>
                <c:pt idx="109">
                  <c:v>15522.2535742705</c:v>
                </c:pt>
                <c:pt idx="110">
                  <c:v>16257.5566644379</c:v>
                </c:pt>
                <c:pt idx="111">
                  <c:v>17027.691722258998</c:v>
                </c:pt>
                <c:pt idx="112">
                  <c:v>17834.308769319101</c:v>
                </c:pt>
                <c:pt idx="113">
                  <c:v>18679.1359902078</c:v>
                </c:pt>
                <c:pt idx="114">
                  <c:v>19563.983435170601</c:v>
                </c:pt>
                <c:pt idx="115">
                  <c:v>20490.746898158501</c:v>
                </c:pt>
                <c:pt idx="116">
                  <c:v>21461.411978584001</c:v>
                </c:pt>
                <c:pt idx="117">
                  <c:v>22478.058335487302</c:v>
                </c:pt>
                <c:pt idx="118">
                  <c:v>23542.8641432242</c:v>
                </c:pt>
                <c:pt idx="119">
                  <c:v>24658.110758226001</c:v>
                </c:pt>
                <c:pt idx="120">
                  <c:v>25826.187606826701</c:v>
                </c:pt>
                <c:pt idx="121">
                  <c:v>27049.597304631301</c:v>
                </c:pt>
                <c:pt idx="122">
                  <c:v>28330.961018393202</c:v>
                </c:pt>
                <c:pt idx="123">
                  <c:v>29673.0240818887</c:v>
                </c:pt>
                <c:pt idx="124">
                  <c:v>31078.661877820101</c:v>
                </c:pt>
                <c:pt idx="125">
                  <c:v>32550.885998350601</c:v>
                </c:pt>
                <c:pt idx="126">
                  <c:v>34092.8506974681</c:v>
                </c:pt>
                <c:pt idx="127">
                  <c:v>35707.859649004597</c:v>
                </c:pt>
                <c:pt idx="128">
                  <c:v>37399.373024788001</c:v>
                </c:pt>
                <c:pt idx="129">
                  <c:v>39171.014908092598</c:v>
                </c:pt>
                <c:pt idx="130">
                  <c:v>41026.581058271899</c:v>
                </c:pt>
                <c:pt idx="131">
                  <c:v>42970.047043208397</c:v>
                </c:pt>
                <c:pt idx="132">
                  <c:v>45005.576757005001</c:v>
                </c:pt>
                <c:pt idx="133">
                  <c:v>47137.531341167298</c:v>
                </c:pt>
                <c:pt idx="134">
                  <c:v>49370.478528389998</c:v>
                </c:pt>
                <c:pt idx="135">
                  <c:v>51709.202428967597</c:v>
                </c:pt>
                <c:pt idx="136">
                  <c:v>54158.713780794598</c:v>
                </c:pt>
                <c:pt idx="137">
                  <c:v>56724.260684919798</c:v>
                </c:pt>
                <c:pt idx="138">
                  <c:v>59411.339849650401</c:v>
                </c:pt>
                <c:pt idx="139">
                  <c:v>62225.708367302301</c:v>
                </c:pt>
                <c:pt idx="140">
                  <c:v>65173.396048824201</c:v>
                </c:pt>
                <c:pt idx="141">
                  <c:v>68260.718342723805</c:v>
                </c:pt>
                <c:pt idx="142">
                  <c:v>71494.289865975807</c:v>
                </c:pt>
                <c:pt idx="143">
                  <c:v>74881.038575900297</c:v>
                </c:pt>
                <c:pt idx="144">
                  <c:v>78428.220613376805</c:v>
                </c:pt>
                <c:pt idx="145">
                  <c:v>82143.435849194197</c:v>
                </c:pt>
                <c:pt idx="146">
                  <c:v>86034.644166844897</c:v>
                </c:pt>
                <c:pt idx="147">
                  <c:v>90110.182516650195</c:v>
                </c:pt>
                <c:pt idx="148">
                  <c:v>94378.782777753906</c:v>
                </c:pt>
                <c:pt idx="149">
                  <c:v>98849.590466255904</c:v>
                </c:pt>
                <c:pt idx="150">
                  <c:v>103532.18432956599</c:v>
                </c:pt>
                <c:pt idx="151">
                  <c:v>108436.596868961</c:v>
                </c:pt>
                <c:pt idx="152">
                  <c:v>113573.335834311</c:v>
                </c:pt>
                <c:pt idx="153">
                  <c:v>118953.406737032</c:v>
                </c:pt>
                <c:pt idx="154">
                  <c:v>124588.336429501</c:v>
                </c:pt>
                <c:pt idx="155">
                  <c:v>130490.19780143999</c:v>
                </c:pt>
                <c:pt idx="156">
                  <c:v>136671.635646201</c:v>
                </c:pt>
                <c:pt idx="157">
                  <c:v>143145.893752348</c:v>
                </c:pt>
                <c:pt idx="158">
                  <c:v>149926.843278605</c:v>
                </c:pt>
                <c:pt idx="159">
                  <c:v>157029.01247293799</c:v>
                </c:pt>
                <c:pt idx="160">
                  <c:v>164467.61779946601</c:v>
                </c:pt>
                <c:pt idx="161">
                  <c:v>172258.59653987901</c:v>
                </c:pt>
                <c:pt idx="162">
                  <c:v>180418.64093920699</c:v>
                </c:pt>
                <c:pt idx="163">
                  <c:v>188965.23396912101</c:v>
                </c:pt>
                <c:pt idx="164">
                  <c:v>197916.686785356</c:v>
                </c:pt>
                <c:pt idx="165">
                  <c:v>207292.17795953699</c:v>
                </c:pt>
                <c:pt idx="166">
                  <c:v>217111.79456945101</c:v>
                </c:pt>
                <c:pt idx="167">
                  <c:v>227396.57523579299</c:v>
                </c:pt>
                <c:pt idx="168">
                  <c:v>238168.55519761599</c:v>
                </c:pt>
                <c:pt idx="169">
                  <c:v>249450.813523032</c:v>
                </c:pt>
                <c:pt idx="170">
                  <c:v>261267.52255633299</c:v>
                </c:pt>
                <c:pt idx="171">
                  <c:v>273643.99970746698</c:v>
                </c:pt>
                <c:pt idx="172">
                  <c:v>286606.76169482502</c:v>
                </c:pt>
                <c:pt idx="173">
                  <c:v>300183.58135755901</c:v>
                </c:pt>
                <c:pt idx="174">
                  <c:v>314403.54715915001</c:v>
                </c:pt>
                <c:pt idx="175">
                  <c:v>329297.125509715</c:v>
                </c:pt>
                <c:pt idx="176">
                  <c:v>344896.226040576</c:v>
                </c:pt>
                <c:pt idx="177">
                  <c:v>361234.26997094299</c:v>
                </c:pt>
                <c:pt idx="178">
                  <c:v>378346.26171319297</c:v>
                </c:pt>
                <c:pt idx="179">
                  <c:v>396268.86387014802</c:v>
                </c:pt>
                <c:pt idx="180">
                  <c:v>415040.47578504699</c:v>
                </c:pt>
                <c:pt idx="181">
                  <c:v>434701.31581250299</c:v>
                </c:pt>
                <c:pt idx="182">
                  <c:v>455293.50748669502</c:v>
                </c:pt>
                <c:pt idx="183">
                  <c:v>476861.16977144702</c:v>
                </c:pt>
                <c:pt idx="184">
                  <c:v>499450.511585514</c:v>
                </c:pt>
                <c:pt idx="185">
                  <c:v>523109.93080562598</c:v>
                </c:pt>
                <c:pt idx="186">
                  <c:v>547890.117959394</c:v>
                </c:pt>
                <c:pt idx="187">
                  <c:v>573844.16483023902</c:v>
                </c:pt>
                <c:pt idx="188">
                  <c:v>601027.67820703902</c:v>
                </c:pt>
                <c:pt idx="189">
                  <c:v>629498.89902218897</c:v>
                </c:pt>
                <c:pt idx="190">
                  <c:v>659318.82713335403</c:v>
                </c:pt>
                <c:pt idx="191">
                  <c:v>690551.35201623302</c:v>
                </c:pt>
                <c:pt idx="192">
                  <c:v>723263.38964835298</c:v>
                </c:pt>
                <c:pt idx="193">
                  <c:v>757525.02587719203</c:v>
                </c:pt>
                <c:pt idx="194">
                  <c:v>793409.66657974897</c:v>
                </c:pt>
                <c:pt idx="195">
                  <c:v>830994.19493533904</c:v>
                </c:pt>
                <c:pt idx="196">
                  <c:v>870359.13614851702</c:v>
                </c:pt>
                <c:pt idx="197">
                  <c:v>911588.82997508405</c:v>
                </c:pt>
                <c:pt idx="198">
                  <c:v>954771.61142080696</c:v>
                </c:pt>
                <c:pt idx="199">
                  <c:v>1000000</c:v>
                </c:pt>
              </c:numCache>
            </c:numRef>
          </c:xVal>
          <c:yVal>
            <c:numRef>
              <c:f>'[1]3.6V 1A'!$F$5:$F$204</c:f>
              <c:numCache>
                <c:formatCode>General</c:formatCode>
                <c:ptCount val="200"/>
                <c:pt idx="0">
                  <c:v>35.113546457865198</c:v>
                </c:pt>
                <c:pt idx="1">
                  <c:v>35.219656587955797</c:v>
                </c:pt>
                <c:pt idx="2">
                  <c:v>35.166432829485203</c:v>
                </c:pt>
                <c:pt idx="3">
                  <c:v>35.165222561626301</c:v>
                </c:pt>
                <c:pt idx="4">
                  <c:v>35.177605512629199</c:v>
                </c:pt>
                <c:pt idx="5">
                  <c:v>35.154783153472202</c:v>
                </c:pt>
                <c:pt idx="6">
                  <c:v>35.175100965206902</c:v>
                </c:pt>
                <c:pt idx="7">
                  <c:v>35.163371273030698</c:v>
                </c:pt>
                <c:pt idx="8">
                  <c:v>35.012485739640098</c:v>
                </c:pt>
                <c:pt idx="9">
                  <c:v>34.989227751841497</c:v>
                </c:pt>
                <c:pt idx="10">
                  <c:v>35.080534075761797</c:v>
                </c:pt>
                <c:pt idx="11">
                  <c:v>35.003038055760001</c:v>
                </c:pt>
                <c:pt idx="12">
                  <c:v>35.068448912175498</c:v>
                </c:pt>
                <c:pt idx="13">
                  <c:v>35.0443130046785</c:v>
                </c:pt>
                <c:pt idx="14">
                  <c:v>35.005787265588602</c:v>
                </c:pt>
                <c:pt idx="15">
                  <c:v>35.043978610365201</c:v>
                </c:pt>
                <c:pt idx="16">
                  <c:v>34.976279458933298</c:v>
                </c:pt>
                <c:pt idx="17">
                  <c:v>34.931569366403302</c:v>
                </c:pt>
                <c:pt idx="18">
                  <c:v>34.847834835327198</c:v>
                </c:pt>
                <c:pt idx="19">
                  <c:v>34.7935903525727</c:v>
                </c:pt>
                <c:pt idx="20">
                  <c:v>34.714756449362</c:v>
                </c:pt>
                <c:pt idx="21">
                  <c:v>34.831389153416801</c:v>
                </c:pt>
                <c:pt idx="22">
                  <c:v>34.711167640499497</c:v>
                </c:pt>
                <c:pt idx="23">
                  <c:v>34.644193529305902</c:v>
                </c:pt>
                <c:pt idx="24">
                  <c:v>34.544729396003603</c:v>
                </c:pt>
                <c:pt idx="25">
                  <c:v>34.547802886507</c:v>
                </c:pt>
                <c:pt idx="26">
                  <c:v>34.4321314046908</c:v>
                </c:pt>
                <c:pt idx="27">
                  <c:v>34.344053943694803</c:v>
                </c:pt>
                <c:pt idx="28">
                  <c:v>34.274508204218897</c:v>
                </c:pt>
                <c:pt idx="29">
                  <c:v>34.140128906128197</c:v>
                </c:pt>
                <c:pt idx="30">
                  <c:v>33.854829017018503</c:v>
                </c:pt>
                <c:pt idx="31">
                  <c:v>33.871483087339698</c:v>
                </c:pt>
                <c:pt idx="32">
                  <c:v>33.819783727605298</c:v>
                </c:pt>
                <c:pt idx="33">
                  <c:v>33.5190152755086</c:v>
                </c:pt>
                <c:pt idx="34">
                  <c:v>33.579432571380103</c:v>
                </c:pt>
                <c:pt idx="35">
                  <c:v>33.448152134104703</c:v>
                </c:pt>
                <c:pt idx="36">
                  <c:v>33.110991765626402</c:v>
                </c:pt>
                <c:pt idx="37">
                  <c:v>33.135135048349603</c:v>
                </c:pt>
                <c:pt idx="38">
                  <c:v>33.011093690274301</c:v>
                </c:pt>
                <c:pt idx="39">
                  <c:v>32.713762030014301</c:v>
                </c:pt>
                <c:pt idx="40">
                  <c:v>32.459389760232803</c:v>
                </c:pt>
                <c:pt idx="41">
                  <c:v>32.318967337044199</c:v>
                </c:pt>
                <c:pt idx="42">
                  <c:v>32.137546098631098</c:v>
                </c:pt>
                <c:pt idx="43">
                  <c:v>31.8903019015547</c:v>
                </c:pt>
                <c:pt idx="44">
                  <c:v>31.643955043423201</c:v>
                </c:pt>
                <c:pt idx="45">
                  <c:v>31.311752711391499</c:v>
                </c:pt>
                <c:pt idx="46">
                  <c:v>31.055191999463801</c:v>
                </c:pt>
                <c:pt idx="47">
                  <c:v>30.752863337022301</c:v>
                </c:pt>
                <c:pt idx="48">
                  <c:v>30.455725648250301</c:v>
                </c:pt>
                <c:pt idx="49">
                  <c:v>30.105741097640198</c:v>
                </c:pt>
                <c:pt idx="50">
                  <c:v>29.7924717907777</c:v>
                </c:pt>
                <c:pt idx="51">
                  <c:v>29.406315580953098</c:v>
                </c:pt>
                <c:pt idx="52">
                  <c:v>29.047876434345302</c:v>
                </c:pt>
                <c:pt idx="53">
                  <c:v>28.690234055290698</c:v>
                </c:pt>
                <c:pt idx="54">
                  <c:v>28.2785725626584</c:v>
                </c:pt>
                <c:pt idx="55">
                  <c:v>27.821050602274401</c:v>
                </c:pt>
                <c:pt idx="56">
                  <c:v>27.3947603286075</c:v>
                </c:pt>
                <c:pt idx="57">
                  <c:v>26.972483603929501</c:v>
                </c:pt>
                <c:pt idx="58">
                  <c:v>26.489587991150302</c:v>
                </c:pt>
                <c:pt idx="59">
                  <c:v>26.030503912339899</c:v>
                </c:pt>
                <c:pt idx="60">
                  <c:v>25.524240655186102</c:v>
                </c:pt>
                <c:pt idx="61">
                  <c:v>25.033585479499099</c:v>
                </c:pt>
                <c:pt idx="62">
                  <c:v>24.5221915093537</c:v>
                </c:pt>
                <c:pt idx="63">
                  <c:v>23.9638642465675</c:v>
                </c:pt>
                <c:pt idx="64">
                  <c:v>23.434336425316999</c:v>
                </c:pt>
                <c:pt idx="65">
                  <c:v>22.896711307095199</c:v>
                </c:pt>
                <c:pt idx="66">
                  <c:v>22.314006539830601</c:v>
                </c:pt>
                <c:pt idx="67">
                  <c:v>21.802434366299799</c:v>
                </c:pt>
                <c:pt idx="68">
                  <c:v>21.2040992728307</c:v>
                </c:pt>
                <c:pt idx="69">
                  <c:v>20.652509955682</c:v>
                </c:pt>
                <c:pt idx="70">
                  <c:v>20.051231486656199</c:v>
                </c:pt>
                <c:pt idx="71">
                  <c:v>19.498344299616399</c:v>
                </c:pt>
                <c:pt idx="72">
                  <c:v>18.875563970125999</c:v>
                </c:pt>
                <c:pt idx="73">
                  <c:v>18.271424440305701</c:v>
                </c:pt>
                <c:pt idx="74">
                  <c:v>17.644083987128099</c:v>
                </c:pt>
                <c:pt idx="75">
                  <c:v>17.042681418205198</c:v>
                </c:pt>
                <c:pt idx="76">
                  <c:v>16.4011670458883</c:v>
                </c:pt>
                <c:pt idx="77">
                  <c:v>15.801423806696899</c:v>
                </c:pt>
                <c:pt idx="78">
                  <c:v>15.1354511559577</c:v>
                </c:pt>
                <c:pt idx="79">
                  <c:v>14.541464419139</c:v>
                </c:pt>
                <c:pt idx="80">
                  <c:v>13.873499680428401</c:v>
                </c:pt>
                <c:pt idx="81">
                  <c:v>13.2448723444511</c:v>
                </c:pt>
                <c:pt idx="82">
                  <c:v>12.578265055430199</c:v>
                </c:pt>
                <c:pt idx="83">
                  <c:v>11.9581070493703</c:v>
                </c:pt>
                <c:pt idx="84">
                  <c:v>11.307076518496901</c:v>
                </c:pt>
                <c:pt idx="85">
                  <c:v>10.6993185433455</c:v>
                </c:pt>
                <c:pt idx="86">
                  <c:v>10.031121293356</c:v>
                </c:pt>
                <c:pt idx="87">
                  <c:v>9.4334497892563807</c:v>
                </c:pt>
                <c:pt idx="88">
                  <c:v>8.7720448174111407</c:v>
                </c:pt>
                <c:pt idx="89">
                  <c:v>8.1666700618656893</c:v>
                </c:pt>
                <c:pt idx="90">
                  <c:v>7.5263940832803504</c:v>
                </c:pt>
                <c:pt idx="91">
                  <c:v>6.9391321282815204</c:v>
                </c:pt>
                <c:pt idx="92">
                  <c:v>6.30655389340874</c:v>
                </c:pt>
                <c:pt idx="93">
                  <c:v>5.7342023492608103</c:v>
                </c:pt>
                <c:pt idx="94">
                  <c:v>5.1232036488142301</c:v>
                </c:pt>
                <c:pt idx="95">
                  <c:v>4.5617258747015104</c:v>
                </c:pt>
                <c:pt idx="96">
                  <c:v>3.9960357015382799</c:v>
                </c:pt>
                <c:pt idx="97">
                  <c:v>3.4028413442116698</c:v>
                </c:pt>
                <c:pt idx="98">
                  <c:v>2.86254284308718</c:v>
                </c:pt>
                <c:pt idx="99">
                  <c:v>2.2854861725200402</c:v>
                </c:pt>
                <c:pt idx="100">
                  <c:v>1.7555064723450999</c:v>
                </c:pt>
                <c:pt idx="101">
                  <c:v>1.2013636799678</c:v>
                </c:pt>
                <c:pt idx="102">
                  <c:v>1.1524337910825999</c:v>
                </c:pt>
                <c:pt idx="103">
                  <c:v>0.13313270903337401</c:v>
                </c:pt>
                <c:pt idx="104">
                  <c:v>-0.36946482314150803</c:v>
                </c:pt>
                <c:pt idx="105">
                  <c:v>-0.90717054638547601</c:v>
                </c:pt>
                <c:pt idx="106">
                  <c:v>-1.3967282094233999</c:v>
                </c:pt>
                <c:pt idx="107">
                  <c:v>-1.91477294363058</c:v>
                </c:pt>
                <c:pt idx="108">
                  <c:v>-2.3963161099190899</c:v>
                </c:pt>
                <c:pt idx="109">
                  <c:v>-2.9142880544109699</c:v>
                </c:pt>
                <c:pt idx="110">
                  <c:v>-3.3798583151514201</c:v>
                </c:pt>
                <c:pt idx="111">
                  <c:v>-3.8716969561642398</c:v>
                </c:pt>
                <c:pt idx="112">
                  <c:v>-4.3277225259809597</c:v>
                </c:pt>
                <c:pt idx="113">
                  <c:v>-4.8274609508615898</c:v>
                </c:pt>
                <c:pt idx="114">
                  <c:v>-5.2664055941882699</c:v>
                </c:pt>
                <c:pt idx="115">
                  <c:v>-5.7518828402749103</c:v>
                </c:pt>
                <c:pt idx="116">
                  <c:v>-6.2148823148144201</c:v>
                </c:pt>
                <c:pt idx="117">
                  <c:v>-6.6857772773486897</c:v>
                </c:pt>
                <c:pt idx="118">
                  <c:v>-7.1500123455872204</c:v>
                </c:pt>
                <c:pt idx="119">
                  <c:v>-7.6468880048224497</c:v>
                </c:pt>
                <c:pt idx="120">
                  <c:v>-8.0943572571901203</c:v>
                </c:pt>
                <c:pt idx="121">
                  <c:v>-8.5381332811447308</c:v>
                </c:pt>
                <c:pt idx="122">
                  <c:v>-9.0101576065481606</c:v>
                </c:pt>
                <c:pt idx="123">
                  <c:v>-9.48985390079722</c:v>
                </c:pt>
                <c:pt idx="124">
                  <c:v>-9.9467131075758992</c:v>
                </c:pt>
                <c:pt idx="125">
                  <c:v>-10.4164480899711</c:v>
                </c:pt>
                <c:pt idx="126">
                  <c:v>-10.867035361445399</c:v>
                </c:pt>
                <c:pt idx="127">
                  <c:v>-11.368499365723499</c:v>
                </c:pt>
                <c:pt idx="128">
                  <c:v>-11.816609859453299</c:v>
                </c:pt>
                <c:pt idx="129">
                  <c:v>-12.3098919626712</c:v>
                </c:pt>
                <c:pt idx="130">
                  <c:v>-12.7790417399027</c:v>
                </c:pt>
                <c:pt idx="131">
                  <c:v>-13.2397622209325</c:v>
                </c:pt>
                <c:pt idx="132">
                  <c:v>-13.7441324935669</c:v>
                </c:pt>
                <c:pt idx="133">
                  <c:v>-14.203061012904</c:v>
                </c:pt>
                <c:pt idx="134">
                  <c:v>-14.750344737472</c:v>
                </c:pt>
                <c:pt idx="135">
                  <c:v>-15.311221620331899</c:v>
                </c:pt>
                <c:pt idx="136">
                  <c:v>-15.705595123613699</c:v>
                </c:pt>
                <c:pt idx="137">
                  <c:v>-16.1513138680629</c:v>
                </c:pt>
                <c:pt idx="138">
                  <c:v>-16.643227147115901</c:v>
                </c:pt>
                <c:pt idx="139">
                  <c:v>-17.2581837600417</c:v>
                </c:pt>
                <c:pt idx="140">
                  <c:v>-17.670150196630001</c:v>
                </c:pt>
                <c:pt idx="141">
                  <c:v>-18.3267929374794</c:v>
                </c:pt>
                <c:pt idx="142">
                  <c:v>-18.879115145351101</c:v>
                </c:pt>
                <c:pt idx="143">
                  <c:v>-19.4801716501666</c:v>
                </c:pt>
                <c:pt idx="144">
                  <c:v>-19.999303976880899</c:v>
                </c:pt>
                <c:pt idx="145">
                  <c:v>-20.413538473617901</c:v>
                </c:pt>
                <c:pt idx="146">
                  <c:v>-21.122402548854101</c:v>
                </c:pt>
                <c:pt idx="147">
                  <c:v>-21.834360844335901</c:v>
                </c:pt>
                <c:pt idx="148">
                  <c:v>-22.575019457658701</c:v>
                </c:pt>
                <c:pt idx="149">
                  <c:v>-22.936937901573501</c:v>
                </c:pt>
                <c:pt idx="150">
                  <c:v>-23.676650384870001</c:v>
                </c:pt>
                <c:pt idx="151">
                  <c:v>-24.497272762143101</c:v>
                </c:pt>
                <c:pt idx="152">
                  <c:v>-24.931895970019799</c:v>
                </c:pt>
                <c:pt idx="153">
                  <c:v>-25.446473504573198</c:v>
                </c:pt>
                <c:pt idx="154">
                  <c:v>-26.3786234251526</c:v>
                </c:pt>
                <c:pt idx="155">
                  <c:v>-26.6375746849825</c:v>
                </c:pt>
                <c:pt idx="156">
                  <c:v>-27.091798263076299</c:v>
                </c:pt>
                <c:pt idx="157">
                  <c:v>-28.0800822147765</c:v>
                </c:pt>
                <c:pt idx="158">
                  <c:v>-28.530717990307199</c:v>
                </c:pt>
                <c:pt idx="159">
                  <c:v>-29.2607956033123</c:v>
                </c:pt>
                <c:pt idx="160">
                  <c:v>-29.563123516174102</c:v>
                </c:pt>
                <c:pt idx="161">
                  <c:v>-30.7648646639418</c:v>
                </c:pt>
                <c:pt idx="162">
                  <c:v>-30.211892227022101</c:v>
                </c:pt>
                <c:pt idx="163">
                  <c:v>-32.087203428019002</c:v>
                </c:pt>
                <c:pt idx="164">
                  <c:v>-32.892966120558597</c:v>
                </c:pt>
                <c:pt idx="165">
                  <c:v>-33.305117648271398</c:v>
                </c:pt>
                <c:pt idx="166">
                  <c:v>-34.150734347210403</c:v>
                </c:pt>
                <c:pt idx="167">
                  <c:v>-34.726707264645498</c:v>
                </c:pt>
                <c:pt idx="168">
                  <c:v>-34.9495442194277</c:v>
                </c:pt>
                <c:pt idx="169">
                  <c:v>-34.854331709317499</c:v>
                </c:pt>
                <c:pt idx="170">
                  <c:v>-38.975084679817698</c:v>
                </c:pt>
                <c:pt idx="171">
                  <c:v>-36.628703214966102</c:v>
                </c:pt>
                <c:pt idx="172">
                  <c:v>-36.079834356686703</c:v>
                </c:pt>
                <c:pt idx="173">
                  <c:v>-35.152319315332598</c:v>
                </c:pt>
                <c:pt idx="174">
                  <c:v>-35.440020886118397</c:v>
                </c:pt>
                <c:pt idx="175">
                  <c:v>-33.661653557797997</c:v>
                </c:pt>
                <c:pt idx="176">
                  <c:v>-35.253863759250997</c:v>
                </c:pt>
                <c:pt idx="177">
                  <c:v>-35.406323988005298</c:v>
                </c:pt>
                <c:pt idx="178">
                  <c:v>-35.3907623007388</c:v>
                </c:pt>
                <c:pt idx="179">
                  <c:v>-36.450310248518598</c:v>
                </c:pt>
                <c:pt idx="180">
                  <c:v>-37.030632857797002</c:v>
                </c:pt>
                <c:pt idx="181">
                  <c:v>-37.184650334344902</c:v>
                </c:pt>
                <c:pt idx="182">
                  <c:v>-36.849169282896803</c:v>
                </c:pt>
                <c:pt idx="183">
                  <c:v>-37.500322525597902</c:v>
                </c:pt>
                <c:pt idx="184">
                  <c:v>-36.311308828188103</c:v>
                </c:pt>
                <c:pt idx="185">
                  <c:v>-36.181739037137703</c:v>
                </c:pt>
                <c:pt idx="186">
                  <c:v>-37.3617944847093</c:v>
                </c:pt>
                <c:pt idx="187">
                  <c:v>-35.372385181474797</c:v>
                </c:pt>
                <c:pt idx="188">
                  <c:v>-37.143562802718201</c:v>
                </c:pt>
                <c:pt idx="189">
                  <c:v>-37.138616744398597</c:v>
                </c:pt>
                <c:pt idx="190">
                  <c:v>-35.880981479103603</c:v>
                </c:pt>
                <c:pt idx="191">
                  <c:v>-36.731561169090298</c:v>
                </c:pt>
                <c:pt idx="192">
                  <c:v>-35.858594516630397</c:v>
                </c:pt>
                <c:pt idx="193">
                  <c:v>-34.836322537778599</c:v>
                </c:pt>
                <c:pt idx="194">
                  <c:v>-33.805370099350597</c:v>
                </c:pt>
                <c:pt idx="195">
                  <c:v>-34.139838993848201</c:v>
                </c:pt>
                <c:pt idx="196">
                  <c:v>-34.055588727223103</c:v>
                </c:pt>
                <c:pt idx="197">
                  <c:v>-32.242458617649099</c:v>
                </c:pt>
                <c:pt idx="198">
                  <c:v>-32.010732357533499</c:v>
                </c:pt>
                <c:pt idx="199">
                  <c:v>-32.852617894616102</c:v>
                </c:pt>
              </c:numCache>
            </c:numRef>
          </c:yVal>
          <c:smooth val="1"/>
          <c:extLst>
            <c:ext xmlns:c16="http://schemas.microsoft.com/office/drawing/2014/chart" uri="{C3380CC4-5D6E-409C-BE32-E72D297353CC}">
              <c16:uniqueId val="{00000001-5DDE-4F32-986D-02B4913845E6}"/>
            </c:ext>
          </c:extLst>
        </c:ser>
        <c:ser>
          <c:idx val="4"/>
          <c:order val="4"/>
          <c:tx>
            <c:v>gain_Excel</c:v>
          </c:tx>
          <c:spPr>
            <a:ln>
              <a:solidFill>
                <a:schemeClr val="tx2"/>
              </a:solidFill>
              <a:prstDash val="dash"/>
            </a:ln>
          </c:spPr>
          <c:marker>
            <c:symbol val="none"/>
          </c:marker>
          <c:xVal>
            <c:numRef>
              <c:f>'[1]3.6V 1A'!$I$5:$I$45</c:f>
              <c:numCache>
                <c:formatCode>General</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'[1]3.6V 1A'!$J$5:$J$45</c:f>
              <c:numCache>
                <c:formatCode>General</c:formatCode>
                <c:ptCount val="41"/>
                <c:pt idx="0">
                  <c:v>52.687620949153178</c:v>
                </c:pt>
                <c:pt idx="1">
                  <c:v>50.685483621765478</c:v>
                </c:pt>
                <c:pt idx="2">
                  <c:v>48.679078480174034</c:v>
                </c:pt>
                <c:pt idx="3">
                  <c:v>46.667049317930712</c:v>
                </c:pt>
                <c:pt idx="4">
                  <c:v>44.64686827683969</c:v>
                </c:pt>
                <c:pt idx="5">
                  <c:v>42.614350758879297</c:v>
                </c:pt>
                <c:pt idx="6">
                  <c:v>40.562900794884705</c:v>
                </c:pt>
                <c:pt idx="7">
                  <c:v>38.482443677673224</c:v>
                </c:pt>
                <c:pt idx="8">
                  <c:v>36.358082393297636</c:v>
                </c:pt>
                <c:pt idx="9">
                  <c:v>34.168741039338549</c:v>
                </c:pt>
                <c:pt idx="10">
                  <c:v>31.886519487837454</c:v>
                </c:pt>
                <c:pt idx="11">
                  <c:v>29.478132110424824</c:v>
                </c:pt>
                <c:pt idx="12">
                  <c:v>26.910136968146396</c:v>
                </c:pt>
                <c:pt idx="13">
                  <c:v>24.158573335565933</c:v>
                </c:pt>
                <c:pt idx="14">
                  <c:v>21.220480395770807</c:v>
                </c:pt>
                <c:pt idx="15">
                  <c:v>18.121652298059644</c:v>
                </c:pt>
                <c:pt idx="16">
                  <c:v>14.915929102972868</c:v>
                </c:pt>
                <c:pt idx="17">
                  <c:v>11.676334503549299</c:v>
                </c:pt>
                <c:pt idx="18">
                  <c:v>8.481942306133206</c:v>
                </c:pt>
                <c:pt idx="19">
                  <c:v>5.4037745581787178</c:v>
                </c:pt>
                <c:pt idx="20">
                  <c:v>2.4920410728021203</c:v>
                </c:pt>
                <c:pt idx="21">
                  <c:v>-0.231743202109854</c:v>
                </c:pt>
                <c:pt idx="22">
                  <c:v>-2.7741176393401954</c:v>
                </c:pt>
                <c:pt idx="23">
                  <c:v>-5.1609823024744763</c:v>
                </c:pt>
                <c:pt idx="24">
                  <c:v>-7.4260167133812942</c:v>
                </c:pt>
                <c:pt idx="25">
                  <c:v>-9.6015660594924377</c:v>
                </c:pt>
                <c:pt idx="26">
                  <c:v>-11.713972095793732</c:v>
                </c:pt>
                <c:pt idx="27">
                  <c:v>-13.782431145647603</c:v>
                </c:pt>
                <c:pt idx="28">
                  <c:v>-15.819652915581599</c:v>
                </c:pt>
                <c:pt idx="29">
                  <c:v>-17.83303844337394</c:v>
                </c:pt>
                <c:pt idx="30">
                  <c:v>-19.825761528371331</c:v>
                </c:pt>
                <c:pt idx="31">
                  <c:v>-21.797632536529612</c:v>
                </c:pt>
                <c:pt idx="32">
                  <c:v>-23.745956895359502</c:v>
                </c:pt>
                <c:pt idx="33">
                  <c:v>-25.666835686039452</c:v>
                </c:pt>
                <c:pt idx="34">
                  <c:v>-27.557370189451163</c:v>
                </c:pt>
                <c:pt idx="35">
                  <c:v>-29.418639079849264</c:v>
                </c:pt>
                <c:pt idx="36">
                  <c:v>-31.257940333116828</c:v>
                </c:pt>
                <c:pt idx="37">
                  <c:v>-33.087817506931636</c:v>
                </c:pt>
                <c:pt idx="38">
                  <c:v>-34.921038394014808</c:v>
                </c:pt>
                <c:pt idx="39">
                  <c:v>-36.764345462744814</c:v>
                </c:pt>
                <c:pt idx="40">
                  <c:v>-38.614877696201091</c:v>
                </c:pt>
              </c:numCache>
            </c:numRef>
          </c:yVal>
          <c:smooth val="1"/>
          <c:extLst>
            <c:ext xmlns:c16="http://schemas.microsoft.com/office/drawing/2014/chart" uri="{C3380CC4-5D6E-409C-BE32-E72D297353CC}">
              <c16:uniqueId val="{00000002-5DDE-4F32-986D-02B4913845E6}"/>
            </c:ext>
          </c:extLst>
        </c:ser>
        <c:dLbls>
          <c:showLegendKey val="0"/>
          <c:showVal val="0"/>
          <c:showCatName val="0"/>
          <c:showSerName val="0"/>
          <c:showPercent val="0"/>
          <c:showBubbleSize val="0"/>
        </c:dLbls>
        <c:axId val="174273664"/>
        <c:axId val="174275584"/>
      </c:scatterChart>
      <c:scatterChart>
        <c:scatterStyle val="smoothMarker"/>
        <c:varyColors val="0"/>
        <c:ser>
          <c:idx val="1"/>
          <c:order val="1"/>
          <c:tx>
            <c:v>phase_SIMPLIS</c:v>
          </c:tx>
          <c:marker>
            <c:symbol val="none"/>
          </c:marker>
          <c:xVal>
            <c:numRef>
              <c:f>'[1]3.6V 1A'!$A$5:$A$1505</c:f>
              <c:numCache>
                <c:formatCode>General</c:formatCode>
                <c:ptCount val="1501"/>
                <c:pt idx="0">
                  <c:v>10</c:v>
                </c:pt>
                <c:pt idx="1">
                  <c:v>10.0925288607668</c:v>
                </c:pt>
                <c:pt idx="2">
                  <c:v>10.185913880541101</c:v>
                </c:pt>
                <c:pt idx="3">
                  <c:v>10.2801629812647</c:v>
                </c:pt>
                <c:pt idx="4">
                  <c:v>10.375284158180101</c:v>
                </c:pt>
                <c:pt idx="5">
                  <c:v>10.4712854805089</c:v>
                </c:pt>
                <c:pt idx="6">
                  <c:v>10.568175092136499</c:v>
                </c:pt>
                <c:pt idx="7">
                  <c:v>10.6659612123025</c:v>
                </c:pt>
                <c:pt idx="8">
                  <c:v>10.764652136298301</c:v>
                </c:pt>
                <c:pt idx="9">
                  <c:v>10.864256236170601</c:v>
                </c:pt>
                <c:pt idx="10">
                  <c:v>10.9647819614318</c:v>
                </c:pt>
                <c:pt idx="11">
                  <c:v>11.066237839776599</c:v>
                </c:pt>
                <c:pt idx="12">
                  <c:v>11.1686324778056</c:v>
                </c:pt>
                <c:pt idx="13">
                  <c:v>11.271974561755099</c:v>
                </c:pt>
                <c:pt idx="14">
                  <c:v>11.3762728582343</c:v>
                </c:pt>
                <c:pt idx="15">
                  <c:v>11.4815362149688</c:v>
                </c:pt>
                <c:pt idx="16">
                  <c:v>11.587773561551201</c:v>
                </c:pt>
                <c:pt idx="17">
                  <c:v>11.694993910198701</c:v>
                </c:pt>
                <c:pt idx="18">
                  <c:v>11.803206356517199</c:v>
                </c:pt>
                <c:pt idx="19">
                  <c:v>11.9124200802737</c:v>
                </c:pt>
                <c:pt idx="20">
                  <c:v>12.022644346174101</c:v>
                </c:pt>
                <c:pt idx="21">
                  <c:v>12.1338885046497</c:v>
                </c:pt>
                <c:pt idx="22">
                  <c:v>12.2461619926504</c:v>
                </c:pt>
                <c:pt idx="23">
                  <c:v>12.3594743344451</c:v>
                </c:pt>
                <c:pt idx="24">
                  <c:v>12.473835142429399</c:v>
                </c:pt>
                <c:pt idx="25">
                  <c:v>12.5892541179416</c:v>
                </c:pt>
                <c:pt idx="26">
                  <c:v>12.705741052085401</c:v>
                </c:pt>
                <c:pt idx="27">
                  <c:v>12.823305826560199</c:v>
                </c:pt>
                <c:pt idx="28">
                  <c:v>12.941958414499799</c:v>
                </c:pt>
                <c:pt idx="29">
                  <c:v>13.061708881318401</c:v>
                </c:pt>
                <c:pt idx="30">
                  <c:v>13.182567385564001</c:v>
                </c:pt>
                <c:pt idx="31">
                  <c:v>13.304544179780899</c:v>
                </c:pt>
                <c:pt idx="32">
                  <c:v>13.4276496113786</c:v>
                </c:pt>
                <c:pt idx="33">
                  <c:v>13.5518941235103</c:v>
                </c:pt>
                <c:pt idx="34">
                  <c:v>13.6772882559584</c:v>
                </c:pt>
                <c:pt idx="35">
                  <c:v>13.8038426460288</c:v>
                </c:pt>
                <c:pt idx="36">
                  <c:v>13.931568029453</c:v>
                </c:pt>
                <c:pt idx="37">
                  <c:v>14.0604752412991</c:v>
                </c:pt>
                <c:pt idx="38">
                  <c:v>14.190575216890901</c:v>
                </c:pt>
                <c:pt idx="39">
                  <c:v>14.3218789927354</c:v>
                </c:pt>
                <c:pt idx="40">
                  <c:v>14.454397707459201</c:v>
                </c:pt>
                <c:pt idx="41">
                  <c:v>14.5881426027534</c:v>
                </c:pt>
                <c:pt idx="42">
                  <c:v>14.7231250243271</c:v>
                </c:pt>
                <c:pt idx="43">
                  <c:v>14.85935642287</c:v>
                </c:pt>
                <c:pt idx="44">
                  <c:v>14.996848355023699</c:v>
                </c:pt>
                <c:pt idx="45">
                  <c:v>15.135612484361999</c:v>
                </c:pt>
                <c:pt idx="46">
                  <c:v>15.2756605823807</c:v>
                </c:pt>
                <c:pt idx="47">
                  <c:v>15.4170045294955</c:v>
                </c:pt>
                <c:pt idx="48">
                  <c:v>15.559656316050701</c:v>
                </c:pt>
                <c:pt idx="49">
                  <c:v>15.703628043335501</c:v>
                </c:pt>
                <c:pt idx="50">
                  <c:v>15.848931924611099</c:v>
                </c:pt>
                <c:pt idx="51">
                  <c:v>15.9955802861466</c:v>
                </c:pt>
                <c:pt idx="52">
                  <c:v>16.1435855682648</c:v>
                </c:pt>
                <c:pt idx="53">
                  <c:v>16.2929603263972</c:v>
                </c:pt>
                <c:pt idx="54">
                  <c:v>16.4437172321493</c:v>
                </c:pt>
                <c:pt idx="55">
                  <c:v>16.595869074375599</c:v>
                </c:pt>
                <c:pt idx="56">
                  <c:v>16.749428760264301</c:v>
                </c:pt>
                <c:pt idx="57">
                  <c:v>16.904409316432599</c:v>
                </c:pt>
                <c:pt idx="58">
                  <c:v>17.060823890031202</c:v>
                </c:pt>
                <c:pt idx="59">
                  <c:v>17.218685749860001</c:v>
                </c:pt>
                <c:pt idx="60">
                  <c:v>17.378008287493699</c:v>
                </c:pt>
                <c:pt idx="61">
                  <c:v>17.538805018417602</c:v>
                </c:pt>
                <c:pt idx="62">
                  <c:v>17.701089583174198</c:v>
                </c:pt>
                <c:pt idx="63">
                  <c:v>17.8648757485205</c:v>
                </c:pt>
                <c:pt idx="64">
                  <c:v>18.030177408595598</c:v>
                </c:pt>
                <c:pt idx="65">
                  <c:v>18.197008586099798</c:v>
                </c:pt>
                <c:pt idx="66">
                  <c:v>18.365383433483402</c:v>
                </c:pt>
                <c:pt idx="67">
                  <c:v>18.535316234148102</c:v>
                </c:pt>
                <c:pt idx="68">
                  <c:v>18.706821403658001</c:v>
                </c:pt>
                <c:pt idx="69">
                  <c:v>18.879913490962899</c:v>
                </c:pt>
                <c:pt idx="70">
                  <c:v>19.054607179632399</c:v>
                </c:pt>
                <c:pt idx="71">
                  <c:v>19.230917289101502</c:v>
                </c:pt>
                <c:pt idx="72">
                  <c:v>19.408858775927701</c:v>
                </c:pt>
                <c:pt idx="73">
                  <c:v>19.588446735059801</c:v>
                </c:pt>
                <c:pt idx="74">
                  <c:v>19.769696401118601</c:v>
                </c:pt>
                <c:pt idx="75">
                  <c:v>19.952623149688701</c:v>
                </c:pt>
                <c:pt idx="76">
                  <c:v>20.137242498623799</c:v>
                </c:pt>
                <c:pt idx="77">
                  <c:v>20.323570109362201</c:v>
                </c:pt>
                <c:pt idx="78">
                  <c:v>20.511621788255599</c:v>
                </c:pt>
                <c:pt idx="79">
                  <c:v>20.701413487910401</c:v>
                </c:pt>
                <c:pt idx="80">
                  <c:v>20.892961308540301</c:v>
                </c:pt>
                <c:pt idx="81">
                  <c:v>21.086281499332799</c:v>
                </c:pt>
                <c:pt idx="82">
                  <c:v>21.281390459827101</c:v>
                </c:pt>
                <c:pt idx="83">
                  <c:v>21.478304741305301</c:v>
                </c:pt>
                <c:pt idx="84">
                  <c:v>21.677041048196902</c:v>
                </c:pt>
                <c:pt idx="85">
                  <c:v>21.877616239495499</c:v>
                </c:pt>
                <c:pt idx="86">
                  <c:v>22.080047330188901</c:v>
                </c:pt>
                <c:pt idx="87">
                  <c:v>22.284351492702999</c:v>
                </c:pt>
                <c:pt idx="88">
                  <c:v>22.490546058357801</c:v>
                </c:pt>
                <c:pt idx="89">
                  <c:v>22.698648518838201</c:v>
                </c:pt>
                <c:pt idx="90">
                  <c:v>22.908676527677699</c:v>
                </c:pt>
                <c:pt idx="91">
                  <c:v>23.120647901755898</c:v>
                </c:pt>
                <c:pt idx="92">
                  <c:v>23.334580622810002</c:v>
                </c:pt>
                <c:pt idx="93">
                  <c:v>23.55049283896</c:v>
                </c:pt>
                <c:pt idx="94">
                  <c:v>23.768402866248699</c:v>
                </c:pt>
                <c:pt idx="95">
                  <c:v>23.9883291901949</c:v>
                </c:pt>
                <c:pt idx="96">
                  <c:v>24.210290467361698</c:v>
                </c:pt>
                <c:pt idx="97">
                  <c:v>24.434305526939699</c:v>
                </c:pt>
                <c:pt idx="98">
                  <c:v>24.6603933723433</c:v>
                </c:pt>
                <c:pt idx="99">
                  <c:v>24.888573182823901</c:v>
                </c:pt>
                <c:pt idx="100">
                  <c:v>25.118864315095799</c:v>
                </c:pt>
                <c:pt idx="101">
                  <c:v>25.351286304978998</c:v>
                </c:pt>
                <c:pt idx="102">
                  <c:v>25.585858869056398</c:v>
                </c:pt>
                <c:pt idx="103">
                  <c:v>25.822601906345898</c:v>
                </c:pt>
                <c:pt idx="104">
                  <c:v>26.061535499988899</c:v>
                </c:pt>
                <c:pt idx="105">
                  <c:v>26.3026799189538</c:v>
                </c:pt>
                <c:pt idx="106">
                  <c:v>26.5460556197553</c:v>
                </c:pt>
                <c:pt idx="107">
                  <c:v>26.791683248190299</c:v>
                </c:pt>
                <c:pt idx="108">
                  <c:v>27.039583641088399</c:v>
                </c:pt>
                <c:pt idx="109">
                  <c:v>27.2897778280804</c:v>
                </c:pt>
                <c:pt idx="110">
                  <c:v>27.542287033381601</c:v>
                </c:pt>
                <c:pt idx="111">
                  <c:v>27.797132677592799</c:v>
                </c:pt>
                <c:pt idx="112">
                  <c:v>28.0543363795171</c:v>
                </c:pt>
                <c:pt idx="113">
                  <c:v>28.313919957993701</c:v>
                </c:pt>
                <c:pt idx="114">
                  <c:v>28.575905433749401</c:v>
                </c:pt>
                <c:pt idx="115">
                  <c:v>28.840315031266002</c:v>
                </c:pt>
                <c:pt idx="116">
                  <c:v>29.107171180666001</c:v>
                </c:pt>
                <c:pt idx="117">
                  <c:v>29.376496519615301</c:v>
                </c:pt>
                <c:pt idx="118">
                  <c:v>29.648313895243401</c:v>
                </c:pt>
                <c:pt idx="119">
                  <c:v>29.9226463660818</c:v>
                </c:pt>
                <c:pt idx="120">
                  <c:v>30.199517204020101</c:v>
                </c:pt>
                <c:pt idx="121">
                  <c:v>30.478949896279801</c:v>
                </c:pt>
                <c:pt idx="122">
                  <c:v>30.760968147406999</c:v>
                </c:pt>
                <c:pt idx="123">
                  <c:v>31.0455958812835</c:v>
                </c:pt>
                <c:pt idx="124">
                  <c:v>31.3328572431558</c:v>
                </c:pt>
                <c:pt idx="125">
                  <c:v>31.6227766016837</c:v>
                </c:pt>
                <c:pt idx="126">
                  <c:v>31.915378551007599</c:v>
                </c:pt>
                <c:pt idx="127">
                  <c:v>32.210687912834302</c:v>
                </c:pt>
                <c:pt idx="128">
                  <c:v>32.508729738543401</c:v>
                </c:pt>
                <c:pt idx="129">
                  <c:v>32.809529311311898</c:v>
                </c:pt>
                <c:pt idx="130">
                  <c:v>33.113112148259098</c:v>
                </c:pt>
                <c:pt idx="131">
                  <c:v>33.419504002611397</c:v>
                </c:pt>
                <c:pt idx="132">
                  <c:v>33.728730865886803</c:v>
                </c:pt>
                <c:pt idx="133">
                  <c:v>34.040818970099998</c:v>
                </c:pt>
                <c:pt idx="134">
                  <c:v>34.355794789987399</c:v>
                </c:pt>
                <c:pt idx="135">
                  <c:v>34.673685045253102</c:v>
                </c:pt>
                <c:pt idx="136">
                  <c:v>34.994516702835703</c:v>
                </c:pt>
                <c:pt idx="137">
                  <c:v>35.3183169791957</c:v>
                </c:pt>
                <c:pt idx="138">
                  <c:v>35.645113342624398</c:v>
                </c:pt>
                <c:pt idx="139">
                  <c:v>35.9749335155742</c:v>
                </c:pt>
                <c:pt idx="140">
                  <c:v>36.307805477010099</c:v>
                </c:pt>
                <c:pt idx="141">
                  <c:v>36.643757464783299</c:v>
                </c:pt>
                <c:pt idx="142">
                  <c:v>36.982817978026603</c:v>
                </c:pt>
                <c:pt idx="143">
                  <c:v>37.325015779571999</c:v>
                </c:pt>
                <c:pt idx="144">
                  <c:v>37.670379898390799</c:v>
                </c:pt>
                <c:pt idx="145">
                  <c:v>38.018939632056103</c:v>
                </c:pt>
                <c:pt idx="146">
                  <c:v>38.370724549227802</c:v>
                </c:pt>
                <c:pt idx="147">
                  <c:v>38.725764492161701</c:v>
                </c:pt>
                <c:pt idx="148">
                  <c:v>39.0840895792401</c:v>
                </c:pt>
                <c:pt idx="149">
                  <c:v>39.445730207527802</c:v>
                </c:pt>
                <c:pt idx="150">
                  <c:v>39.810717055349699</c:v>
                </c:pt>
                <c:pt idx="151">
                  <c:v>40.179081084893902</c:v>
                </c:pt>
                <c:pt idx="152">
                  <c:v>40.550853544838297</c:v>
                </c:pt>
                <c:pt idx="153">
                  <c:v>40.926065973001002</c:v>
                </c:pt>
                <c:pt idx="154">
                  <c:v>41.304750199016098</c:v>
                </c:pt>
                <c:pt idx="155">
                  <c:v>41.686938347033497</c:v>
                </c:pt>
                <c:pt idx="156">
                  <c:v>42.072662838444401</c:v>
                </c:pt>
                <c:pt idx="157">
                  <c:v>42.461956394631201</c:v>
                </c:pt>
                <c:pt idx="158">
                  <c:v>42.854852039743903</c:v>
                </c:pt>
                <c:pt idx="159">
                  <c:v>43.2513831035008</c:v>
                </c:pt>
                <c:pt idx="160">
                  <c:v>43.651583224016598</c:v>
                </c:pt>
                <c:pt idx="161">
                  <c:v>44.0554863506553</c:v>
                </c:pt>
                <c:pt idx="162">
                  <c:v>44.463126746910802</c:v>
                </c:pt>
                <c:pt idx="163">
                  <c:v>44.874538993313202</c:v>
                </c:pt>
                <c:pt idx="164">
                  <c:v>45.289757990361998</c:v>
                </c:pt>
                <c:pt idx="165">
                  <c:v>45.708818961487502</c:v>
                </c:pt>
                <c:pt idx="166">
                  <c:v>46.131757456037903</c:v>
                </c:pt>
                <c:pt idx="167">
                  <c:v>46.558609352295903</c:v>
                </c:pt>
                <c:pt idx="168">
                  <c:v>46.989410860521502</c:v>
                </c:pt>
                <c:pt idx="169">
                  <c:v>47.424198526024398</c:v>
                </c:pt>
                <c:pt idx="170">
                  <c:v>47.863009232263799</c:v>
                </c:pt>
                <c:pt idx="171">
                  <c:v>48.305880203977203</c:v>
                </c:pt>
                <c:pt idx="172">
                  <c:v>48.752849010338601</c:v>
                </c:pt>
                <c:pt idx="173">
                  <c:v>49.203953568145003</c:v>
                </c:pt>
                <c:pt idx="174">
                  <c:v>49.659232145033499</c:v>
                </c:pt>
                <c:pt idx="175">
                  <c:v>50.118723362727202</c:v>
                </c:pt>
                <c:pt idx="176">
                  <c:v>50.582466200311401</c:v>
                </c:pt>
                <c:pt idx="177">
                  <c:v>51.050499997540598</c:v>
                </c:pt>
                <c:pt idx="178">
                  <c:v>51.522864458175597</c:v>
                </c:pt>
                <c:pt idx="179">
                  <c:v>51.999599653351602</c:v>
                </c:pt>
                <c:pt idx="180">
                  <c:v>52.480746024977201</c:v>
                </c:pt>
                <c:pt idx="181">
                  <c:v>52.966344389165698</c:v>
                </c:pt>
                <c:pt idx="182">
                  <c:v>53.456435939697101</c:v>
                </c:pt>
                <c:pt idx="183">
                  <c:v>53.951062251512703</c:v>
                </c:pt>
                <c:pt idx="184">
                  <c:v>54.4502652842421</c:v>
                </c:pt>
                <c:pt idx="185">
                  <c:v>54.954087385762399</c:v>
                </c:pt>
                <c:pt idx="186">
                  <c:v>55.462571295791001</c:v>
                </c:pt>
                <c:pt idx="187">
                  <c:v>55.975760149510997</c:v>
                </c:pt>
                <c:pt idx="188">
                  <c:v>56.4936974812302</c:v>
                </c:pt>
                <c:pt idx="189">
                  <c:v>57.016427228074697</c:v>
                </c:pt>
                <c:pt idx="190">
                  <c:v>57.543993733715602</c:v>
                </c:pt>
                <c:pt idx="191">
                  <c:v>58.076441752131203</c:v>
                </c:pt>
                <c:pt idx="192">
                  <c:v>58.613816451402798</c:v>
                </c:pt>
                <c:pt idx="193">
                  <c:v>59.156163417547397</c:v>
                </c:pt>
                <c:pt idx="194">
                  <c:v>59.703528658383597</c:v>
                </c:pt>
                <c:pt idx="195">
                  <c:v>60.255958607435701</c:v>
                </c:pt>
                <c:pt idx="196">
                  <c:v>60.813500127871698</c:v>
                </c:pt>
                <c:pt idx="197">
                  <c:v>61.3762005164794</c:v>
                </c:pt>
                <c:pt idx="198">
                  <c:v>61.944107507678098</c:v>
                </c:pt>
                <c:pt idx="199">
                  <c:v>62.517269277568502</c:v>
                </c:pt>
                <c:pt idx="200">
                  <c:v>63.0957344480193</c:v>
                </c:pt>
                <c:pt idx="201">
                  <c:v>63.679552090791503</c:v>
                </c:pt>
                <c:pt idx="202">
                  <c:v>64.268771731701904</c:v>
                </c:pt>
                <c:pt idx="203">
                  <c:v>64.863443354823801</c:v>
                </c:pt>
                <c:pt idx="204">
                  <c:v>65.463617406727394</c:v>
                </c:pt>
                <c:pt idx="205">
                  <c:v>66.069344800759495</c:v>
                </c:pt>
                <c:pt idx="206">
                  <c:v>66.680676921362206</c:v>
                </c:pt>
                <c:pt idx="207">
                  <c:v>67.297665628431702</c:v>
                </c:pt>
                <c:pt idx="208">
                  <c:v>67.920363261718407</c:v>
                </c:pt>
                <c:pt idx="209">
                  <c:v>68.5488226452661</c:v>
                </c:pt>
                <c:pt idx="210">
                  <c:v>69.1830970918936</c:v>
                </c:pt>
                <c:pt idx="211">
                  <c:v>69.823240407717094</c:v>
                </c:pt>
                <c:pt idx="212">
                  <c:v>70.469306896714599</c:v>
                </c:pt>
                <c:pt idx="213">
                  <c:v>71.121351365332799</c:v>
                </c:pt>
                <c:pt idx="214">
                  <c:v>71.779429127136098</c:v>
                </c:pt>
                <c:pt idx="215">
                  <c:v>72.443596007498996</c:v>
                </c:pt>
                <c:pt idx="216">
                  <c:v>73.113908348341695</c:v>
                </c:pt>
                <c:pt idx="217">
                  <c:v>73.790423012909997</c:v>
                </c:pt>
                <c:pt idx="218">
                  <c:v>74.473197390598799</c:v>
                </c:pt>
                <c:pt idx="219">
                  <c:v>75.162289401820502</c:v>
                </c:pt>
                <c:pt idx="220">
                  <c:v>75.857757502918304</c:v>
                </c:pt>
                <c:pt idx="221">
                  <c:v>76.5596606911256</c:v>
                </c:pt>
                <c:pt idx="222">
                  <c:v>77.268058509570196</c:v>
                </c:pt>
                <c:pt idx="223">
                  <c:v>77.983011052325807</c:v>
                </c:pt>
                <c:pt idx="224">
                  <c:v>78.704578969509797</c:v>
                </c:pt>
                <c:pt idx="225">
                  <c:v>79.432823472428097</c:v>
                </c:pt>
                <c:pt idx="226">
                  <c:v>80.167806338767903</c:v>
                </c:pt>
                <c:pt idx="227">
                  <c:v>80.909589917838204</c:v>
                </c:pt>
                <c:pt idx="228">
                  <c:v>81.658237135859196</c:v>
                </c:pt>
                <c:pt idx="229">
                  <c:v>82.413811501300202</c:v>
                </c:pt>
                <c:pt idx="230">
                  <c:v>83.176377110267097</c:v>
                </c:pt>
                <c:pt idx="231">
                  <c:v>83.945998651939703</c:v>
                </c:pt>
                <c:pt idx="232">
                  <c:v>84.722741414059598</c:v>
                </c:pt>
                <c:pt idx="233">
                  <c:v>85.506671288468297</c:v>
                </c:pt>
                <c:pt idx="234">
                  <c:v>86.297854776696994</c:v>
                </c:pt>
                <c:pt idx="235">
                  <c:v>87.096358995608</c:v>
                </c:pt>
                <c:pt idx="236">
                  <c:v>87.902251683088394</c:v>
                </c:pt>
                <c:pt idx="237">
                  <c:v>88.715601203795998</c:v>
                </c:pt>
                <c:pt idx="238">
                  <c:v>89.536476554959293</c:v>
                </c:pt>
                <c:pt idx="239">
                  <c:v>90.364947372230105</c:v>
                </c:pt>
                <c:pt idx="240">
                  <c:v>91.201083935590901</c:v>
                </c:pt>
                <c:pt idx="241">
                  <c:v>92.044957175317094</c:v>
                </c:pt>
                <c:pt idx="242">
                  <c:v>92.896638677993593</c:v>
                </c:pt>
                <c:pt idx="243">
                  <c:v>93.756200692587996</c:v>
                </c:pt>
                <c:pt idx="244">
                  <c:v>94.623716136579205</c:v>
                </c:pt>
                <c:pt idx="245">
                  <c:v>95.499258602143499</c:v>
                </c:pt>
                <c:pt idx="246">
                  <c:v>96.382902362397004</c:v>
                </c:pt>
                <c:pt idx="247">
                  <c:v>97.274722377696506</c:v>
                </c:pt>
                <c:pt idx="248">
                  <c:v>98.174794301998404</c:v>
                </c:pt>
                <c:pt idx="249">
                  <c:v>99.083194489276707</c:v>
                </c:pt>
                <c:pt idx="250">
                  <c:v>100</c:v>
                </c:pt>
                <c:pt idx="251">
                  <c:v>100.92528860766799</c:v>
                </c:pt>
                <c:pt idx="252">
                  <c:v>101.85913880541101</c:v>
                </c:pt>
                <c:pt idx="253">
                  <c:v>102.80162981264699</c:v>
                </c:pt>
                <c:pt idx="254">
                  <c:v>103.75284158180099</c:v>
                </c:pt>
                <c:pt idx="255">
                  <c:v>104.71285480508899</c:v>
                </c:pt>
                <c:pt idx="256">
                  <c:v>105.68175092136499</c:v>
                </c:pt>
                <c:pt idx="257">
                  <c:v>106.659612123025</c:v>
                </c:pt>
                <c:pt idx="258">
                  <c:v>107.64652136298299</c:v>
                </c:pt>
                <c:pt idx="259">
                  <c:v>108.642562361706</c:v>
                </c:pt>
                <c:pt idx="260">
                  <c:v>109.647819614318</c:v>
                </c:pt>
                <c:pt idx="261">
                  <c:v>110.66237839776601</c:v>
                </c:pt>
                <c:pt idx="262">
                  <c:v>111.686324778056</c:v>
                </c:pt>
                <c:pt idx="263">
                  <c:v>112.719745617551</c:v>
                </c:pt>
                <c:pt idx="264">
                  <c:v>113.762728582343</c:v>
                </c:pt>
                <c:pt idx="265">
                  <c:v>114.815362149688</c:v>
                </c:pt>
                <c:pt idx="266">
                  <c:v>115.87773561551199</c:v>
                </c:pt>
                <c:pt idx="267">
                  <c:v>116.949939101987</c:v>
                </c:pt>
                <c:pt idx="268">
                  <c:v>118.032063565172</c:v>
                </c:pt>
                <c:pt idx="269">
                  <c:v>119.12420080273699</c:v>
                </c:pt>
                <c:pt idx="270">
                  <c:v>120.226443461741</c:v>
                </c:pt>
                <c:pt idx="271">
                  <c:v>121.338885046497</c:v>
                </c:pt>
                <c:pt idx="272">
                  <c:v>122.461619926504</c:v>
                </c:pt>
                <c:pt idx="273">
                  <c:v>123.594743344451</c:v>
                </c:pt>
                <c:pt idx="274">
                  <c:v>124.738351424294</c:v>
                </c:pt>
                <c:pt idx="275">
                  <c:v>125.892541179416</c:v>
                </c:pt>
                <c:pt idx="276">
                  <c:v>127.05741052085401</c:v>
                </c:pt>
                <c:pt idx="277">
                  <c:v>128.23305826560201</c:v>
                </c:pt>
                <c:pt idx="278">
                  <c:v>129.419584144998</c:v>
                </c:pt>
                <c:pt idx="279">
                  <c:v>130.61708881318401</c:v>
                </c:pt>
                <c:pt idx="280">
                  <c:v>131.82567385563999</c:v>
                </c:pt>
                <c:pt idx="281">
                  <c:v>133.04544179780899</c:v>
                </c:pt>
                <c:pt idx="282">
                  <c:v>134.27649611378601</c:v>
                </c:pt>
                <c:pt idx="283">
                  <c:v>135.518941235103</c:v>
                </c:pt>
                <c:pt idx="284">
                  <c:v>136.77288255958399</c:v>
                </c:pt>
                <c:pt idx="285">
                  <c:v>138.03842646028801</c:v>
                </c:pt>
                <c:pt idx="286">
                  <c:v>139.31568029453001</c:v>
                </c:pt>
                <c:pt idx="287">
                  <c:v>140.60475241299099</c:v>
                </c:pt>
                <c:pt idx="288">
                  <c:v>141.905752168909</c:v>
                </c:pt>
                <c:pt idx="289">
                  <c:v>143.21878992735401</c:v>
                </c:pt>
                <c:pt idx="290">
                  <c:v>144.54397707459199</c:v>
                </c:pt>
                <c:pt idx="291">
                  <c:v>145.88142602753399</c:v>
                </c:pt>
                <c:pt idx="292">
                  <c:v>147.23125024327101</c:v>
                </c:pt>
                <c:pt idx="293">
                  <c:v>148.59356422869999</c:v>
                </c:pt>
                <c:pt idx="294">
                  <c:v>149.96848355023701</c:v>
                </c:pt>
                <c:pt idx="295">
                  <c:v>151.35612484361999</c:v>
                </c:pt>
                <c:pt idx="296">
                  <c:v>152.75660582380701</c:v>
                </c:pt>
                <c:pt idx="297">
                  <c:v>154.170045294955</c:v>
                </c:pt>
                <c:pt idx="298">
                  <c:v>155.596563160507</c:v>
                </c:pt>
                <c:pt idx="299">
                  <c:v>157.03628043335499</c:v>
                </c:pt>
                <c:pt idx="300">
                  <c:v>158.48931924611099</c:v>
                </c:pt>
                <c:pt idx="301">
                  <c:v>159.955802861466</c:v>
                </c:pt>
                <c:pt idx="302">
                  <c:v>161.435855682648</c:v>
                </c:pt>
                <c:pt idx="303">
                  <c:v>162.92960326397201</c:v>
                </c:pt>
                <c:pt idx="304">
                  <c:v>164.43717232149299</c:v>
                </c:pt>
                <c:pt idx="305">
                  <c:v>165.95869074375599</c:v>
                </c:pt>
                <c:pt idx="306">
                  <c:v>167.494287602643</c:v>
                </c:pt>
                <c:pt idx="307">
                  <c:v>169.044093164326</c:v>
                </c:pt>
                <c:pt idx="308">
                  <c:v>170.60823890031199</c:v>
                </c:pt>
                <c:pt idx="309">
                  <c:v>172.18685749860001</c:v>
                </c:pt>
                <c:pt idx="310">
                  <c:v>173.78008287493699</c:v>
                </c:pt>
                <c:pt idx="311">
                  <c:v>175.388050184176</c:v>
                </c:pt>
                <c:pt idx="312">
                  <c:v>177.010895831742</c:v>
                </c:pt>
                <c:pt idx="313">
                  <c:v>178.64875748520501</c:v>
                </c:pt>
                <c:pt idx="314">
                  <c:v>180.301774085956</c:v>
                </c:pt>
                <c:pt idx="315">
                  <c:v>181.97008586099801</c:v>
                </c:pt>
                <c:pt idx="316">
                  <c:v>183.65383433483399</c:v>
                </c:pt>
                <c:pt idx="317">
                  <c:v>185.35316234148101</c:v>
                </c:pt>
                <c:pt idx="318">
                  <c:v>187.06821403658</c:v>
                </c:pt>
                <c:pt idx="319">
                  <c:v>188.799134909629</c:v>
                </c:pt>
                <c:pt idx="320">
                  <c:v>190.54607179632399</c:v>
                </c:pt>
                <c:pt idx="321">
                  <c:v>192.30917289101501</c:v>
                </c:pt>
                <c:pt idx="322">
                  <c:v>194.088587759277</c:v>
                </c:pt>
                <c:pt idx="323">
                  <c:v>195.88446735059901</c:v>
                </c:pt>
                <c:pt idx="324">
                  <c:v>197.696964011186</c:v>
                </c:pt>
                <c:pt idx="325">
                  <c:v>199.52623149688699</c:v>
                </c:pt>
                <c:pt idx="326">
                  <c:v>201.372424986238</c:v>
                </c:pt>
                <c:pt idx="327">
                  <c:v>203.235701093622</c:v>
                </c:pt>
                <c:pt idx="328">
                  <c:v>205.11621788255599</c:v>
                </c:pt>
                <c:pt idx="329">
                  <c:v>207.01413487910401</c:v>
                </c:pt>
                <c:pt idx="330">
                  <c:v>208.92961308540299</c:v>
                </c:pt>
                <c:pt idx="331">
                  <c:v>210.86281499332799</c:v>
                </c:pt>
                <c:pt idx="332">
                  <c:v>212.81390459827099</c:v>
                </c:pt>
                <c:pt idx="333">
                  <c:v>214.783047413053</c:v>
                </c:pt>
                <c:pt idx="334">
                  <c:v>216.77041048196901</c:v>
                </c:pt>
                <c:pt idx="335">
                  <c:v>218.77616239495501</c:v>
                </c:pt>
                <c:pt idx="336">
                  <c:v>220.80047330189001</c:v>
                </c:pt>
                <c:pt idx="337">
                  <c:v>222.84351492702999</c:v>
                </c:pt>
                <c:pt idx="338">
                  <c:v>224.90546058357799</c:v>
                </c:pt>
                <c:pt idx="339">
                  <c:v>226.98648518838201</c:v>
                </c:pt>
                <c:pt idx="340">
                  <c:v>229.08676527677699</c:v>
                </c:pt>
                <c:pt idx="341">
                  <c:v>231.20647901755899</c:v>
                </c:pt>
                <c:pt idx="342">
                  <c:v>233.3458062281</c:v>
                </c:pt>
                <c:pt idx="343">
                  <c:v>235.50492838960099</c:v>
                </c:pt>
                <c:pt idx="344">
                  <c:v>237.68402866248701</c:v>
                </c:pt>
                <c:pt idx="345">
                  <c:v>239.88329190194901</c:v>
                </c:pt>
                <c:pt idx="346">
                  <c:v>242.10290467361699</c:v>
                </c:pt>
                <c:pt idx="347">
                  <c:v>244.34305526939701</c:v>
                </c:pt>
                <c:pt idx="348">
                  <c:v>246.60393372343299</c:v>
                </c:pt>
                <c:pt idx="349">
                  <c:v>248.88573182823899</c:v>
                </c:pt>
                <c:pt idx="350">
                  <c:v>251.18864315095701</c:v>
                </c:pt>
                <c:pt idx="351">
                  <c:v>253.51286304979001</c:v>
                </c:pt>
                <c:pt idx="352">
                  <c:v>255.85858869056401</c:v>
                </c:pt>
                <c:pt idx="353">
                  <c:v>258.22601906345898</c:v>
                </c:pt>
                <c:pt idx="354">
                  <c:v>260.61535499988901</c:v>
                </c:pt>
                <c:pt idx="355">
                  <c:v>263.026799189538</c:v>
                </c:pt>
                <c:pt idx="356">
                  <c:v>265.46055619755299</c:v>
                </c:pt>
                <c:pt idx="357">
                  <c:v>267.91683248190299</c:v>
                </c:pt>
                <c:pt idx="358">
                  <c:v>270.39583641088399</c:v>
                </c:pt>
                <c:pt idx="359">
                  <c:v>272.897778280804</c:v>
                </c:pt>
                <c:pt idx="360">
                  <c:v>275.42287033381598</c:v>
                </c:pt>
                <c:pt idx="361">
                  <c:v>277.97132677592799</c:v>
                </c:pt>
                <c:pt idx="362">
                  <c:v>280.54336379517099</c:v>
                </c:pt>
                <c:pt idx="363">
                  <c:v>283.13919957993699</c:v>
                </c:pt>
                <c:pt idx="364">
                  <c:v>285.75905433749398</c:v>
                </c:pt>
                <c:pt idx="365">
                  <c:v>288.40315031265999</c:v>
                </c:pt>
                <c:pt idx="366">
                  <c:v>291.07171180666001</c:v>
                </c:pt>
                <c:pt idx="367">
                  <c:v>293.76496519615301</c:v>
                </c:pt>
                <c:pt idx="368">
                  <c:v>296.48313895243399</c:v>
                </c:pt>
                <c:pt idx="369">
                  <c:v>299.22646366081801</c:v>
                </c:pt>
                <c:pt idx="370">
                  <c:v>301.995172040201</c:v>
                </c:pt>
                <c:pt idx="371">
                  <c:v>304.78949896279801</c:v>
                </c:pt>
                <c:pt idx="372">
                  <c:v>307.60968147406999</c:v>
                </c:pt>
                <c:pt idx="373">
                  <c:v>310.45595881283498</c:v>
                </c:pt>
                <c:pt idx="374">
                  <c:v>313.32857243155797</c:v>
                </c:pt>
                <c:pt idx="375">
                  <c:v>316.22776601683699</c:v>
                </c:pt>
                <c:pt idx="376">
                  <c:v>319.15378551007598</c:v>
                </c:pt>
                <c:pt idx="377">
                  <c:v>322.106879128343</c:v>
                </c:pt>
                <c:pt idx="378">
                  <c:v>325.087297385434</c:v>
                </c:pt>
                <c:pt idx="379">
                  <c:v>328.095293113119</c:v>
                </c:pt>
                <c:pt idx="380">
                  <c:v>331.13112148259103</c:v>
                </c:pt>
                <c:pt idx="381">
                  <c:v>334.19504002611399</c:v>
                </c:pt>
                <c:pt idx="382">
                  <c:v>337.28730865886803</c:v>
                </c:pt>
                <c:pt idx="383">
                  <c:v>340.40818970100003</c:v>
                </c:pt>
                <c:pt idx="384">
                  <c:v>343.55794789987402</c:v>
                </c:pt>
                <c:pt idx="385">
                  <c:v>346.73685045253097</c:v>
                </c:pt>
                <c:pt idx="386">
                  <c:v>349.94516702835699</c:v>
                </c:pt>
                <c:pt idx="387">
                  <c:v>353.183169791956</c:v>
                </c:pt>
                <c:pt idx="388">
                  <c:v>356.45113342624398</c:v>
                </c:pt>
                <c:pt idx="389">
                  <c:v>359.74933515574202</c:v>
                </c:pt>
                <c:pt idx="390">
                  <c:v>363.07805477010101</c:v>
                </c:pt>
                <c:pt idx="391">
                  <c:v>366.437574647833</c:v>
                </c:pt>
                <c:pt idx="392">
                  <c:v>369.828179780266</c:v>
                </c:pt>
                <c:pt idx="393">
                  <c:v>373.25015779571999</c:v>
                </c:pt>
                <c:pt idx="394">
                  <c:v>376.70379898390797</c:v>
                </c:pt>
                <c:pt idx="395">
                  <c:v>380.189396320561</c:v>
                </c:pt>
                <c:pt idx="396">
                  <c:v>383.70724549227799</c:v>
                </c:pt>
                <c:pt idx="397">
                  <c:v>387.25764492161699</c:v>
                </c:pt>
                <c:pt idx="398">
                  <c:v>390.84089579240202</c:v>
                </c:pt>
                <c:pt idx="399">
                  <c:v>394.45730207527799</c:v>
                </c:pt>
                <c:pt idx="400">
                  <c:v>398.10717055349699</c:v>
                </c:pt>
                <c:pt idx="401">
                  <c:v>401.79081084894</c:v>
                </c:pt>
                <c:pt idx="402">
                  <c:v>405.50853544838299</c:v>
                </c:pt>
                <c:pt idx="403">
                  <c:v>409.26065973000999</c:v>
                </c:pt>
                <c:pt idx="404">
                  <c:v>413.04750199016098</c:v>
                </c:pt>
                <c:pt idx="405">
                  <c:v>416.86938347033498</c:v>
                </c:pt>
                <c:pt idx="406">
                  <c:v>420.72662838444398</c:v>
                </c:pt>
                <c:pt idx="407">
                  <c:v>424.61956394631198</c:v>
                </c:pt>
                <c:pt idx="408">
                  <c:v>428.54852039743901</c:v>
                </c:pt>
                <c:pt idx="409">
                  <c:v>432.51383103500802</c:v>
                </c:pt>
                <c:pt idx="410">
                  <c:v>436.51583224016503</c:v>
                </c:pt>
                <c:pt idx="411">
                  <c:v>440.55486350655298</c:v>
                </c:pt>
                <c:pt idx="412">
                  <c:v>444.63126746910802</c:v>
                </c:pt>
                <c:pt idx="413">
                  <c:v>448.745389933132</c:v>
                </c:pt>
                <c:pt idx="414">
                  <c:v>452.89757990362</c:v>
                </c:pt>
                <c:pt idx="415">
                  <c:v>457.08818961487401</c:v>
                </c:pt>
                <c:pt idx="416">
                  <c:v>461.317574560379</c:v>
                </c:pt>
                <c:pt idx="417">
                  <c:v>465.58609352295798</c:v>
                </c:pt>
                <c:pt idx="418">
                  <c:v>469.89410860521502</c:v>
                </c:pt>
                <c:pt idx="419">
                  <c:v>474.24198526024401</c:v>
                </c:pt>
                <c:pt idx="420">
                  <c:v>478.63009232263801</c:v>
                </c:pt>
                <c:pt idx="421">
                  <c:v>483.05880203977199</c:v>
                </c:pt>
                <c:pt idx="422">
                  <c:v>487.52849010338599</c:v>
                </c:pt>
                <c:pt idx="423">
                  <c:v>492.03953568144999</c:v>
                </c:pt>
                <c:pt idx="424">
                  <c:v>496.59232145033599</c:v>
                </c:pt>
                <c:pt idx="425">
                  <c:v>501.18723362727201</c:v>
                </c:pt>
                <c:pt idx="426">
                  <c:v>505.82466200311302</c:v>
                </c:pt>
                <c:pt idx="427">
                  <c:v>510.50499997540601</c:v>
                </c:pt>
                <c:pt idx="428">
                  <c:v>515.22864458175604</c:v>
                </c:pt>
                <c:pt idx="429">
                  <c:v>519.99599653351504</c:v>
                </c:pt>
                <c:pt idx="430">
                  <c:v>524.80746024977202</c:v>
                </c:pt>
                <c:pt idx="431">
                  <c:v>529.66344389165704</c:v>
                </c:pt>
                <c:pt idx="432">
                  <c:v>534.56435939697099</c:v>
                </c:pt>
                <c:pt idx="433">
                  <c:v>539.51062251512701</c:v>
                </c:pt>
                <c:pt idx="434">
                  <c:v>544.50265284242096</c:v>
                </c:pt>
                <c:pt idx="435">
                  <c:v>549.54087385762398</c:v>
                </c:pt>
                <c:pt idx="436">
                  <c:v>554.62571295790997</c:v>
                </c:pt>
                <c:pt idx="437">
                  <c:v>559.75760149510995</c:v>
                </c:pt>
                <c:pt idx="438">
                  <c:v>564.93697481230197</c:v>
                </c:pt>
                <c:pt idx="439">
                  <c:v>570.16427228074701</c:v>
                </c:pt>
                <c:pt idx="440">
                  <c:v>575.43993733715604</c:v>
                </c:pt>
                <c:pt idx="441">
                  <c:v>580.764417521312</c:v>
                </c:pt>
                <c:pt idx="442">
                  <c:v>586.13816451402795</c:v>
                </c:pt>
                <c:pt idx="443">
                  <c:v>591.56163417547305</c:v>
                </c:pt>
                <c:pt idx="444">
                  <c:v>597.03528658383595</c:v>
                </c:pt>
                <c:pt idx="445">
                  <c:v>602.55958607435696</c:v>
                </c:pt>
                <c:pt idx="446">
                  <c:v>608.13500127871703</c:v>
                </c:pt>
                <c:pt idx="447">
                  <c:v>613.762005164794</c:v>
                </c:pt>
                <c:pt idx="448">
                  <c:v>619.44107507678098</c:v>
                </c:pt>
                <c:pt idx="449">
                  <c:v>625.17269277568505</c:v>
                </c:pt>
                <c:pt idx="450">
                  <c:v>630.957344480193</c:v>
                </c:pt>
                <c:pt idx="451">
                  <c:v>636.79552090791503</c:v>
                </c:pt>
                <c:pt idx="452">
                  <c:v>642.68771731701895</c:v>
                </c:pt>
                <c:pt idx="453">
                  <c:v>648.63443354823801</c:v>
                </c:pt>
                <c:pt idx="454">
                  <c:v>654.63617406727496</c:v>
                </c:pt>
                <c:pt idx="455">
                  <c:v>660.69344800759598</c:v>
                </c:pt>
                <c:pt idx="456">
                  <c:v>666.80676921362203</c:v>
                </c:pt>
                <c:pt idx="457">
                  <c:v>672.97665628431696</c:v>
                </c:pt>
                <c:pt idx="458">
                  <c:v>679.20363261718398</c:v>
                </c:pt>
                <c:pt idx="459">
                  <c:v>685.48822645266102</c:v>
                </c:pt>
                <c:pt idx="460">
                  <c:v>691.83097091893603</c:v>
                </c:pt>
                <c:pt idx="461">
                  <c:v>698.23240407717105</c:v>
                </c:pt>
                <c:pt idx="462">
                  <c:v>704.69306896714602</c:v>
                </c:pt>
                <c:pt idx="463">
                  <c:v>711.21351365332896</c:v>
                </c:pt>
                <c:pt idx="464">
                  <c:v>717.79429127136098</c:v>
                </c:pt>
                <c:pt idx="465">
                  <c:v>724.43596007499002</c:v>
                </c:pt>
                <c:pt idx="466">
                  <c:v>731.13908348341704</c:v>
                </c:pt>
                <c:pt idx="467">
                  <c:v>737.90423012910105</c:v>
                </c:pt>
                <c:pt idx="468">
                  <c:v>744.73197390598898</c:v>
                </c:pt>
                <c:pt idx="469">
                  <c:v>751.62289401820499</c:v>
                </c:pt>
                <c:pt idx="470">
                  <c:v>758.57757502918298</c:v>
                </c:pt>
                <c:pt idx="471">
                  <c:v>765.596606911256</c:v>
                </c:pt>
                <c:pt idx="472">
                  <c:v>772.68058509570199</c:v>
                </c:pt>
                <c:pt idx="473">
                  <c:v>779.83011052325799</c:v>
                </c:pt>
                <c:pt idx="474">
                  <c:v>787.04578969509805</c:v>
                </c:pt>
                <c:pt idx="475">
                  <c:v>794.32823472428095</c:v>
                </c:pt>
                <c:pt idx="476">
                  <c:v>801.67806338767798</c:v>
                </c:pt>
                <c:pt idx="477">
                  <c:v>809.09589917838196</c:v>
                </c:pt>
                <c:pt idx="478">
                  <c:v>816.58237135859201</c:v>
                </c:pt>
                <c:pt idx="479">
                  <c:v>824.13811501300199</c:v>
                </c:pt>
                <c:pt idx="480">
                  <c:v>831.76377110267003</c:v>
                </c:pt>
                <c:pt idx="481">
                  <c:v>839.45998651939703</c:v>
                </c:pt>
                <c:pt idx="482">
                  <c:v>847.22741414059601</c:v>
                </c:pt>
                <c:pt idx="483">
                  <c:v>855.06671288468306</c:v>
                </c:pt>
                <c:pt idx="484">
                  <c:v>862.97854776697</c:v>
                </c:pt>
                <c:pt idx="485">
                  <c:v>870.96358995608</c:v>
                </c:pt>
                <c:pt idx="486">
                  <c:v>879.022516830884</c:v>
                </c:pt>
                <c:pt idx="487">
                  <c:v>887.15601203795995</c:v>
                </c:pt>
                <c:pt idx="488">
                  <c:v>895.36476554959302</c:v>
                </c:pt>
                <c:pt idx="489">
                  <c:v>903.64947372230097</c:v>
                </c:pt>
                <c:pt idx="490">
                  <c:v>912.01083935590896</c:v>
                </c:pt>
                <c:pt idx="491">
                  <c:v>920.44957175317097</c:v>
                </c:pt>
                <c:pt idx="492">
                  <c:v>928.96638677993599</c:v>
                </c:pt>
                <c:pt idx="493">
                  <c:v>937.56200692588004</c:v>
                </c:pt>
                <c:pt idx="494">
                  <c:v>946.23716136579196</c:v>
                </c:pt>
                <c:pt idx="495">
                  <c:v>954.99258602143505</c:v>
                </c:pt>
                <c:pt idx="496">
                  <c:v>963.82902362396999</c:v>
                </c:pt>
                <c:pt idx="497">
                  <c:v>972.74722377696503</c:v>
                </c:pt>
                <c:pt idx="498">
                  <c:v>981.74794301998395</c:v>
                </c:pt>
                <c:pt idx="499">
                  <c:v>990.83194489276696</c:v>
                </c:pt>
                <c:pt idx="500">
                  <c:v>1000</c:v>
                </c:pt>
                <c:pt idx="501">
                  <c:v>1009.2528860766801</c:v>
                </c:pt>
                <c:pt idx="502">
                  <c:v>1018.59138805411</c:v>
                </c:pt>
                <c:pt idx="503">
                  <c:v>1028.01629812647</c:v>
                </c:pt>
                <c:pt idx="504">
                  <c:v>1037.52841581801</c:v>
                </c:pt>
                <c:pt idx="505">
                  <c:v>1047.12854805089</c:v>
                </c:pt>
                <c:pt idx="506">
                  <c:v>1056.8175092136501</c:v>
                </c:pt>
                <c:pt idx="507">
                  <c:v>1066.59612123025</c:v>
                </c:pt>
                <c:pt idx="508">
                  <c:v>1076.46521362983</c:v>
                </c:pt>
                <c:pt idx="509">
                  <c:v>1086.42562361706</c:v>
                </c:pt>
                <c:pt idx="510">
                  <c:v>1096.47819614318</c:v>
                </c:pt>
                <c:pt idx="511">
                  <c:v>1106.62378397766</c:v>
                </c:pt>
                <c:pt idx="512">
                  <c:v>1116.86324778056</c:v>
                </c:pt>
                <c:pt idx="513">
                  <c:v>1127.1974561755101</c:v>
                </c:pt>
                <c:pt idx="514">
                  <c:v>1137.6272858234299</c:v>
                </c:pt>
                <c:pt idx="515">
                  <c:v>1148.1536214968801</c:v>
                </c:pt>
                <c:pt idx="516">
                  <c:v>1158.7773561551201</c:v>
                </c:pt>
                <c:pt idx="517">
                  <c:v>1169.49939101987</c:v>
                </c:pt>
                <c:pt idx="518">
                  <c:v>1180.3206356517201</c:v>
                </c:pt>
                <c:pt idx="519">
                  <c:v>1191.24200802737</c:v>
                </c:pt>
                <c:pt idx="520">
                  <c:v>1202.26443461741</c:v>
                </c:pt>
                <c:pt idx="521">
                  <c:v>1213.3888504649699</c:v>
                </c:pt>
                <c:pt idx="522">
                  <c:v>1224.61619926504</c:v>
                </c:pt>
                <c:pt idx="523">
                  <c:v>1235.9474334445099</c:v>
                </c:pt>
                <c:pt idx="524">
                  <c:v>1247.38351424294</c:v>
                </c:pt>
                <c:pt idx="525">
                  <c:v>1258.92541179416</c:v>
                </c:pt>
                <c:pt idx="526">
                  <c:v>1270.57410520854</c:v>
                </c:pt>
                <c:pt idx="527">
                  <c:v>1282.3305826560199</c:v>
                </c:pt>
                <c:pt idx="528">
                  <c:v>1294.19584144998</c:v>
                </c:pt>
                <c:pt idx="529">
                  <c:v>1306.17088813184</c:v>
                </c:pt>
                <c:pt idx="530">
                  <c:v>1318.2567385564</c:v>
                </c:pt>
                <c:pt idx="531">
                  <c:v>1330.4544179780901</c:v>
                </c:pt>
                <c:pt idx="532">
                  <c:v>1342.7649611378599</c:v>
                </c:pt>
                <c:pt idx="533">
                  <c:v>1355.1894123510299</c:v>
                </c:pt>
                <c:pt idx="534">
                  <c:v>1367.7288255958399</c:v>
                </c:pt>
                <c:pt idx="535">
                  <c:v>1380.38426460288</c:v>
                </c:pt>
                <c:pt idx="536">
                  <c:v>1393.1568029452999</c:v>
                </c:pt>
                <c:pt idx="537">
                  <c:v>1406.04752412991</c:v>
                </c:pt>
                <c:pt idx="538">
                  <c:v>1419.05752168909</c:v>
                </c:pt>
                <c:pt idx="539">
                  <c:v>1432.1878992735401</c:v>
                </c:pt>
                <c:pt idx="540">
                  <c:v>1445.43977074592</c:v>
                </c:pt>
                <c:pt idx="541">
                  <c:v>1458.8142602753401</c:v>
                </c:pt>
                <c:pt idx="542">
                  <c:v>1472.3125024327101</c:v>
                </c:pt>
                <c:pt idx="543">
                  <c:v>1485.9356422870001</c:v>
                </c:pt>
                <c:pt idx="544">
                  <c:v>1499.6848355023701</c:v>
                </c:pt>
                <c:pt idx="545">
                  <c:v>1513.5612484362</c:v>
                </c:pt>
                <c:pt idx="546">
                  <c:v>1527.5660582380699</c:v>
                </c:pt>
                <c:pt idx="547">
                  <c:v>1541.70045294956</c:v>
                </c:pt>
                <c:pt idx="548">
                  <c:v>1555.96563160507</c:v>
                </c:pt>
                <c:pt idx="549">
                  <c:v>1570.36280433355</c:v>
                </c:pt>
                <c:pt idx="550">
                  <c:v>1584.8931924611099</c:v>
                </c:pt>
                <c:pt idx="551">
                  <c:v>1599.5580286146601</c:v>
                </c:pt>
                <c:pt idx="552">
                  <c:v>1614.35855682648</c:v>
                </c:pt>
                <c:pt idx="553">
                  <c:v>1629.2960326397199</c:v>
                </c:pt>
                <c:pt idx="554">
                  <c:v>1644.3717232149299</c:v>
                </c:pt>
                <c:pt idx="555">
                  <c:v>1659.5869074375601</c:v>
                </c:pt>
                <c:pt idx="556">
                  <c:v>1674.94287602643</c:v>
                </c:pt>
                <c:pt idx="557">
                  <c:v>1690.44093164326</c:v>
                </c:pt>
                <c:pt idx="558">
                  <c:v>1706.0823890031199</c:v>
                </c:pt>
                <c:pt idx="559">
                  <c:v>1721.8685749860001</c:v>
                </c:pt>
                <c:pt idx="560">
                  <c:v>1737.8008287493701</c:v>
                </c:pt>
                <c:pt idx="561">
                  <c:v>1753.88050184176</c:v>
                </c:pt>
                <c:pt idx="562">
                  <c:v>1770.10895831742</c:v>
                </c:pt>
                <c:pt idx="563">
                  <c:v>1786.4875748520401</c:v>
                </c:pt>
                <c:pt idx="564">
                  <c:v>1803.01774085956</c:v>
                </c:pt>
                <c:pt idx="565">
                  <c:v>1819.7008586099801</c:v>
                </c:pt>
                <c:pt idx="566">
                  <c:v>1836.53834334834</c:v>
                </c:pt>
                <c:pt idx="567">
                  <c:v>1853.5316234148099</c:v>
                </c:pt>
                <c:pt idx="568">
                  <c:v>1870.68214036579</c:v>
                </c:pt>
                <c:pt idx="569">
                  <c:v>1887.9913490962899</c:v>
                </c:pt>
                <c:pt idx="570">
                  <c:v>1905.4607179632401</c:v>
                </c:pt>
                <c:pt idx="571">
                  <c:v>1923.0917289101501</c:v>
                </c:pt>
                <c:pt idx="572">
                  <c:v>1940.8858775927699</c:v>
                </c:pt>
                <c:pt idx="573">
                  <c:v>1958.8446735059799</c:v>
                </c:pt>
                <c:pt idx="574">
                  <c:v>1976.9696401118499</c:v>
                </c:pt>
                <c:pt idx="575">
                  <c:v>1995.26231496887</c:v>
                </c:pt>
                <c:pt idx="576">
                  <c:v>2013.72424986238</c:v>
                </c:pt>
                <c:pt idx="577">
                  <c:v>2032.3570109362199</c:v>
                </c:pt>
                <c:pt idx="578">
                  <c:v>2051.1621788255602</c:v>
                </c:pt>
                <c:pt idx="579">
                  <c:v>2070.1413487910399</c:v>
                </c:pt>
                <c:pt idx="580">
                  <c:v>2089.2961308540298</c:v>
                </c:pt>
                <c:pt idx="581">
                  <c:v>2108.6281499332799</c:v>
                </c:pt>
                <c:pt idx="582">
                  <c:v>2128.1390459827098</c:v>
                </c:pt>
                <c:pt idx="583">
                  <c:v>2147.8304741305301</c:v>
                </c:pt>
                <c:pt idx="584">
                  <c:v>2167.7041048196902</c:v>
                </c:pt>
                <c:pt idx="585">
                  <c:v>2187.7616239495501</c:v>
                </c:pt>
                <c:pt idx="586">
                  <c:v>2208.00473301889</c:v>
                </c:pt>
                <c:pt idx="587">
                  <c:v>2228.4351492702999</c:v>
                </c:pt>
                <c:pt idx="588">
                  <c:v>2249.05460583578</c:v>
                </c:pt>
                <c:pt idx="589">
                  <c:v>2269.8648518838199</c:v>
                </c:pt>
                <c:pt idx="590">
                  <c:v>2290.8676527677699</c:v>
                </c:pt>
                <c:pt idx="591">
                  <c:v>2312.0647901755901</c:v>
                </c:pt>
                <c:pt idx="592">
                  <c:v>2333.4580622809999</c:v>
                </c:pt>
                <c:pt idx="593">
                  <c:v>2355.0492838959999</c:v>
                </c:pt>
                <c:pt idx="594">
                  <c:v>2376.8402866248698</c:v>
                </c:pt>
                <c:pt idx="595">
                  <c:v>2398.83291901949</c:v>
                </c:pt>
                <c:pt idx="596">
                  <c:v>2421.0290467361701</c:v>
                </c:pt>
                <c:pt idx="597">
                  <c:v>2443.4305526939702</c:v>
                </c:pt>
                <c:pt idx="598">
                  <c:v>2466.0393372343301</c:v>
                </c:pt>
                <c:pt idx="599">
                  <c:v>2488.8573182823902</c:v>
                </c:pt>
                <c:pt idx="600">
                  <c:v>2511.8864315095698</c:v>
                </c:pt>
                <c:pt idx="601">
                  <c:v>2535.1286304978998</c:v>
                </c:pt>
                <c:pt idx="602">
                  <c:v>2558.5858869056401</c:v>
                </c:pt>
                <c:pt idx="603">
                  <c:v>2582.2601906345899</c:v>
                </c:pt>
                <c:pt idx="604">
                  <c:v>2606.15354999889</c:v>
                </c:pt>
                <c:pt idx="605">
                  <c:v>2630.26799189538</c:v>
                </c:pt>
                <c:pt idx="606">
                  <c:v>2654.6055619755298</c:v>
                </c:pt>
                <c:pt idx="607">
                  <c:v>2679.1683248190302</c:v>
                </c:pt>
                <c:pt idx="608">
                  <c:v>2703.9583641088402</c:v>
                </c:pt>
                <c:pt idx="609">
                  <c:v>2728.97778280804</c:v>
                </c:pt>
                <c:pt idx="610">
                  <c:v>2754.2287033381599</c:v>
                </c:pt>
                <c:pt idx="611">
                  <c:v>2779.7132677592799</c:v>
                </c:pt>
                <c:pt idx="612">
                  <c:v>2805.4336379517099</c:v>
                </c:pt>
                <c:pt idx="613">
                  <c:v>2831.3919957993699</c:v>
                </c:pt>
                <c:pt idx="614">
                  <c:v>2857.5905433749399</c:v>
                </c:pt>
                <c:pt idx="615">
                  <c:v>2884.0315031266</c:v>
                </c:pt>
                <c:pt idx="616">
                  <c:v>2910.7171180666001</c:v>
                </c:pt>
                <c:pt idx="617">
                  <c:v>2937.6496519615298</c:v>
                </c:pt>
                <c:pt idx="618">
                  <c:v>2964.83138952434</c:v>
                </c:pt>
                <c:pt idx="619">
                  <c:v>2992.2646366081799</c:v>
                </c:pt>
                <c:pt idx="620">
                  <c:v>3019.9517204020099</c:v>
                </c:pt>
                <c:pt idx="621">
                  <c:v>3047.8949896279801</c:v>
                </c:pt>
                <c:pt idx="622">
                  <c:v>3076.0968147407002</c:v>
                </c:pt>
                <c:pt idx="623">
                  <c:v>3104.5595881283498</c:v>
                </c:pt>
                <c:pt idx="624">
                  <c:v>3133.28572431558</c:v>
                </c:pt>
                <c:pt idx="625">
                  <c:v>3162.2776601683699</c:v>
                </c:pt>
                <c:pt idx="626">
                  <c:v>3191.5378551007602</c:v>
                </c:pt>
                <c:pt idx="627">
                  <c:v>3221.0687912834301</c:v>
                </c:pt>
                <c:pt idx="628">
                  <c:v>3250.8729738543402</c:v>
                </c:pt>
                <c:pt idx="629">
                  <c:v>3280.9529311311899</c:v>
                </c:pt>
                <c:pt idx="630">
                  <c:v>3311.3112148259102</c:v>
                </c:pt>
                <c:pt idx="631">
                  <c:v>3341.9504002611402</c:v>
                </c:pt>
                <c:pt idx="632">
                  <c:v>3372.8730865886801</c:v>
                </c:pt>
                <c:pt idx="633">
                  <c:v>3404.0818970099999</c:v>
                </c:pt>
                <c:pt idx="634">
                  <c:v>3435.5794789987399</c:v>
                </c:pt>
                <c:pt idx="635">
                  <c:v>3467.3685045253101</c:v>
                </c:pt>
                <c:pt idx="636">
                  <c:v>3499.4516702835699</c:v>
                </c:pt>
                <c:pt idx="637">
                  <c:v>3531.8316979195602</c:v>
                </c:pt>
                <c:pt idx="638">
                  <c:v>3564.51133426244</c:v>
                </c:pt>
                <c:pt idx="639">
                  <c:v>3597.4933515574198</c:v>
                </c:pt>
                <c:pt idx="640">
                  <c:v>3630.7805477010102</c:v>
                </c:pt>
                <c:pt idx="641">
                  <c:v>3664.3757464783298</c:v>
                </c:pt>
                <c:pt idx="642">
                  <c:v>3698.2817978026601</c:v>
                </c:pt>
                <c:pt idx="643">
                  <c:v>3732.5015779572</c:v>
                </c:pt>
                <c:pt idx="644">
                  <c:v>3767.0379898390802</c:v>
                </c:pt>
                <c:pt idx="645">
                  <c:v>3801.8939632056099</c:v>
                </c:pt>
                <c:pt idx="646">
                  <c:v>3837.0724549227798</c:v>
                </c:pt>
                <c:pt idx="647">
                  <c:v>3872.5764492161702</c:v>
                </c:pt>
                <c:pt idx="648">
                  <c:v>3908.4089579240199</c:v>
                </c:pt>
                <c:pt idx="649">
                  <c:v>3944.5730207527799</c:v>
                </c:pt>
                <c:pt idx="650">
                  <c:v>3981.0717055349701</c:v>
                </c:pt>
                <c:pt idx="651">
                  <c:v>4017.9081084894001</c:v>
                </c:pt>
                <c:pt idx="652">
                  <c:v>4055.0853544838301</c:v>
                </c:pt>
                <c:pt idx="653">
                  <c:v>4092.6065973001</c:v>
                </c:pt>
                <c:pt idx="654">
                  <c:v>4130.4750199016098</c:v>
                </c:pt>
                <c:pt idx="655">
                  <c:v>4168.6938347033501</c:v>
                </c:pt>
                <c:pt idx="656">
                  <c:v>4207.2662838444403</c:v>
                </c:pt>
                <c:pt idx="657">
                  <c:v>4246.1956394631197</c:v>
                </c:pt>
                <c:pt idx="658">
                  <c:v>4285.4852039743901</c:v>
                </c:pt>
                <c:pt idx="659">
                  <c:v>4325.1383103500802</c:v>
                </c:pt>
                <c:pt idx="660">
                  <c:v>4365.1583224016604</c:v>
                </c:pt>
                <c:pt idx="661">
                  <c:v>4405.5486350655301</c:v>
                </c:pt>
                <c:pt idx="662">
                  <c:v>4446.3126746910802</c:v>
                </c:pt>
                <c:pt idx="663">
                  <c:v>4487.4538993313199</c:v>
                </c:pt>
                <c:pt idx="664">
                  <c:v>4528.9757990362004</c:v>
                </c:pt>
                <c:pt idx="665">
                  <c:v>4570.8818961487495</c:v>
                </c:pt>
                <c:pt idx="666">
                  <c:v>4613.1757456037903</c:v>
                </c:pt>
                <c:pt idx="667">
                  <c:v>4655.8609352295898</c:v>
                </c:pt>
                <c:pt idx="668">
                  <c:v>4698.9410860521502</c:v>
                </c:pt>
                <c:pt idx="669">
                  <c:v>4742.4198526024402</c:v>
                </c:pt>
                <c:pt idx="670">
                  <c:v>4786.3009232263803</c:v>
                </c:pt>
                <c:pt idx="671">
                  <c:v>4830.5880203977204</c:v>
                </c:pt>
                <c:pt idx="672">
                  <c:v>4875.2849010338596</c:v>
                </c:pt>
                <c:pt idx="673">
                  <c:v>4920.3953568145098</c:v>
                </c:pt>
                <c:pt idx="674">
                  <c:v>4965.9232145033602</c:v>
                </c:pt>
                <c:pt idx="675">
                  <c:v>5011.8723362727196</c:v>
                </c:pt>
                <c:pt idx="676">
                  <c:v>5058.2466200311401</c:v>
                </c:pt>
                <c:pt idx="677">
                  <c:v>5105.0499997540601</c:v>
                </c:pt>
                <c:pt idx="678">
                  <c:v>5152.28644581756</c:v>
                </c:pt>
                <c:pt idx="679">
                  <c:v>5199.9599653351597</c:v>
                </c:pt>
                <c:pt idx="680">
                  <c:v>5248.0746024977198</c:v>
                </c:pt>
                <c:pt idx="681">
                  <c:v>5296.6344389165797</c:v>
                </c:pt>
                <c:pt idx="682">
                  <c:v>5345.6435939697103</c:v>
                </c:pt>
                <c:pt idx="683">
                  <c:v>5395.1062251512703</c:v>
                </c:pt>
                <c:pt idx="684">
                  <c:v>5445.0265284242096</c:v>
                </c:pt>
                <c:pt idx="685">
                  <c:v>5495.4087385762396</c:v>
                </c:pt>
                <c:pt idx="686">
                  <c:v>5546.2571295791004</c:v>
                </c:pt>
                <c:pt idx="687">
                  <c:v>5597.5760149510998</c:v>
                </c:pt>
                <c:pt idx="688">
                  <c:v>5649.3697481230201</c:v>
                </c:pt>
                <c:pt idx="689">
                  <c:v>5701.6427228074699</c:v>
                </c:pt>
                <c:pt idx="690">
                  <c:v>5754.3993733715597</c:v>
                </c:pt>
                <c:pt idx="691">
                  <c:v>5807.6441752131104</c:v>
                </c:pt>
                <c:pt idx="692">
                  <c:v>5861.3816451402799</c:v>
                </c:pt>
                <c:pt idx="693">
                  <c:v>5915.6163417547295</c:v>
                </c:pt>
                <c:pt idx="694">
                  <c:v>5970.3528658383602</c:v>
                </c:pt>
                <c:pt idx="695">
                  <c:v>6025.5958607435696</c:v>
                </c:pt>
                <c:pt idx="696">
                  <c:v>6081.3500127871703</c:v>
                </c:pt>
                <c:pt idx="697">
                  <c:v>6137.6200516479303</c:v>
                </c:pt>
                <c:pt idx="698">
                  <c:v>6194.41075076781</c:v>
                </c:pt>
                <c:pt idx="699">
                  <c:v>6251.7269277568503</c:v>
                </c:pt>
                <c:pt idx="700">
                  <c:v>6309.5734448019302</c:v>
                </c:pt>
                <c:pt idx="701">
                  <c:v>6367.9552090791503</c:v>
                </c:pt>
                <c:pt idx="702">
                  <c:v>6426.87717317019</c:v>
                </c:pt>
                <c:pt idx="703">
                  <c:v>6486.3443354823803</c:v>
                </c:pt>
                <c:pt idx="704">
                  <c:v>6546.3617406727399</c:v>
                </c:pt>
                <c:pt idx="705">
                  <c:v>6606.93448007595</c:v>
                </c:pt>
                <c:pt idx="706">
                  <c:v>6668.0676921362101</c:v>
                </c:pt>
                <c:pt idx="707">
                  <c:v>6729.7665628431696</c:v>
                </c:pt>
                <c:pt idx="708">
                  <c:v>6792.0363261718403</c:v>
                </c:pt>
                <c:pt idx="709">
                  <c:v>6854.88226452661</c:v>
                </c:pt>
                <c:pt idx="710">
                  <c:v>6918.3097091893596</c:v>
                </c:pt>
                <c:pt idx="711">
                  <c:v>6982.3240407717103</c:v>
                </c:pt>
                <c:pt idx="712">
                  <c:v>7046.9306896714597</c:v>
                </c:pt>
                <c:pt idx="713">
                  <c:v>7112.1351365332803</c:v>
                </c:pt>
                <c:pt idx="714">
                  <c:v>7177.94291271361</c:v>
                </c:pt>
                <c:pt idx="715">
                  <c:v>7244.35960074989</c:v>
                </c:pt>
                <c:pt idx="716">
                  <c:v>7311.3908348341702</c:v>
                </c:pt>
                <c:pt idx="717">
                  <c:v>7379.0423012909996</c:v>
                </c:pt>
                <c:pt idx="718">
                  <c:v>7447.3197390598798</c:v>
                </c:pt>
                <c:pt idx="719">
                  <c:v>7516.2289401820499</c:v>
                </c:pt>
                <c:pt idx="720">
                  <c:v>7585.7757502918303</c:v>
                </c:pt>
                <c:pt idx="721">
                  <c:v>7655.96606911256</c:v>
                </c:pt>
                <c:pt idx="722">
                  <c:v>7726.8058509570201</c:v>
                </c:pt>
                <c:pt idx="723">
                  <c:v>7798.3011052325801</c:v>
                </c:pt>
                <c:pt idx="724">
                  <c:v>7870.4578969509803</c:v>
                </c:pt>
                <c:pt idx="725">
                  <c:v>7943.2823472428099</c:v>
                </c:pt>
                <c:pt idx="726">
                  <c:v>8016.7806338767796</c:v>
                </c:pt>
                <c:pt idx="727">
                  <c:v>8090.9589917838202</c:v>
                </c:pt>
                <c:pt idx="728">
                  <c:v>8165.8237135859199</c:v>
                </c:pt>
                <c:pt idx="729">
                  <c:v>8241.3811501300206</c:v>
                </c:pt>
                <c:pt idx="730">
                  <c:v>8317.6377110267003</c:v>
                </c:pt>
                <c:pt idx="731">
                  <c:v>8394.5998651939699</c:v>
                </c:pt>
                <c:pt idx="732">
                  <c:v>8472.2741414059601</c:v>
                </c:pt>
                <c:pt idx="733">
                  <c:v>8550.6671288468297</c:v>
                </c:pt>
                <c:pt idx="734">
                  <c:v>8629.7854776697004</c:v>
                </c:pt>
                <c:pt idx="735">
                  <c:v>8709.6358995608007</c:v>
                </c:pt>
                <c:pt idx="736">
                  <c:v>8790.2251683088398</c:v>
                </c:pt>
                <c:pt idx="737">
                  <c:v>8871.5601203795995</c:v>
                </c:pt>
                <c:pt idx="738">
                  <c:v>8953.6476554959299</c:v>
                </c:pt>
                <c:pt idx="739">
                  <c:v>9036.4947372230108</c:v>
                </c:pt>
                <c:pt idx="740">
                  <c:v>9120.1083935590905</c:v>
                </c:pt>
                <c:pt idx="741">
                  <c:v>9204.4957175317104</c:v>
                </c:pt>
                <c:pt idx="742">
                  <c:v>9289.6638677993597</c:v>
                </c:pt>
                <c:pt idx="743">
                  <c:v>9375.6200692588009</c:v>
                </c:pt>
                <c:pt idx="744">
                  <c:v>9462.3716136579205</c:v>
                </c:pt>
                <c:pt idx="745">
                  <c:v>9549.92586021436</c:v>
                </c:pt>
                <c:pt idx="746">
                  <c:v>9638.2902362396999</c:v>
                </c:pt>
                <c:pt idx="747">
                  <c:v>9727.4722377696507</c:v>
                </c:pt>
                <c:pt idx="748">
                  <c:v>9817.4794301998409</c:v>
                </c:pt>
                <c:pt idx="749">
                  <c:v>9908.3194489276702</c:v>
                </c:pt>
                <c:pt idx="750">
                  <c:v>10000</c:v>
                </c:pt>
                <c:pt idx="751">
                  <c:v>10092.528860766801</c:v>
                </c:pt>
                <c:pt idx="752">
                  <c:v>10185.9138805411</c:v>
                </c:pt>
                <c:pt idx="753">
                  <c:v>10280.162981264701</c:v>
                </c:pt>
                <c:pt idx="754">
                  <c:v>10375.2841581801</c:v>
                </c:pt>
                <c:pt idx="755">
                  <c:v>10471.285480508899</c:v>
                </c:pt>
                <c:pt idx="756">
                  <c:v>10568.1750921365</c:v>
                </c:pt>
                <c:pt idx="757">
                  <c:v>10665.9612123025</c:v>
                </c:pt>
                <c:pt idx="758">
                  <c:v>10764.6521362983</c:v>
                </c:pt>
                <c:pt idx="759">
                  <c:v>10864.2562361706</c:v>
                </c:pt>
                <c:pt idx="760">
                  <c:v>10964.7819614318</c:v>
                </c:pt>
                <c:pt idx="761">
                  <c:v>11066.237839776601</c:v>
                </c:pt>
                <c:pt idx="762">
                  <c:v>11168.632477805601</c:v>
                </c:pt>
                <c:pt idx="763">
                  <c:v>11271.9745617551</c:v>
                </c:pt>
                <c:pt idx="764">
                  <c:v>11376.272858234301</c:v>
                </c:pt>
                <c:pt idx="765">
                  <c:v>11481.536214968801</c:v>
                </c:pt>
                <c:pt idx="766">
                  <c:v>11587.773561551199</c:v>
                </c:pt>
                <c:pt idx="767">
                  <c:v>11694.9939101987</c:v>
                </c:pt>
                <c:pt idx="768">
                  <c:v>11803.206356517199</c:v>
                </c:pt>
                <c:pt idx="769">
                  <c:v>11912.4200802737</c:v>
                </c:pt>
                <c:pt idx="770">
                  <c:v>12022.6443461741</c:v>
                </c:pt>
                <c:pt idx="771">
                  <c:v>12133.8885046497</c:v>
                </c:pt>
                <c:pt idx="772">
                  <c:v>12246.161992650401</c:v>
                </c:pt>
                <c:pt idx="773">
                  <c:v>12359.4743344451</c:v>
                </c:pt>
                <c:pt idx="774">
                  <c:v>12473.8351424294</c:v>
                </c:pt>
                <c:pt idx="775">
                  <c:v>12589.2541179416</c:v>
                </c:pt>
                <c:pt idx="776">
                  <c:v>12705.741052085399</c:v>
                </c:pt>
                <c:pt idx="777">
                  <c:v>12823.305826560199</c:v>
                </c:pt>
                <c:pt idx="778">
                  <c:v>12941.958414499801</c:v>
                </c:pt>
                <c:pt idx="779">
                  <c:v>13061.7088813184</c:v>
                </c:pt>
                <c:pt idx="780">
                  <c:v>13182.567385564</c:v>
                </c:pt>
                <c:pt idx="781">
                  <c:v>13304.5441797809</c:v>
                </c:pt>
                <c:pt idx="782">
                  <c:v>13427.6496113786</c:v>
                </c:pt>
                <c:pt idx="783">
                  <c:v>13551.894123510299</c:v>
                </c:pt>
                <c:pt idx="784">
                  <c:v>13677.2882559584</c:v>
                </c:pt>
                <c:pt idx="785">
                  <c:v>13803.842646028799</c:v>
                </c:pt>
                <c:pt idx="786">
                  <c:v>13931.568029452999</c:v>
                </c:pt>
                <c:pt idx="787">
                  <c:v>14060.4752412991</c:v>
                </c:pt>
                <c:pt idx="788">
                  <c:v>14190.5752168909</c:v>
                </c:pt>
                <c:pt idx="789">
                  <c:v>14321.878992735399</c:v>
                </c:pt>
                <c:pt idx="790">
                  <c:v>14454.3977074592</c:v>
                </c:pt>
                <c:pt idx="791">
                  <c:v>14588.1426027534</c:v>
                </c:pt>
                <c:pt idx="792">
                  <c:v>14723.125024327101</c:v>
                </c:pt>
                <c:pt idx="793">
                  <c:v>14859.35642287</c:v>
                </c:pt>
                <c:pt idx="794">
                  <c:v>14996.8483550237</c:v>
                </c:pt>
                <c:pt idx="795">
                  <c:v>15135.612484362</c:v>
                </c:pt>
                <c:pt idx="796">
                  <c:v>15275.6605823807</c:v>
                </c:pt>
                <c:pt idx="797">
                  <c:v>15417.0045294956</c:v>
                </c:pt>
                <c:pt idx="798">
                  <c:v>15559.656316050699</c:v>
                </c:pt>
                <c:pt idx="799">
                  <c:v>15703.6280433355</c:v>
                </c:pt>
                <c:pt idx="800">
                  <c:v>15848.931924611101</c:v>
                </c:pt>
                <c:pt idx="801">
                  <c:v>15995.5802861466</c:v>
                </c:pt>
                <c:pt idx="802">
                  <c:v>16143.5855682648</c:v>
                </c:pt>
                <c:pt idx="803">
                  <c:v>16292.9603263972</c:v>
                </c:pt>
                <c:pt idx="804">
                  <c:v>16443.717232149302</c:v>
                </c:pt>
                <c:pt idx="805">
                  <c:v>16595.869074375601</c:v>
                </c:pt>
                <c:pt idx="806">
                  <c:v>16749.428760264302</c:v>
                </c:pt>
                <c:pt idx="807">
                  <c:v>16904.4093164326</c:v>
                </c:pt>
                <c:pt idx="808">
                  <c:v>17060.823890031199</c:v>
                </c:pt>
                <c:pt idx="809">
                  <c:v>17218.68574986</c:v>
                </c:pt>
                <c:pt idx="810">
                  <c:v>17378.0082874937</c:v>
                </c:pt>
                <c:pt idx="811">
                  <c:v>17538.805018417599</c:v>
                </c:pt>
                <c:pt idx="812">
                  <c:v>17701.089583174198</c:v>
                </c:pt>
                <c:pt idx="813">
                  <c:v>17864.875748520401</c:v>
                </c:pt>
                <c:pt idx="814">
                  <c:v>18030.177408595599</c:v>
                </c:pt>
                <c:pt idx="815">
                  <c:v>18197.008586099801</c:v>
                </c:pt>
                <c:pt idx="816">
                  <c:v>18365.383433483399</c:v>
                </c:pt>
                <c:pt idx="817">
                  <c:v>18535.3162341481</c:v>
                </c:pt>
                <c:pt idx="818">
                  <c:v>18706.821403657901</c:v>
                </c:pt>
                <c:pt idx="819">
                  <c:v>18879.913490962899</c:v>
                </c:pt>
                <c:pt idx="820">
                  <c:v>19054.607179632399</c:v>
                </c:pt>
                <c:pt idx="821">
                  <c:v>19230.917289101501</c:v>
                </c:pt>
                <c:pt idx="822">
                  <c:v>19408.8587759277</c:v>
                </c:pt>
                <c:pt idx="823">
                  <c:v>19588.446735059799</c:v>
                </c:pt>
                <c:pt idx="824">
                  <c:v>19769.696401118501</c:v>
                </c:pt>
                <c:pt idx="825">
                  <c:v>19952.623149688701</c:v>
                </c:pt>
                <c:pt idx="826">
                  <c:v>20137.2424986238</c:v>
                </c:pt>
                <c:pt idx="827">
                  <c:v>20323.570109362201</c:v>
                </c:pt>
                <c:pt idx="828">
                  <c:v>20511.621788255601</c:v>
                </c:pt>
                <c:pt idx="829">
                  <c:v>20701.413487910399</c:v>
                </c:pt>
                <c:pt idx="830">
                  <c:v>20892.9613085403</c:v>
                </c:pt>
                <c:pt idx="831">
                  <c:v>21086.281499332799</c:v>
                </c:pt>
                <c:pt idx="832">
                  <c:v>21281.3904598271</c:v>
                </c:pt>
                <c:pt idx="833">
                  <c:v>21478.304741305299</c:v>
                </c:pt>
                <c:pt idx="834">
                  <c:v>21677.041048196901</c:v>
                </c:pt>
                <c:pt idx="835">
                  <c:v>21877.616239495499</c:v>
                </c:pt>
                <c:pt idx="836">
                  <c:v>22080.0473301889</c:v>
                </c:pt>
                <c:pt idx="837">
                  <c:v>22284.351492703001</c:v>
                </c:pt>
                <c:pt idx="838">
                  <c:v>22490.546058357799</c:v>
                </c:pt>
                <c:pt idx="839">
                  <c:v>22698.648518838199</c:v>
                </c:pt>
                <c:pt idx="840">
                  <c:v>22908.676527677701</c:v>
                </c:pt>
                <c:pt idx="841">
                  <c:v>23120.6479017559</c:v>
                </c:pt>
                <c:pt idx="842">
                  <c:v>23334.580622810001</c:v>
                </c:pt>
                <c:pt idx="843">
                  <c:v>23550.492838959999</c:v>
                </c:pt>
                <c:pt idx="844">
                  <c:v>23768.4028662487</c:v>
                </c:pt>
                <c:pt idx="845">
                  <c:v>23988.3291901948</c:v>
                </c:pt>
                <c:pt idx="846">
                  <c:v>24210.290467361701</c:v>
                </c:pt>
                <c:pt idx="847">
                  <c:v>24434.305526939701</c:v>
                </c:pt>
                <c:pt idx="848">
                  <c:v>24660.3933723433</c:v>
                </c:pt>
                <c:pt idx="849">
                  <c:v>24888.5731828239</c:v>
                </c:pt>
                <c:pt idx="850">
                  <c:v>25118.8643150957</c:v>
                </c:pt>
                <c:pt idx="851">
                  <c:v>25351.286304978999</c:v>
                </c:pt>
                <c:pt idx="852">
                  <c:v>25585.858869056399</c:v>
                </c:pt>
                <c:pt idx="853">
                  <c:v>25822.601906345899</c:v>
                </c:pt>
                <c:pt idx="854">
                  <c:v>26061.535499988899</c:v>
                </c:pt>
                <c:pt idx="855">
                  <c:v>26302.6799189538</c:v>
                </c:pt>
                <c:pt idx="856">
                  <c:v>26546.055619755301</c:v>
                </c:pt>
                <c:pt idx="857">
                  <c:v>26791.6832481903</c:v>
                </c:pt>
                <c:pt idx="858">
                  <c:v>27039.5836410884</c:v>
                </c:pt>
                <c:pt idx="859">
                  <c:v>27289.777828080401</c:v>
                </c:pt>
                <c:pt idx="860">
                  <c:v>27542.287033381599</c:v>
                </c:pt>
                <c:pt idx="861">
                  <c:v>27797.132677592799</c:v>
                </c:pt>
                <c:pt idx="862">
                  <c:v>28054.336379517099</c:v>
                </c:pt>
                <c:pt idx="863">
                  <c:v>28313.919957993701</c:v>
                </c:pt>
                <c:pt idx="864">
                  <c:v>28575.905433749402</c:v>
                </c:pt>
                <c:pt idx="865">
                  <c:v>28840.315031266</c:v>
                </c:pt>
                <c:pt idx="866">
                  <c:v>29107.171180665999</c:v>
                </c:pt>
                <c:pt idx="867">
                  <c:v>29376.496519615299</c:v>
                </c:pt>
                <c:pt idx="868">
                  <c:v>29648.313895243398</c:v>
                </c:pt>
                <c:pt idx="869">
                  <c:v>29922.646366081801</c:v>
                </c:pt>
                <c:pt idx="870">
                  <c:v>30199.5172040201</c:v>
                </c:pt>
                <c:pt idx="871">
                  <c:v>30478.949896279799</c:v>
                </c:pt>
                <c:pt idx="872">
                  <c:v>30760.968147406998</c:v>
                </c:pt>
                <c:pt idx="873">
                  <c:v>31045.595881283502</c:v>
                </c:pt>
                <c:pt idx="874">
                  <c:v>31332.857243155799</c:v>
                </c:pt>
                <c:pt idx="875">
                  <c:v>31622.776601683701</c:v>
                </c:pt>
                <c:pt idx="876">
                  <c:v>31915.378551007601</c:v>
                </c:pt>
                <c:pt idx="877">
                  <c:v>32210.687912834299</c:v>
                </c:pt>
                <c:pt idx="878">
                  <c:v>32508.729738543399</c:v>
                </c:pt>
                <c:pt idx="879">
                  <c:v>32809.529311311897</c:v>
                </c:pt>
                <c:pt idx="880">
                  <c:v>33113.112148259097</c:v>
                </c:pt>
                <c:pt idx="881">
                  <c:v>33419.5040026114</c:v>
                </c:pt>
                <c:pt idx="882">
                  <c:v>33728.730865886799</c:v>
                </c:pt>
                <c:pt idx="883">
                  <c:v>34040.818970100001</c:v>
                </c:pt>
                <c:pt idx="884">
                  <c:v>34355.794789987398</c:v>
                </c:pt>
                <c:pt idx="885">
                  <c:v>34673.6850452531</c:v>
                </c:pt>
                <c:pt idx="886">
                  <c:v>34994.516702835703</c:v>
                </c:pt>
                <c:pt idx="887">
                  <c:v>35318.316979195697</c:v>
                </c:pt>
                <c:pt idx="888">
                  <c:v>35645.113342624398</c:v>
                </c:pt>
                <c:pt idx="889">
                  <c:v>35974.933515574201</c:v>
                </c:pt>
                <c:pt idx="890">
                  <c:v>36307.805477010101</c:v>
                </c:pt>
                <c:pt idx="891">
                  <c:v>36643.757464783303</c:v>
                </c:pt>
                <c:pt idx="892">
                  <c:v>36982.8179780266</c:v>
                </c:pt>
                <c:pt idx="893">
                  <c:v>37325.015779572001</c:v>
                </c:pt>
                <c:pt idx="894">
                  <c:v>37670.379898390798</c:v>
                </c:pt>
                <c:pt idx="895">
                  <c:v>38018.939632056099</c:v>
                </c:pt>
                <c:pt idx="896">
                  <c:v>38370.724549227802</c:v>
                </c:pt>
                <c:pt idx="897">
                  <c:v>38725.764492161703</c:v>
                </c:pt>
                <c:pt idx="898">
                  <c:v>39084.089579240201</c:v>
                </c:pt>
                <c:pt idx="899">
                  <c:v>39445.730207527798</c:v>
                </c:pt>
                <c:pt idx="900">
                  <c:v>39810.717055349698</c:v>
                </c:pt>
                <c:pt idx="901">
                  <c:v>40179.081084894002</c:v>
                </c:pt>
                <c:pt idx="902">
                  <c:v>40550.853544838297</c:v>
                </c:pt>
                <c:pt idx="903">
                  <c:v>40926.065973001001</c:v>
                </c:pt>
                <c:pt idx="904">
                  <c:v>41304.750199016104</c:v>
                </c:pt>
                <c:pt idx="905">
                  <c:v>41686.938347033501</c:v>
                </c:pt>
                <c:pt idx="906">
                  <c:v>42072.662838444397</c:v>
                </c:pt>
                <c:pt idx="907">
                  <c:v>42461.956394631197</c:v>
                </c:pt>
                <c:pt idx="908">
                  <c:v>42854.852039743899</c:v>
                </c:pt>
                <c:pt idx="909">
                  <c:v>43251.383103500797</c:v>
                </c:pt>
                <c:pt idx="910">
                  <c:v>43651.583224016598</c:v>
                </c:pt>
                <c:pt idx="911">
                  <c:v>44055.486350655301</c:v>
                </c:pt>
                <c:pt idx="912">
                  <c:v>44463.126746910799</c:v>
                </c:pt>
                <c:pt idx="913">
                  <c:v>44874.538993313203</c:v>
                </c:pt>
                <c:pt idx="914">
                  <c:v>45289.757990361999</c:v>
                </c:pt>
                <c:pt idx="915">
                  <c:v>45708.818961487501</c:v>
                </c:pt>
                <c:pt idx="916">
                  <c:v>46131.7574560379</c:v>
                </c:pt>
                <c:pt idx="917">
                  <c:v>46558.609352295898</c:v>
                </c:pt>
                <c:pt idx="918">
                  <c:v>46989.410860521501</c:v>
                </c:pt>
                <c:pt idx="919">
                  <c:v>47424.198526024396</c:v>
                </c:pt>
                <c:pt idx="920">
                  <c:v>47863.009232263801</c:v>
                </c:pt>
                <c:pt idx="921">
                  <c:v>48305.880203977198</c:v>
                </c:pt>
                <c:pt idx="922">
                  <c:v>48752.849010338599</c:v>
                </c:pt>
                <c:pt idx="923">
                  <c:v>49203.953568145102</c:v>
                </c:pt>
                <c:pt idx="924">
                  <c:v>49659.232145033602</c:v>
                </c:pt>
                <c:pt idx="925">
                  <c:v>50118.7233627272</c:v>
                </c:pt>
                <c:pt idx="926">
                  <c:v>50582.466200311399</c:v>
                </c:pt>
                <c:pt idx="927">
                  <c:v>51050.499997540603</c:v>
                </c:pt>
                <c:pt idx="928">
                  <c:v>51522.864458175602</c:v>
                </c:pt>
                <c:pt idx="929">
                  <c:v>51999.599653351601</c:v>
                </c:pt>
                <c:pt idx="930">
                  <c:v>52480.746024977198</c:v>
                </c:pt>
                <c:pt idx="931">
                  <c:v>52966.344389165803</c:v>
                </c:pt>
                <c:pt idx="932">
                  <c:v>53456.435939697098</c:v>
                </c:pt>
                <c:pt idx="933">
                  <c:v>53951.062251512703</c:v>
                </c:pt>
                <c:pt idx="934">
                  <c:v>54450.265284242101</c:v>
                </c:pt>
                <c:pt idx="935">
                  <c:v>54954.087385762403</c:v>
                </c:pt>
                <c:pt idx="936">
                  <c:v>55462.571295791102</c:v>
                </c:pt>
                <c:pt idx="937">
                  <c:v>55975.760149510999</c:v>
                </c:pt>
                <c:pt idx="938">
                  <c:v>56493.6974812302</c:v>
                </c:pt>
                <c:pt idx="939">
                  <c:v>57016.427228074703</c:v>
                </c:pt>
                <c:pt idx="940">
                  <c:v>57543.993733715601</c:v>
                </c:pt>
                <c:pt idx="941">
                  <c:v>58076.441752131097</c:v>
                </c:pt>
                <c:pt idx="942">
                  <c:v>58613.816451402803</c:v>
                </c:pt>
                <c:pt idx="943">
                  <c:v>59156.163417547301</c:v>
                </c:pt>
                <c:pt idx="944">
                  <c:v>59703.528658383599</c:v>
                </c:pt>
                <c:pt idx="945">
                  <c:v>60255.958607435699</c:v>
                </c:pt>
                <c:pt idx="946">
                  <c:v>60813.500127871703</c:v>
                </c:pt>
                <c:pt idx="947">
                  <c:v>61376.200516479301</c:v>
                </c:pt>
                <c:pt idx="948">
                  <c:v>61944.107507678098</c:v>
                </c:pt>
                <c:pt idx="949">
                  <c:v>62517.269277568499</c:v>
                </c:pt>
                <c:pt idx="950">
                  <c:v>63095.734448019197</c:v>
                </c:pt>
                <c:pt idx="951">
                  <c:v>63679.552090791498</c:v>
                </c:pt>
                <c:pt idx="952">
                  <c:v>64268.771731701898</c:v>
                </c:pt>
                <c:pt idx="953">
                  <c:v>64863.443354823801</c:v>
                </c:pt>
                <c:pt idx="954">
                  <c:v>65463.617406727397</c:v>
                </c:pt>
                <c:pt idx="955">
                  <c:v>66069.3448007595</c:v>
                </c:pt>
                <c:pt idx="956">
                  <c:v>66680.676921362101</c:v>
                </c:pt>
                <c:pt idx="957">
                  <c:v>67297.6656284317</c:v>
                </c:pt>
                <c:pt idx="958">
                  <c:v>67920.363261718405</c:v>
                </c:pt>
                <c:pt idx="959">
                  <c:v>68548.822645266104</c:v>
                </c:pt>
                <c:pt idx="960">
                  <c:v>69183.097091893593</c:v>
                </c:pt>
                <c:pt idx="961">
                  <c:v>69823.240407717094</c:v>
                </c:pt>
                <c:pt idx="962">
                  <c:v>70469.306896714595</c:v>
                </c:pt>
                <c:pt idx="963">
                  <c:v>71121.351365332797</c:v>
                </c:pt>
                <c:pt idx="964">
                  <c:v>71779.4291271361</c:v>
                </c:pt>
                <c:pt idx="965">
                  <c:v>72443.596007498898</c:v>
                </c:pt>
                <c:pt idx="966">
                  <c:v>73113.908348341705</c:v>
                </c:pt>
                <c:pt idx="967">
                  <c:v>73790.423012910003</c:v>
                </c:pt>
                <c:pt idx="968">
                  <c:v>74473.197390598798</c:v>
                </c:pt>
                <c:pt idx="969">
                  <c:v>75162.289401820497</c:v>
                </c:pt>
                <c:pt idx="970">
                  <c:v>75857.757502918306</c:v>
                </c:pt>
                <c:pt idx="971">
                  <c:v>76559.660691125595</c:v>
                </c:pt>
                <c:pt idx="972">
                  <c:v>77268.058509570197</c:v>
                </c:pt>
                <c:pt idx="973">
                  <c:v>77983.011052325804</c:v>
                </c:pt>
                <c:pt idx="974">
                  <c:v>78704.578969509806</c:v>
                </c:pt>
                <c:pt idx="975">
                  <c:v>79432.823472428106</c:v>
                </c:pt>
                <c:pt idx="976">
                  <c:v>80167.806338767798</c:v>
                </c:pt>
                <c:pt idx="977">
                  <c:v>80909.589917838195</c:v>
                </c:pt>
                <c:pt idx="978">
                  <c:v>81658.237135859206</c:v>
                </c:pt>
                <c:pt idx="979">
                  <c:v>82413.811501300195</c:v>
                </c:pt>
                <c:pt idx="980">
                  <c:v>83176.377110267</c:v>
                </c:pt>
                <c:pt idx="981">
                  <c:v>83945.998651939706</c:v>
                </c:pt>
                <c:pt idx="982">
                  <c:v>84722.741414059594</c:v>
                </c:pt>
                <c:pt idx="983">
                  <c:v>85506.671288468293</c:v>
                </c:pt>
                <c:pt idx="984">
                  <c:v>86297.854776697</c:v>
                </c:pt>
                <c:pt idx="985">
                  <c:v>87096.358995607996</c:v>
                </c:pt>
                <c:pt idx="986">
                  <c:v>87902.251683088398</c:v>
                </c:pt>
                <c:pt idx="987">
                  <c:v>88715.601203796003</c:v>
                </c:pt>
                <c:pt idx="988">
                  <c:v>89536.476554959299</c:v>
                </c:pt>
                <c:pt idx="989">
                  <c:v>90364.947372230105</c:v>
                </c:pt>
                <c:pt idx="990">
                  <c:v>91201.083935590897</c:v>
                </c:pt>
                <c:pt idx="991">
                  <c:v>92044.957175317104</c:v>
                </c:pt>
                <c:pt idx="992">
                  <c:v>92896.6386779936</c:v>
                </c:pt>
                <c:pt idx="993">
                  <c:v>93756.200692587998</c:v>
                </c:pt>
                <c:pt idx="994">
                  <c:v>94623.7161365793</c:v>
                </c:pt>
                <c:pt idx="995">
                  <c:v>95499.2586021436</c:v>
                </c:pt>
                <c:pt idx="996">
                  <c:v>96382.902362396999</c:v>
                </c:pt>
                <c:pt idx="997">
                  <c:v>97274.722377696497</c:v>
                </c:pt>
                <c:pt idx="998">
                  <c:v>98174.794301998394</c:v>
                </c:pt>
                <c:pt idx="999">
                  <c:v>99083.194489276706</c:v>
                </c:pt>
                <c:pt idx="1000">
                  <c:v>100000</c:v>
                </c:pt>
                <c:pt idx="1001">
                  <c:v>100925.288607668</c:v>
                </c:pt>
                <c:pt idx="1002">
                  <c:v>101859.138805411</c:v>
                </c:pt>
                <c:pt idx="1003">
                  <c:v>102801.62981264701</c:v>
                </c:pt>
                <c:pt idx="1004">
                  <c:v>103752.841581801</c:v>
                </c:pt>
                <c:pt idx="1005">
                  <c:v>104712.85480508899</c:v>
                </c:pt>
                <c:pt idx="1006">
                  <c:v>105681.750921365</c:v>
                </c:pt>
                <c:pt idx="1007">
                  <c:v>106659.612123025</c:v>
                </c:pt>
                <c:pt idx="1008">
                  <c:v>107646.521362983</c:v>
                </c:pt>
                <c:pt idx="1009">
                  <c:v>108642.562361706</c:v>
                </c:pt>
                <c:pt idx="1010">
                  <c:v>109647.819614318</c:v>
                </c:pt>
                <c:pt idx="1011">
                  <c:v>110662.37839776601</c:v>
                </c:pt>
                <c:pt idx="1012">
                  <c:v>111686.32477805601</c:v>
                </c:pt>
                <c:pt idx="1013">
                  <c:v>112719.74561755</c:v>
                </c:pt>
                <c:pt idx="1014">
                  <c:v>113762.728582343</c:v>
                </c:pt>
                <c:pt idx="1015">
                  <c:v>114815.36214968799</c:v>
                </c:pt>
                <c:pt idx="1016">
                  <c:v>115877.73561551201</c:v>
                </c:pt>
                <c:pt idx="1017">
                  <c:v>116949.939101986</c:v>
                </c:pt>
                <c:pt idx="1018">
                  <c:v>118032.06356517199</c:v>
                </c:pt>
                <c:pt idx="1019">
                  <c:v>119124.200802737</c:v>
                </c:pt>
                <c:pt idx="1020">
                  <c:v>120226.443461741</c:v>
                </c:pt>
                <c:pt idx="1021">
                  <c:v>121338.885046497</c:v>
                </c:pt>
                <c:pt idx="1022">
                  <c:v>122461.619926504</c:v>
                </c:pt>
                <c:pt idx="1023">
                  <c:v>123594.74334445001</c:v>
                </c:pt>
                <c:pt idx="1024">
                  <c:v>124738.351424294</c:v>
                </c:pt>
                <c:pt idx="1025">
                  <c:v>125892.541179416</c:v>
                </c:pt>
                <c:pt idx="1026">
                  <c:v>127057.410520854</c:v>
                </c:pt>
                <c:pt idx="1027">
                  <c:v>128233.058265602</c:v>
                </c:pt>
                <c:pt idx="1028">
                  <c:v>129419.58414499801</c:v>
                </c:pt>
                <c:pt idx="1029">
                  <c:v>130617.088813184</c:v>
                </c:pt>
                <c:pt idx="1030">
                  <c:v>131825.67385563999</c:v>
                </c:pt>
                <c:pt idx="1031">
                  <c:v>133045.44179780901</c:v>
                </c:pt>
                <c:pt idx="1032">
                  <c:v>134276.49611378601</c:v>
                </c:pt>
                <c:pt idx="1033">
                  <c:v>135518.941235103</c:v>
                </c:pt>
                <c:pt idx="1034">
                  <c:v>136772.88255958399</c:v>
                </c:pt>
                <c:pt idx="1035">
                  <c:v>138038.426460288</c:v>
                </c:pt>
                <c:pt idx="1036">
                  <c:v>139315.68029453</c:v>
                </c:pt>
                <c:pt idx="1037">
                  <c:v>140604.75241299099</c:v>
                </c:pt>
                <c:pt idx="1038">
                  <c:v>141905.75216890901</c:v>
                </c:pt>
                <c:pt idx="1039">
                  <c:v>143218.789927354</c:v>
                </c:pt>
                <c:pt idx="1040">
                  <c:v>144543.977074592</c:v>
                </c:pt>
                <c:pt idx="1041">
                  <c:v>145881.42602753401</c:v>
                </c:pt>
                <c:pt idx="1042">
                  <c:v>147231.250243271</c:v>
                </c:pt>
                <c:pt idx="1043">
                  <c:v>148593.56422870001</c:v>
                </c:pt>
                <c:pt idx="1044">
                  <c:v>149968.483550237</c:v>
                </c:pt>
                <c:pt idx="1045">
                  <c:v>151356.12484362</c:v>
                </c:pt>
                <c:pt idx="1046">
                  <c:v>152756.60582380701</c:v>
                </c:pt>
                <c:pt idx="1047">
                  <c:v>154170.04529495499</c:v>
                </c:pt>
                <c:pt idx="1048">
                  <c:v>155596.56316050701</c:v>
                </c:pt>
                <c:pt idx="1049">
                  <c:v>157036.28043335499</c:v>
                </c:pt>
                <c:pt idx="1050">
                  <c:v>158489.319246111</c:v>
                </c:pt>
                <c:pt idx="1051">
                  <c:v>159955.80286146601</c:v>
                </c:pt>
                <c:pt idx="1052">
                  <c:v>161435.85568264799</c:v>
                </c:pt>
                <c:pt idx="1053">
                  <c:v>162929.60326397201</c:v>
                </c:pt>
                <c:pt idx="1054">
                  <c:v>164437.17232149301</c:v>
                </c:pt>
                <c:pt idx="1055">
                  <c:v>165958.690743755</c:v>
                </c:pt>
                <c:pt idx="1056">
                  <c:v>167494.28760264299</c:v>
                </c:pt>
                <c:pt idx="1057">
                  <c:v>169044.09316432601</c:v>
                </c:pt>
                <c:pt idx="1058">
                  <c:v>170608.23890031199</c:v>
                </c:pt>
                <c:pt idx="1059">
                  <c:v>172186.8574986</c:v>
                </c:pt>
                <c:pt idx="1060">
                  <c:v>173780.08287493701</c:v>
                </c:pt>
                <c:pt idx="1061">
                  <c:v>175388.05018417601</c:v>
                </c:pt>
                <c:pt idx="1062">
                  <c:v>177010.895831742</c:v>
                </c:pt>
                <c:pt idx="1063">
                  <c:v>178648.757485204</c:v>
                </c:pt>
                <c:pt idx="1064">
                  <c:v>180301.774085957</c:v>
                </c:pt>
                <c:pt idx="1065">
                  <c:v>181970.08586099799</c:v>
                </c:pt>
                <c:pt idx="1066">
                  <c:v>183653.83433483401</c:v>
                </c:pt>
                <c:pt idx="1067">
                  <c:v>185353.16234148099</c:v>
                </c:pt>
                <c:pt idx="1068">
                  <c:v>187068.21403658</c:v>
                </c:pt>
                <c:pt idx="1069">
                  <c:v>188799.13490962901</c:v>
                </c:pt>
                <c:pt idx="1070">
                  <c:v>190546.07179632399</c:v>
                </c:pt>
                <c:pt idx="1071">
                  <c:v>192309.17289101501</c:v>
                </c:pt>
                <c:pt idx="1072">
                  <c:v>194088.587759277</c:v>
                </c:pt>
                <c:pt idx="1073">
                  <c:v>195884.46735059799</c:v>
                </c:pt>
                <c:pt idx="1074">
                  <c:v>197696.96401118601</c:v>
                </c:pt>
                <c:pt idx="1075">
                  <c:v>199526.23149688699</c:v>
                </c:pt>
                <c:pt idx="1076">
                  <c:v>201372.42498623801</c:v>
                </c:pt>
                <c:pt idx="1077">
                  <c:v>203235.70109362199</c:v>
                </c:pt>
                <c:pt idx="1078">
                  <c:v>205116.217882556</c:v>
                </c:pt>
                <c:pt idx="1079">
                  <c:v>207014.13487910401</c:v>
                </c:pt>
                <c:pt idx="1080">
                  <c:v>208929.61308540401</c:v>
                </c:pt>
                <c:pt idx="1081">
                  <c:v>210862.81499332801</c:v>
                </c:pt>
                <c:pt idx="1082">
                  <c:v>212813.90459827101</c:v>
                </c:pt>
                <c:pt idx="1083">
                  <c:v>214783.04741305299</c:v>
                </c:pt>
                <c:pt idx="1084">
                  <c:v>216770.41048196901</c:v>
                </c:pt>
                <c:pt idx="1085">
                  <c:v>218776.162394955</c:v>
                </c:pt>
                <c:pt idx="1086">
                  <c:v>220800.47330188999</c:v>
                </c:pt>
                <c:pt idx="1087">
                  <c:v>222843.51492702999</c:v>
                </c:pt>
                <c:pt idx="1088">
                  <c:v>224905.46058357801</c:v>
                </c:pt>
                <c:pt idx="1089">
                  <c:v>226986.48518838201</c:v>
                </c:pt>
                <c:pt idx="1090">
                  <c:v>229086.76527677701</c:v>
                </c:pt>
                <c:pt idx="1091">
                  <c:v>231206.479017559</c:v>
                </c:pt>
                <c:pt idx="1092">
                  <c:v>233345.8062281</c:v>
                </c:pt>
                <c:pt idx="1093">
                  <c:v>235504.92838960001</c:v>
                </c:pt>
                <c:pt idx="1094">
                  <c:v>237684.02866248699</c:v>
                </c:pt>
                <c:pt idx="1095">
                  <c:v>239883.29190194799</c:v>
                </c:pt>
                <c:pt idx="1096">
                  <c:v>242102.904673618</c:v>
                </c:pt>
                <c:pt idx="1097">
                  <c:v>244343.05526939701</c:v>
                </c:pt>
                <c:pt idx="1098">
                  <c:v>246603.93372343399</c:v>
                </c:pt>
                <c:pt idx="1099">
                  <c:v>248885.73182823899</c:v>
                </c:pt>
                <c:pt idx="1100">
                  <c:v>251188.643150958</c:v>
                </c:pt>
                <c:pt idx="1101">
                  <c:v>253512.86304979</c:v>
                </c:pt>
                <c:pt idx="1102">
                  <c:v>255858.58869056401</c:v>
                </c:pt>
                <c:pt idx="1103">
                  <c:v>258226.01906345901</c:v>
                </c:pt>
                <c:pt idx="1104">
                  <c:v>260615.35499988901</c:v>
                </c:pt>
                <c:pt idx="1105">
                  <c:v>263026.799189538</c:v>
                </c:pt>
                <c:pt idx="1106">
                  <c:v>265460.55619755399</c:v>
                </c:pt>
                <c:pt idx="1107">
                  <c:v>267916.83248190302</c:v>
                </c:pt>
                <c:pt idx="1108">
                  <c:v>270395.83641088399</c:v>
                </c:pt>
                <c:pt idx="1109">
                  <c:v>272897.77828080399</c:v>
                </c:pt>
                <c:pt idx="1110">
                  <c:v>275422.87033381598</c:v>
                </c:pt>
                <c:pt idx="1111">
                  <c:v>277971.32677592803</c:v>
                </c:pt>
                <c:pt idx="1112">
                  <c:v>280543.36379517103</c:v>
                </c:pt>
                <c:pt idx="1113">
                  <c:v>283139.19957993698</c:v>
                </c:pt>
                <c:pt idx="1114">
                  <c:v>285759.05433749402</c:v>
                </c:pt>
                <c:pt idx="1115">
                  <c:v>288403.15031265997</c:v>
                </c:pt>
                <c:pt idx="1116">
                  <c:v>291071.71180665999</c:v>
                </c:pt>
                <c:pt idx="1117">
                  <c:v>293764.96519615297</c:v>
                </c:pt>
                <c:pt idx="1118">
                  <c:v>296483.138952434</c:v>
                </c:pt>
                <c:pt idx="1119">
                  <c:v>299226.463660818</c:v>
                </c:pt>
                <c:pt idx="1120">
                  <c:v>301995.17204020103</c:v>
                </c:pt>
                <c:pt idx="1121">
                  <c:v>304789.49896279798</c:v>
                </c:pt>
                <c:pt idx="1122">
                  <c:v>307609.681474071</c:v>
                </c:pt>
                <c:pt idx="1123">
                  <c:v>310455.95881283499</c:v>
                </c:pt>
                <c:pt idx="1124">
                  <c:v>313328.57243155799</c:v>
                </c:pt>
                <c:pt idx="1125">
                  <c:v>316227.76601683698</c:v>
                </c:pt>
                <c:pt idx="1126">
                  <c:v>319153.78551007499</c:v>
                </c:pt>
                <c:pt idx="1127">
                  <c:v>322106.87912834302</c:v>
                </c:pt>
                <c:pt idx="1128">
                  <c:v>325087.29738543398</c:v>
                </c:pt>
                <c:pt idx="1129">
                  <c:v>328095.29311311903</c:v>
                </c:pt>
                <c:pt idx="1130">
                  <c:v>331131.12148258998</c:v>
                </c:pt>
                <c:pt idx="1131">
                  <c:v>334195.04002611397</c:v>
                </c:pt>
                <c:pt idx="1132">
                  <c:v>337287.30865886802</c:v>
                </c:pt>
                <c:pt idx="1133">
                  <c:v>340408.189701</c:v>
                </c:pt>
                <c:pt idx="1134">
                  <c:v>343557.94789987401</c:v>
                </c:pt>
                <c:pt idx="1135">
                  <c:v>346736.85045253101</c:v>
                </c:pt>
                <c:pt idx="1136">
                  <c:v>349945.16702835599</c:v>
                </c:pt>
                <c:pt idx="1137">
                  <c:v>353183.16979195602</c:v>
                </c:pt>
                <c:pt idx="1138">
                  <c:v>356451.13342624297</c:v>
                </c:pt>
                <c:pt idx="1139">
                  <c:v>359749.33515574201</c:v>
                </c:pt>
                <c:pt idx="1140">
                  <c:v>363078.05477009999</c:v>
                </c:pt>
                <c:pt idx="1141">
                  <c:v>366437.57464783301</c:v>
                </c:pt>
                <c:pt idx="1142">
                  <c:v>369828.17978026503</c:v>
                </c:pt>
                <c:pt idx="1143">
                  <c:v>373250.15779571998</c:v>
                </c:pt>
                <c:pt idx="1144">
                  <c:v>376703.79898390803</c:v>
                </c:pt>
                <c:pt idx="1145">
                  <c:v>380189.39632056101</c:v>
                </c:pt>
                <c:pt idx="1146">
                  <c:v>383707.24549227802</c:v>
                </c:pt>
                <c:pt idx="1147">
                  <c:v>387257.644921617</c:v>
                </c:pt>
                <c:pt idx="1148">
                  <c:v>390840.89579240099</c:v>
                </c:pt>
                <c:pt idx="1149">
                  <c:v>394457.30207527801</c:v>
                </c:pt>
                <c:pt idx="1150">
                  <c:v>398107.17055349599</c:v>
                </c:pt>
                <c:pt idx="1151">
                  <c:v>401790.81084893999</c:v>
                </c:pt>
                <c:pt idx="1152">
                  <c:v>405508.53544838302</c:v>
                </c:pt>
                <c:pt idx="1153">
                  <c:v>409260.65973001003</c:v>
                </c:pt>
                <c:pt idx="1154">
                  <c:v>413047.50199016102</c:v>
                </c:pt>
                <c:pt idx="1155">
                  <c:v>416869.38347033499</c:v>
                </c:pt>
                <c:pt idx="1156">
                  <c:v>420726.628384443</c:v>
                </c:pt>
                <c:pt idx="1157">
                  <c:v>424619.563946312</c:v>
                </c:pt>
                <c:pt idx="1158">
                  <c:v>428548.52039743902</c:v>
                </c:pt>
                <c:pt idx="1159">
                  <c:v>432513.83103500801</c:v>
                </c:pt>
                <c:pt idx="1160">
                  <c:v>436515.83224016498</c:v>
                </c:pt>
                <c:pt idx="1161">
                  <c:v>440554.863506553</c:v>
                </c:pt>
                <c:pt idx="1162">
                  <c:v>444631.26746910799</c:v>
                </c:pt>
                <c:pt idx="1163">
                  <c:v>448745.38993313198</c:v>
                </c:pt>
                <c:pt idx="1164">
                  <c:v>452897.57990362</c:v>
                </c:pt>
                <c:pt idx="1165">
                  <c:v>457088.18961487501</c:v>
                </c:pt>
                <c:pt idx="1166">
                  <c:v>461317.57456037903</c:v>
                </c:pt>
                <c:pt idx="1167">
                  <c:v>465586.09352295898</c:v>
                </c:pt>
                <c:pt idx="1168">
                  <c:v>469894.10860521498</c:v>
                </c:pt>
                <c:pt idx="1169">
                  <c:v>474241.98526024399</c:v>
                </c:pt>
                <c:pt idx="1170">
                  <c:v>478630.09232263803</c:v>
                </c:pt>
                <c:pt idx="1171">
                  <c:v>483058.80203977198</c:v>
                </c:pt>
                <c:pt idx="1172">
                  <c:v>487528.490103385</c:v>
                </c:pt>
                <c:pt idx="1173">
                  <c:v>492039.53568145097</c:v>
                </c:pt>
                <c:pt idx="1174">
                  <c:v>496592.32145033497</c:v>
                </c:pt>
                <c:pt idx="1175">
                  <c:v>501187.23362727201</c:v>
                </c:pt>
                <c:pt idx="1176">
                  <c:v>505824.66200311302</c:v>
                </c:pt>
                <c:pt idx="1177">
                  <c:v>510504.99997540598</c:v>
                </c:pt>
                <c:pt idx="1178">
                  <c:v>515228.64458175597</c:v>
                </c:pt>
                <c:pt idx="1179">
                  <c:v>519995.99653351598</c:v>
                </c:pt>
                <c:pt idx="1180">
                  <c:v>524807.46024977195</c:v>
                </c:pt>
                <c:pt idx="1181">
                  <c:v>529663.44389165798</c:v>
                </c:pt>
                <c:pt idx="1182">
                  <c:v>534564.35939697095</c:v>
                </c:pt>
                <c:pt idx="1183">
                  <c:v>539510.62251512695</c:v>
                </c:pt>
                <c:pt idx="1184">
                  <c:v>544502.65284242004</c:v>
                </c:pt>
                <c:pt idx="1185">
                  <c:v>549540.87385762401</c:v>
                </c:pt>
                <c:pt idx="1186">
                  <c:v>554625.71295791003</c:v>
                </c:pt>
                <c:pt idx="1187">
                  <c:v>559757.60149510996</c:v>
                </c:pt>
                <c:pt idx="1188">
                  <c:v>564936.97481230204</c:v>
                </c:pt>
                <c:pt idx="1189">
                  <c:v>570164.27228074695</c:v>
                </c:pt>
                <c:pt idx="1190">
                  <c:v>575439.93733715604</c:v>
                </c:pt>
                <c:pt idx="1191">
                  <c:v>580764.41752131202</c:v>
                </c:pt>
                <c:pt idx="1192">
                  <c:v>586138.164514028</c:v>
                </c:pt>
                <c:pt idx="1193">
                  <c:v>591561.63417547406</c:v>
                </c:pt>
                <c:pt idx="1194">
                  <c:v>597035.28658383596</c:v>
                </c:pt>
                <c:pt idx="1195">
                  <c:v>602559.58607435797</c:v>
                </c:pt>
                <c:pt idx="1196">
                  <c:v>608135.00127871695</c:v>
                </c:pt>
                <c:pt idx="1197">
                  <c:v>613762.00516479404</c:v>
                </c:pt>
                <c:pt idx="1198">
                  <c:v>619441.07507678098</c:v>
                </c:pt>
                <c:pt idx="1199">
                  <c:v>625172.69277568604</c:v>
                </c:pt>
                <c:pt idx="1200">
                  <c:v>630957.34448019206</c:v>
                </c:pt>
                <c:pt idx="1201">
                  <c:v>636795.52090791601</c:v>
                </c:pt>
                <c:pt idx="1202">
                  <c:v>642687.71731701901</c:v>
                </c:pt>
                <c:pt idx="1203">
                  <c:v>648634.43354823801</c:v>
                </c:pt>
                <c:pt idx="1204">
                  <c:v>654636.17406727397</c:v>
                </c:pt>
                <c:pt idx="1205">
                  <c:v>660693.44800759596</c:v>
                </c:pt>
                <c:pt idx="1206">
                  <c:v>666806.76921362104</c:v>
                </c:pt>
                <c:pt idx="1207">
                  <c:v>672976.65628431796</c:v>
                </c:pt>
                <c:pt idx="1208">
                  <c:v>679203.63261718396</c:v>
                </c:pt>
                <c:pt idx="1209">
                  <c:v>685488.22645266203</c:v>
                </c:pt>
                <c:pt idx="1210">
                  <c:v>691830.97091893596</c:v>
                </c:pt>
                <c:pt idx="1211">
                  <c:v>698232.404077171</c:v>
                </c:pt>
                <c:pt idx="1212">
                  <c:v>704693.06896714598</c:v>
                </c:pt>
                <c:pt idx="1213">
                  <c:v>711213.51365332899</c:v>
                </c:pt>
                <c:pt idx="1214">
                  <c:v>717794.29127136106</c:v>
                </c:pt>
                <c:pt idx="1215">
                  <c:v>724435.96007499006</c:v>
                </c:pt>
                <c:pt idx="1216">
                  <c:v>731139.08348341705</c:v>
                </c:pt>
                <c:pt idx="1217">
                  <c:v>737904.23012910096</c:v>
                </c:pt>
                <c:pt idx="1218">
                  <c:v>744731.97390598804</c:v>
                </c:pt>
                <c:pt idx="1219">
                  <c:v>751622.89401820605</c:v>
                </c:pt>
                <c:pt idx="1220">
                  <c:v>758577.57502918295</c:v>
                </c:pt>
                <c:pt idx="1221">
                  <c:v>765596.60691125598</c:v>
                </c:pt>
                <c:pt idx="1222">
                  <c:v>772680.58509570197</c:v>
                </c:pt>
                <c:pt idx="1223">
                  <c:v>779830.11052325903</c:v>
                </c:pt>
                <c:pt idx="1224">
                  <c:v>787045.78969509795</c:v>
                </c:pt>
                <c:pt idx="1225">
                  <c:v>794328.23472428205</c:v>
                </c:pt>
                <c:pt idx="1226">
                  <c:v>801678.063387678</c:v>
                </c:pt>
                <c:pt idx="1227">
                  <c:v>809095.89917838201</c:v>
                </c:pt>
                <c:pt idx="1228">
                  <c:v>816582.37135859195</c:v>
                </c:pt>
                <c:pt idx="1229">
                  <c:v>824138.115013003</c:v>
                </c:pt>
                <c:pt idx="1230">
                  <c:v>831763.77110267</c:v>
                </c:pt>
                <c:pt idx="1231">
                  <c:v>839459.98651939805</c:v>
                </c:pt>
                <c:pt idx="1232">
                  <c:v>847227.41414059605</c:v>
                </c:pt>
                <c:pt idx="1233">
                  <c:v>855066.71288468398</c:v>
                </c:pt>
                <c:pt idx="1234">
                  <c:v>862978.54776697</c:v>
                </c:pt>
                <c:pt idx="1235">
                  <c:v>870963.58995608101</c:v>
                </c:pt>
                <c:pt idx="1236">
                  <c:v>879022.51683088404</c:v>
                </c:pt>
                <c:pt idx="1237">
                  <c:v>887156.01203796105</c:v>
                </c:pt>
                <c:pt idx="1238">
                  <c:v>895364.76554959302</c:v>
                </c:pt>
                <c:pt idx="1239">
                  <c:v>903649.47372230201</c:v>
                </c:pt>
                <c:pt idx="1240">
                  <c:v>912010.83935590903</c:v>
                </c:pt>
                <c:pt idx="1241">
                  <c:v>920449.57175317197</c:v>
                </c:pt>
                <c:pt idx="1242">
                  <c:v>928966.38677993603</c:v>
                </c:pt>
                <c:pt idx="1243">
                  <c:v>937562.00692588103</c:v>
                </c:pt>
                <c:pt idx="1244">
                  <c:v>946237.16136579204</c:v>
                </c:pt>
                <c:pt idx="1245">
                  <c:v>954992.58602143603</c:v>
                </c:pt>
                <c:pt idx="1246">
                  <c:v>963829.02362396999</c:v>
                </c:pt>
                <c:pt idx="1247">
                  <c:v>972747.22377696598</c:v>
                </c:pt>
                <c:pt idx="1248">
                  <c:v>981747.94301998406</c:v>
                </c:pt>
                <c:pt idx="1249">
                  <c:v>990831.94489276805</c:v>
                </c:pt>
                <c:pt idx="1250">
                  <c:v>1000000</c:v>
                </c:pt>
                <c:pt idx="1251">
                  <c:v>1009252.88607668</c:v>
                </c:pt>
                <c:pt idx="1252">
                  <c:v>1018591.38805411</c:v>
                </c:pt>
                <c:pt idx="1253">
                  <c:v>1028016.2981264699</c:v>
                </c:pt>
                <c:pt idx="1254">
                  <c:v>1037528.41581801</c:v>
                </c:pt>
                <c:pt idx="1255">
                  <c:v>1047128.54805089</c:v>
                </c:pt>
                <c:pt idx="1256">
                  <c:v>1056817.5092136499</c:v>
                </c:pt>
                <c:pt idx="1257">
                  <c:v>1066596.12123025</c:v>
                </c:pt>
                <c:pt idx="1258">
                  <c:v>1076465.2136298299</c:v>
                </c:pt>
                <c:pt idx="1259">
                  <c:v>1086425.62361706</c:v>
                </c:pt>
                <c:pt idx="1260">
                  <c:v>1096478.1961431799</c:v>
                </c:pt>
                <c:pt idx="1261">
                  <c:v>1106623.7839776599</c:v>
                </c:pt>
                <c:pt idx="1262">
                  <c:v>1116863.2477805601</c:v>
                </c:pt>
                <c:pt idx="1263">
                  <c:v>1127197.4561755001</c:v>
                </c:pt>
                <c:pt idx="1264">
                  <c:v>1137627.2858234299</c:v>
                </c:pt>
                <c:pt idx="1265">
                  <c:v>1148153.62149688</c:v>
                </c:pt>
                <c:pt idx="1266">
                  <c:v>1158777.3561551201</c:v>
                </c:pt>
                <c:pt idx="1267">
                  <c:v>1169499.3910198701</c:v>
                </c:pt>
                <c:pt idx="1268">
                  <c:v>1180320.63565172</c:v>
                </c:pt>
                <c:pt idx="1269">
                  <c:v>1191242.0080273701</c:v>
                </c:pt>
                <c:pt idx="1270">
                  <c:v>1202264.4346174099</c:v>
                </c:pt>
                <c:pt idx="1271">
                  <c:v>1213388.8504649701</c:v>
                </c:pt>
                <c:pt idx="1272">
                  <c:v>1224616.19926504</c:v>
                </c:pt>
                <c:pt idx="1273">
                  <c:v>1235947.4334445</c:v>
                </c:pt>
                <c:pt idx="1274">
                  <c:v>1247383.5142429399</c:v>
                </c:pt>
                <c:pt idx="1275">
                  <c:v>1258925.41179416</c:v>
                </c:pt>
                <c:pt idx="1276">
                  <c:v>1270574.1052085401</c:v>
                </c:pt>
                <c:pt idx="1277">
                  <c:v>1282330.5826560201</c:v>
                </c:pt>
                <c:pt idx="1278">
                  <c:v>1294195.8414499799</c:v>
                </c:pt>
                <c:pt idx="1279">
                  <c:v>1306170.8881318399</c:v>
                </c:pt>
                <c:pt idx="1280">
                  <c:v>1318256.7385563999</c:v>
                </c:pt>
                <c:pt idx="1281">
                  <c:v>1330454.41797809</c:v>
                </c:pt>
                <c:pt idx="1282">
                  <c:v>1342764.9611378601</c:v>
                </c:pt>
                <c:pt idx="1283">
                  <c:v>1355189.4123510299</c:v>
                </c:pt>
                <c:pt idx="1284">
                  <c:v>1367728.8255958401</c:v>
                </c:pt>
                <c:pt idx="1285">
                  <c:v>1380384.26460288</c:v>
                </c:pt>
                <c:pt idx="1286">
                  <c:v>1393156.8029453</c:v>
                </c:pt>
                <c:pt idx="1287">
                  <c:v>1406047.5241299099</c:v>
                </c:pt>
                <c:pt idx="1288">
                  <c:v>1419057.5216890899</c:v>
                </c:pt>
                <c:pt idx="1289">
                  <c:v>1432187.8992735399</c:v>
                </c:pt>
                <c:pt idx="1290">
                  <c:v>1445439.77074592</c:v>
                </c:pt>
                <c:pt idx="1291">
                  <c:v>1458814.2602753399</c:v>
                </c:pt>
                <c:pt idx="1292">
                  <c:v>1472312.50243271</c:v>
                </c:pt>
                <c:pt idx="1293">
                  <c:v>1485935.6422870001</c:v>
                </c:pt>
                <c:pt idx="1294">
                  <c:v>1499684.83550237</c:v>
                </c:pt>
                <c:pt idx="1295">
                  <c:v>1513561.2484362</c:v>
                </c:pt>
                <c:pt idx="1296">
                  <c:v>1527566.05823807</c:v>
                </c:pt>
                <c:pt idx="1297">
                  <c:v>1541700.45294955</c:v>
                </c:pt>
                <c:pt idx="1298">
                  <c:v>1555965.6316050701</c:v>
                </c:pt>
                <c:pt idx="1299">
                  <c:v>1570362.8043335499</c:v>
                </c:pt>
                <c:pt idx="1300">
                  <c:v>1584893.19246111</c:v>
                </c:pt>
                <c:pt idx="1301">
                  <c:v>1599558.02861466</c:v>
                </c:pt>
                <c:pt idx="1302">
                  <c:v>1614358.55682648</c:v>
                </c:pt>
                <c:pt idx="1303">
                  <c:v>1629296.03263972</c:v>
                </c:pt>
                <c:pt idx="1304">
                  <c:v>1644371.7232149299</c:v>
                </c:pt>
                <c:pt idx="1305">
                  <c:v>1659586.9074375499</c:v>
                </c:pt>
                <c:pt idx="1306">
                  <c:v>1674942.8760264299</c:v>
                </c:pt>
                <c:pt idx="1307">
                  <c:v>1690440.9316432599</c:v>
                </c:pt>
                <c:pt idx="1308">
                  <c:v>1706082.3890031199</c:v>
                </c:pt>
                <c:pt idx="1309">
                  <c:v>1721868.5749860001</c:v>
                </c:pt>
                <c:pt idx="1310">
                  <c:v>1737800.8287493701</c:v>
                </c:pt>
                <c:pt idx="1311">
                  <c:v>1753880.50184176</c:v>
                </c:pt>
                <c:pt idx="1312">
                  <c:v>1770108.95831742</c:v>
                </c:pt>
                <c:pt idx="1313">
                  <c:v>1786487.57485204</c:v>
                </c:pt>
                <c:pt idx="1314">
                  <c:v>1803017.74085957</c:v>
                </c:pt>
                <c:pt idx="1315">
                  <c:v>1819700.85860998</c:v>
                </c:pt>
                <c:pt idx="1316">
                  <c:v>1836538.3433483399</c:v>
                </c:pt>
                <c:pt idx="1317">
                  <c:v>1853531.62341481</c:v>
                </c:pt>
                <c:pt idx="1318">
                  <c:v>1870682.1403657999</c:v>
                </c:pt>
                <c:pt idx="1319">
                  <c:v>1887991.3490962901</c:v>
                </c:pt>
                <c:pt idx="1320">
                  <c:v>1905460.7179632401</c:v>
                </c:pt>
                <c:pt idx="1321">
                  <c:v>1923091.72891015</c:v>
                </c:pt>
                <c:pt idx="1322">
                  <c:v>1940885.8775927699</c:v>
                </c:pt>
                <c:pt idx="1323">
                  <c:v>1958844.6735059801</c:v>
                </c:pt>
                <c:pt idx="1324">
                  <c:v>1976969.6401118599</c:v>
                </c:pt>
                <c:pt idx="1325">
                  <c:v>1995262.31496887</c:v>
                </c:pt>
                <c:pt idx="1326">
                  <c:v>2013724.2498623801</c:v>
                </c:pt>
                <c:pt idx="1327">
                  <c:v>2032357.0109362199</c:v>
                </c:pt>
                <c:pt idx="1328">
                  <c:v>2051162.17882556</c:v>
                </c:pt>
                <c:pt idx="1329">
                  <c:v>2070141.34879104</c:v>
                </c:pt>
                <c:pt idx="1330">
                  <c:v>2089296.1308540399</c:v>
                </c:pt>
                <c:pt idx="1331">
                  <c:v>2108628.14993328</c:v>
                </c:pt>
                <c:pt idx="1332">
                  <c:v>2128139.0459827101</c:v>
                </c:pt>
                <c:pt idx="1333">
                  <c:v>2147830.4741305299</c:v>
                </c:pt>
                <c:pt idx="1334">
                  <c:v>2167704.1048196899</c:v>
                </c:pt>
                <c:pt idx="1335">
                  <c:v>2187761.6239495501</c:v>
                </c:pt>
                <c:pt idx="1336">
                  <c:v>2208004.7330188998</c:v>
                </c:pt>
                <c:pt idx="1337">
                  <c:v>2228435.1492702998</c:v>
                </c:pt>
                <c:pt idx="1338">
                  <c:v>2249054.60583578</c:v>
                </c:pt>
                <c:pt idx="1339">
                  <c:v>2269864.8518838198</c:v>
                </c:pt>
                <c:pt idx="1340">
                  <c:v>2290867.65276777</c:v>
                </c:pt>
                <c:pt idx="1341">
                  <c:v>2312064.7901755902</c:v>
                </c:pt>
                <c:pt idx="1342">
                  <c:v>2333458.062281</c:v>
                </c:pt>
                <c:pt idx="1343">
                  <c:v>2355049.2838960001</c:v>
                </c:pt>
                <c:pt idx="1344">
                  <c:v>2376840.2866248698</c:v>
                </c:pt>
                <c:pt idx="1345">
                  <c:v>2398832.9190194798</c:v>
                </c:pt>
                <c:pt idx="1346">
                  <c:v>2421029.0467361701</c:v>
                </c:pt>
                <c:pt idx="1347">
                  <c:v>2443430.55269397</c:v>
                </c:pt>
                <c:pt idx="1348">
                  <c:v>2466039.3372343401</c:v>
                </c:pt>
                <c:pt idx="1349">
                  <c:v>2488857.31828239</c:v>
                </c:pt>
                <c:pt idx="1350">
                  <c:v>2511886.43150958</c:v>
                </c:pt>
                <c:pt idx="1351">
                  <c:v>2535128.6304978998</c:v>
                </c:pt>
                <c:pt idx="1352">
                  <c:v>2558585.8869056399</c:v>
                </c:pt>
                <c:pt idx="1353">
                  <c:v>2582260.1906345901</c:v>
                </c:pt>
                <c:pt idx="1354">
                  <c:v>2606153.5499988901</c:v>
                </c:pt>
                <c:pt idx="1355">
                  <c:v>2630267.99189538</c:v>
                </c:pt>
                <c:pt idx="1356">
                  <c:v>2654605.5619755401</c:v>
                </c:pt>
                <c:pt idx="1357">
                  <c:v>2679168.3248190298</c:v>
                </c:pt>
                <c:pt idx="1358">
                  <c:v>2703958.36410884</c:v>
                </c:pt>
                <c:pt idx="1359">
                  <c:v>2728977.7828080398</c:v>
                </c:pt>
                <c:pt idx="1360">
                  <c:v>2754228.7033381602</c:v>
                </c:pt>
                <c:pt idx="1361">
                  <c:v>2779713.2677592798</c:v>
                </c:pt>
                <c:pt idx="1362">
                  <c:v>2805433.6379517098</c:v>
                </c:pt>
                <c:pt idx="1363">
                  <c:v>2831391.9957993701</c:v>
                </c:pt>
                <c:pt idx="1364">
                  <c:v>2857590.5433749398</c:v>
                </c:pt>
                <c:pt idx="1365">
                  <c:v>2884031.5031265998</c:v>
                </c:pt>
                <c:pt idx="1366">
                  <c:v>2910717.1180666001</c:v>
                </c:pt>
                <c:pt idx="1367">
                  <c:v>2937649.6519615301</c:v>
                </c:pt>
                <c:pt idx="1368">
                  <c:v>2964831.3895243402</c:v>
                </c:pt>
                <c:pt idx="1369">
                  <c:v>2992264.6366081801</c:v>
                </c:pt>
                <c:pt idx="1370">
                  <c:v>3019951.7204020098</c:v>
                </c:pt>
                <c:pt idx="1371">
                  <c:v>3047894.9896279802</c:v>
                </c:pt>
                <c:pt idx="1372">
                  <c:v>3076096.81474071</c:v>
                </c:pt>
                <c:pt idx="1373">
                  <c:v>3104559.5881283502</c:v>
                </c:pt>
                <c:pt idx="1374">
                  <c:v>3133285.72431558</c:v>
                </c:pt>
                <c:pt idx="1375">
                  <c:v>3162277.6601683702</c:v>
                </c:pt>
                <c:pt idx="1376">
                  <c:v>3191537.85510075</c:v>
                </c:pt>
                <c:pt idx="1377">
                  <c:v>3221068.7912834301</c:v>
                </c:pt>
                <c:pt idx="1378">
                  <c:v>3250872.9738543401</c:v>
                </c:pt>
                <c:pt idx="1379">
                  <c:v>3280952.9311311902</c:v>
                </c:pt>
                <c:pt idx="1380">
                  <c:v>3311311.2148258998</c:v>
                </c:pt>
                <c:pt idx="1381">
                  <c:v>3341950.40026114</c:v>
                </c:pt>
                <c:pt idx="1382">
                  <c:v>3372873.0865886798</c:v>
                </c:pt>
                <c:pt idx="1383">
                  <c:v>3404081.89701</c:v>
                </c:pt>
                <c:pt idx="1384">
                  <c:v>3435579.4789987402</c:v>
                </c:pt>
                <c:pt idx="1385">
                  <c:v>3467368.5045253099</c:v>
                </c:pt>
                <c:pt idx="1386">
                  <c:v>3499451.6702835602</c:v>
                </c:pt>
                <c:pt idx="1387">
                  <c:v>3531831.6979195601</c:v>
                </c:pt>
                <c:pt idx="1388">
                  <c:v>3564511.3342624302</c:v>
                </c:pt>
                <c:pt idx="1389">
                  <c:v>3597493.3515574201</c:v>
                </c:pt>
                <c:pt idx="1390">
                  <c:v>3630780.54770101</c:v>
                </c:pt>
                <c:pt idx="1391">
                  <c:v>3664375.7464783299</c:v>
                </c:pt>
                <c:pt idx="1392">
                  <c:v>3698281.7978026499</c:v>
                </c:pt>
                <c:pt idx="1393">
                  <c:v>3732501.5779571999</c:v>
                </c:pt>
                <c:pt idx="1394">
                  <c:v>3767037.9898390798</c:v>
                </c:pt>
                <c:pt idx="1395">
                  <c:v>3801893.9632056099</c:v>
                </c:pt>
                <c:pt idx="1396">
                  <c:v>3837072.4549227799</c:v>
                </c:pt>
                <c:pt idx="1397">
                  <c:v>3872576.4492161698</c:v>
                </c:pt>
                <c:pt idx="1398">
                  <c:v>3908408.9579240102</c:v>
                </c:pt>
                <c:pt idx="1399">
                  <c:v>3944573.0207527801</c:v>
                </c:pt>
                <c:pt idx="1400">
                  <c:v>3981071.7055349601</c:v>
                </c:pt>
                <c:pt idx="1401">
                  <c:v>4017908.1084893998</c:v>
                </c:pt>
                <c:pt idx="1402">
                  <c:v>4055085.3544838298</c:v>
                </c:pt>
                <c:pt idx="1403">
                  <c:v>4092606.5973001001</c:v>
                </c:pt>
                <c:pt idx="1404">
                  <c:v>4130475.01990161</c:v>
                </c:pt>
                <c:pt idx="1405">
                  <c:v>4168693.83470335</c:v>
                </c:pt>
                <c:pt idx="1406">
                  <c:v>4207266.28384443</c:v>
                </c:pt>
                <c:pt idx="1407">
                  <c:v>4246195.6394631304</c:v>
                </c:pt>
                <c:pt idx="1408">
                  <c:v>4285485.2039743904</c:v>
                </c:pt>
                <c:pt idx="1409">
                  <c:v>4325138.31035008</c:v>
                </c:pt>
                <c:pt idx="1410">
                  <c:v>4365158.3224016502</c:v>
                </c:pt>
                <c:pt idx="1411">
                  <c:v>4405548.6350655304</c:v>
                </c:pt>
                <c:pt idx="1412">
                  <c:v>4446312.6746910801</c:v>
                </c:pt>
                <c:pt idx="1413">
                  <c:v>4487453.8993313201</c:v>
                </c:pt>
                <c:pt idx="1414">
                  <c:v>4528975.7990362002</c:v>
                </c:pt>
                <c:pt idx="1415">
                  <c:v>4570881.8961487496</c:v>
                </c:pt>
                <c:pt idx="1416">
                  <c:v>4613175.7456037896</c:v>
                </c:pt>
                <c:pt idx="1417">
                  <c:v>4655860.9352295902</c:v>
                </c:pt>
                <c:pt idx="1418">
                  <c:v>4698941.0860521495</c:v>
                </c:pt>
                <c:pt idx="1419">
                  <c:v>4742419.8526024399</c:v>
                </c:pt>
                <c:pt idx="1420">
                  <c:v>4786300.9232263798</c:v>
                </c:pt>
                <c:pt idx="1421">
                  <c:v>4830588.0203977199</c:v>
                </c:pt>
                <c:pt idx="1422">
                  <c:v>4875284.9010338504</c:v>
                </c:pt>
                <c:pt idx="1423">
                  <c:v>4920395.3568145102</c:v>
                </c:pt>
                <c:pt idx="1424">
                  <c:v>4965923.2145033497</c:v>
                </c:pt>
                <c:pt idx="1425">
                  <c:v>5011872.3362727202</c:v>
                </c:pt>
                <c:pt idx="1426">
                  <c:v>5058246.6200311296</c:v>
                </c:pt>
                <c:pt idx="1427">
                  <c:v>5105049.9997540601</c:v>
                </c:pt>
                <c:pt idx="1428">
                  <c:v>5152286.44581756</c:v>
                </c:pt>
                <c:pt idx="1429">
                  <c:v>5199959.9653351596</c:v>
                </c:pt>
                <c:pt idx="1430">
                  <c:v>5248074.6024977202</c:v>
                </c:pt>
                <c:pt idx="1431">
                  <c:v>5296634.4389165798</c:v>
                </c:pt>
                <c:pt idx="1432">
                  <c:v>5345643.5939697102</c:v>
                </c:pt>
                <c:pt idx="1433">
                  <c:v>5395106.2251512697</c:v>
                </c:pt>
                <c:pt idx="1434">
                  <c:v>5445026.5284241997</c:v>
                </c:pt>
                <c:pt idx="1435">
                  <c:v>5495408.7385762399</c:v>
                </c:pt>
                <c:pt idx="1436">
                  <c:v>5546257.1295790998</c:v>
                </c:pt>
                <c:pt idx="1437">
                  <c:v>5597576.0149510996</c:v>
                </c:pt>
                <c:pt idx="1438">
                  <c:v>5649369.7481230199</c:v>
                </c:pt>
                <c:pt idx="1439">
                  <c:v>5701642.7228074698</c:v>
                </c:pt>
                <c:pt idx="1440">
                  <c:v>5754399.3733715601</c:v>
                </c:pt>
                <c:pt idx="1441">
                  <c:v>5807644.1752131199</c:v>
                </c:pt>
                <c:pt idx="1442">
                  <c:v>5861381.64514028</c:v>
                </c:pt>
                <c:pt idx="1443">
                  <c:v>5915616.3417547401</c:v>
                </c:pt>
                <c:pt idx="1444">
                  <c:v>5970352.86583836</c:v>
                </c:pt>
                <c:pt idx="1445">
                  <c:v>6025595.8607435804</c:v>
                </c:pt>
                <c:pt idx="1446">
                  <c:v>6081350.0127871698</c:v>
                </c:pt>
                <c:pt idx="1447">
                  <c:v>6137620.0516479397</c:v>
                </c:pt>
                <c:pt idx="1448">
                  <c:v>6194410.7507678103</c:v>
                </c:pt>
                <c:pt idx="1449">
                  <c:v>6251726.9277568599</c:v>
                </c:pt>
                <c:pt idx="1450">
                  <c:v>6309573.4448019303</c:v>
                </c:pt>
                <c:pt idx="1451">
                  <c:v>6367955.2090791604</c:v>
                </c:pt>
                <c:pt idx="1452">
                  <c:v>6426877.1731701903</c:v>
                </c:pt>
                <c:pt idx="1453">
                  <c:v>6486344.3354823804</c:v>
                </c:pt>
                <c:pt idx="1454">
                  <c:v>6546361.7406727402</c:v>
                </c:pt>
                <c:pt idx="1455">
                  <c:v>6606934.48007596</c:v>
                </c:pt>
                <c:pt idx="1456">
                  <c:v>6668067.6921362104</c:v>
                </c:pt>
                <c:pt idx="1457">
                  <c:v>6729766.5628431803</c:v>
                </c:pt>
                <c:pt idx="1458">
                  <c:v>6792036.3261718396</c:v>
                </c:pt>
                <c:pt idx="1459">
                  <c:v>6854882.2645266196</c:v>
                </c:pt>
                <c:pt idx="1460">
                  <c:v>6918309.70918936</c:v>
                </c:pt>
                <c:pt idx="1461">
                  <c:v>6982324.0407717098</c:v>
                </c:pt>
                <c:pt idx="1462">
                  <c:v>7046930.6896714596</c:v>
                </c:pt>
                <c:pt idx="1463">
                  <c:v>7112135.1365332901</c:v>
                </c:pt>
                <c:pt idx="1464">
                  <c:v>7177942.9127136096</c:v>
                </c:pt>
                <c:pt idx="1465">
                  <c:v>7244359.6007498996</c:v>
                </c:pt>
                <c:pt idx="1466">
                  <c:v>7311390.8348341696</c:v>
                </c:pt>
                <c:pt idx="1467">
                  <c:v>7379042.3012910103</c:v>
                </c:pt>
                <c:pt idx="1468">
                  <c:v>7447319.7390598804</c:v>
                </c:pt>
                <c:pt idx="1469">
                  <c:v>7516228.94018206</c:v>
                </c:pt>
                <c:pt idx="1470">
                  <c:v>7585775.7502918299</c:v>
                </c:pt>
                <c:pt idx="1471">
                  <c:v>7655966.0691125598</c:v>
                </c:pt>
                <c:pt idx="1472">
                  <c:v>7726805.8509570202</c:v>
                </c:pt>
                <c:pt idx="1473">
                  <c:v>7798301.1052325899</c:v>
                </c:pt>
                <c:pt idx="1474">
                  <c:v>7870457.8969509797</c:v>
                </c:pt>
                <c:pt idx="1475">
                  <c:v>7943282.3472428201</c:v>
                </c:pt>
                <c:pt idx="1476">
                  <c:v>8016780.63387678</c:v>
                </c:pt>
                <c:pt idx="1477">
                  <c:v>8090958.9917838201</c:v>
                </c:pt>
                <c:pt idx="1478">
                  <c:v>8165823.7135859197</c:v>
                </c:pt>
                <c:pt idx="1479">
                  <c:v>8241381.1501300205</c:v>
                </c:pt>
                <c:pt idx="1480">
                  <c:v>8317637.7110267002</c:v>
                </c:pt>
                <c:pt idx="1481">
                  <c:v>8394599.8651939798</c:v>
                </c:pt>
                <c:pt idx="1482">
                  <c:v>8472274.1414059605</c:v>
                </c:pt>
                <c:pt idx="1483">
                  <c:v>8550667.1288468391</c:v>
                </c:pt>
                <c:pt idx="1484">
                  <c:v>8629785.4776696991</c:v>
                </c:pt>
                <c:pt idx="1485">
                  <c:v>8709635.8995608091</c:v>
                </c:pt>
                <c:pt idx="1486">
                  <c:v>8790225.1683088392</c:v>
                </c:pt>
                <c:pt idx="1487">
                  <c:v>8871560.12037961</c:v>
                </c:pt>
                <c:pt idx="1488">
                  <c:v>8953647.6554959305</c:v>
                </c:pt>
                <c:pt idx="1489">
                  <c:v>9036494.7372230198</c:v>
                </c:pt>
                <c:pt idx="1490">
                  <c:v>9120108.3935590908</c:v>
                </c:pt>
                <c:pt idx="1491">
                  <c:v>9204495.7175317202</c:v>
                </c:pt>
                <c:pt idx="1492">
                  <c:v>9289663.8677993603</c:v>
                </c:pt>
                <c:pt idx="1493">
                  <c:v>9375620.0692588091</c:v>
                </c:pt>
                <c:pt idx="1494">
                  <c:v>9462371.6136579197</c:v>
                </c:pt>
                <c:pt idx="1495">
                  <c:v>9549925.8602143601</c:v>
                </c:pt>
                <c:pt idx="1496">
                  <c:v>9638290.2362396996</c:v>
                </c:pt>
                <c:pt idx="1497">
                  <c:v>9727472.2377696596</c:v>
                </c:pt>
                <c:pt idx="1498">
                  <c:v>9817479.4301998392</c:v>
                </c:pt>
                <c:pt idx="1499">
                  <c:v>9908319.44892768</c:v>
                </c:pt>
                <c:pt idx="1500">
                  <c:v>10000000</c:v>
                </c:pt>
              </c:numCache>
            </c:numRef>
          </c:xVal>
          <c:yVal>
            <c:numRef>
              <c:f>'[1]3.6V 1A'!$C$5:$C$1505</c:f>
              <c:numCache>
                <c:formatCode>General</c:formatCode>
                <c:ptCount val="1501"/>
                <c:pt idx="0">
                  <c:v>168.54954533086101</c:v>
                </c:pt>
                <c:pt idx="1">
                  <c:v>168.446132891807</c:v>
                </c:pt>
                <c:pt idx="2">
                  <c:v>168.341832523221</c:v>
                </c:pt>
                <c:pt idx="3">
                  <c:v>168.23663784104701</c:v>
                </c:pt>
                <c:pt idx="4">
                  <c:v>168.13054245393599</c:v>
                </c:pt>
                <c:pt idx="5">
                  <c:v>168.023539952276</c:v>
                </c:pt>
                <c:pt idx="6">
                  <c:v>167.91562392225401</c:v>
                </c:pt>
                <c:pt idx="7">
                  <c:v>167.80678793763099</c:v>
                </c:pt>
                <c:pt idx="8">
                  <c:v>167.69702556695901</c:v>
                </c:pt>
                <c:pt idx="9">
                  <c:v>167.58633036979199</c:v>
                </c:pt>
                <c:pt idx="10">
                  <c:v>167.474695901084</c:v>
                </c:pt>
                <c:pt idx="11">
                  <c:v>167.36211571196</c:v>
                </c:pt>
                <c:pt idx="12">
                  <c:v>167.24858334837</c:v>
                </c:pt>
                <c:pt idx="13">
                  <c:v>167.13409235778599</c:v>
                </c:pt>
                <c:pt idx="14">
                  <c:v>167.01863628406801</c:v>
                </c:pt>
                <c:pt idx="15">
                  <c:v>166.90220867427001</c:v>
                </c:pt>
                <c:pt idx="16">
                  <c:v>166.784803075882</c:v>
                </c:pt>
                <c:pt idx="17">
                  <c:v>166.66641304151901</c:v>
                </c:pt>
                <c:pt idx="18">
                  <c:v>166.547032128441</c:v>
                </c:pt>
                <c:pt idx="19">
                  <c:v>166.42665389956599</c:v>
                </c:pt>
                <c:pt idx="20">
                  <c:v>166.305271929014</c:v>
                </c:pt>
                <c:pt idx="21">
                  <c:v>166.18287979783301</c:v>
                </c:pt>
                <c:pt idx="22">
                  <c:v>166.05947109939399</c:v>
                </c:pt>
                <c:pt idx="23">
                  <c:v>165.935039440411</c:v>
                </c:pt>
                <c:pt idx="24">
                  <c:v>165.80957844414201</c:v>
                </c:pt>
                <c:pt idx="25">
                  <c:v>165.683081748614</c:v>
                </c:pt>
                <c:pt idx="26">
                  <c:v>165.55554300938499</c:v>
                </c:pt>
                <c:pt idx="27">
                  <c:v>165.426955906654</c:v>
                </c:pt>
                <c:pt idx="28">
                  <c:v>165.29731413796401</c:v>
                </c:pt>
                <c:pt idx="29">
                  <c:v>165.16661142795701</c:v>
                </c:pt>
                <c:pt idx="30">
                  <c:v>165.03484152640701</c:v>
                </c:pt>
                <c:pt idx="31">
                  <c:v>164.90199821391801</c:v>
                </c:pt>
                <c:pt idx="32">
                  <c:v>164.76807529799299</c:v>
                </c:pt>
                <c:pt idx="33">
                  <c:v>164.63306661980999</c:v>
                </c:pt>
                <c:pt idx="34">
                  <c:v>164.49696605668899</c:v>
                </c:pt>
                <c:pt idx="35">
                  <c:v>164.35976752055001</c:v>
                </c:pt>
                <c:pt idx="36">
                  <c:v>164.22146496514799</c:v>
                </c:pt>
                <c:pt idx="37">
                  <c:v>164.08205238381299</c:v>
                </c:pt>
                <c:pt idx="38">
                  <c:v>163.94152381569401</c:v>
                </c:pt>
                <c:pt idx="39">
                  <c:v>163.79987334339299</c:v>
                </c:pt>
                <c:pt idx="40">
                  <c:v>163.65709510186801</c:v>
                </c:pt>
                <c:pt idx="41">
                  <c:v>163.513183274304</c:v>
                </c:pt>
                <c:pt idx="42">
                  <c:v>163.36813209974599</c:v>
                </c:pt>
                <c:pt idx="43">
                  <c:v>163.22193587561699</c:v>
                </c:pt>
                <c:pt idx="44">
                  <c:v>163.074588953844</c:v>
                </c:pt>
                <c:pt idx="45">
                  <c:v>162.92608575303501</c:v>
                </c:pt>
                <c:pt idx="46">
                  <c:v>162.776420752197</c:v>
                </c:pt>
                <c:pt idx="47">
                  <c:v>162.62558850316</c:v>
                </c:pt>
                <c:pt idx="48">
                  <c:v>162.47358362409099</c:v>
                </c:pt>
                <c:pt idx="49">
                  <c:v>162.32040080741899</c:v>
                </c:pt>
                <c:pt idx="50">
                  <c:v>162.166034824419</c:v>
                </c:pt>
                <c:pt idx="51">
                  <c:v>162.01048052302599</c:v>
                </c:pt>
                <c:pt idx="52">
                  <c:v>161.85373283447399</c:v>
                </c:pt>
                <c:pt idx="53">
                  <c:v>161.695786776261</c:v>
                </c:pt>
                <c:pt idx="54">
                  <c:v>161.536637453715</c:v>
                </c:pt>
                <c:pt idx="55">
                  <c:v>161.37628006497499</c:v>
                </c:pt>
                <c:pt idx="56">
                  <c:v>161.21470990546399</c:v>
                </c:pt>
                <c:pt idx="57">
                  <c:v>161.051922363214</c:v>
                </c:pt>
                <c:pt idx="58">
                  <c:v>160.887912934761</c:v>
                </c:pt>
                <c:pt idx="59">
                  <c:v>160.72267721807901</c:v>
                </c:pt>
                <c:pt idx="60">
                  <c:v>160.556210921803</c:v>
                </c:pt>
                <c:pt idx="61">
                  <c:v>160.38850986611001</c:v>
                </c:pt>
                <c:pt idx="62">
                  <c:v>160.219569986708</c:v>
                </c:pt>
                <c:pt idx="63">
                  <c:v>160.04938733923001</c:v>
                </c:pt>
                <c:pt idx="64">
                  <c:v>159.87795810238299</c:v>
                </c:pt>
                <c:pt idx="65">
                  <c:v>159.70527858039301</c:v>
                </c:pt>
                <c:pt idx="66">
                  <c:v>159.53134520926099</c:v>
                </c:pt>
                <c:pt idx="67">
                  <c:v>159.35615455777599</c:v>
                </c:pt>
                <c:pt idx="68">
                  <c:v>159.17970333348299</c:v>
                </c:pt>
                <c:pt idx="69">
                  <c:v>159.00198838530099</c:v>
                </c:pt>
                <c:pt idx="70">
                  <c:v>158.82300670631099</c:v>
                </c:pt>
                <c:pt idx="71">
                  <c:v>158.642755440006</c:v>
                </c:pt>
                <c:pt idx="72">
                  <c:v>158.46123188293299</c:v>
                </c:pt>
                <c:pt idx="73">
                  <c:v>158.27843348742999</c:v>
                </c:pt>
                <c:pt idx="74">
                  <c:v>158.09435786773301</c:v>
                </c:pt>
                <c:pt idx="75">
                  <c:v>157.90900280218699</c:v>
                </c:pt>
                <c:pt idx="76">
                  <c:v>157.72236623758801</c:v>
                </c:pt>
                <c:pt idx="77">
                  <c:v>157.534446294882</c:v>
                </c:pt>
                <c:pt idx="78">
                  <c:v>157.34524126978599</c:v>
                </c:pt>
                <c:pt idx="79">
                  <c:v>157.15474963907101</c:v>
                </c:pt>
                <c:pt idx="80">
                  <c:v>156.96297006437001</c:v>
                </c:pt>
                <c:pt idx="81">
                  <c:v>156.76990139671599</c:v>
                </c:pt>
                <c:pt idx="82">
                  <c:v>156.57554267666799</c:v>
                </c:pt>
                <c:pt idx="83">
                  <c:v>156.379893145159</c:v>
                </c:pt>
                <c:pt idx="84">
                  <c:v>156.18295224068501</c:v>
                </c:pt>
                <c:pt idx="85">
                  <c:v>155.984719607475</c:v>
                </c:pt>
                <c:pt idx="86">
                  <c:v>155.785195096991</c:v>
                </c:pt>
                <c:pt idx="87">
                  <c:v>155.58437877497701</c:v>
                </c:pt>
                <c:pt idx="88">
                  <c:v>155.38227092148199</c:v>
                </c:pt>
                <c:pt idx="89">
                  <c:v>155.178872037498</c:v>
                </c:pt>
                <c:pt idx="90">
                  <c:v>154.97418284814</c:v>
                </c:pt>
                <c:pt idx="91">
                  <c:v>154.76820430494399</c:v>
                </c:pt>
                <c:pt idx="92">
                  <c:v>154.56093759310801</c:v>
                </c:pt>
                <c:pt idx="93">
                  <c:v>154.35238413263701</c:v>
                </c:pt>
                <c:pt idx="94">
                  <c:v>154.14254557973999</c:v>
                </c:pt>
                <c:pt idx="95">
                  <c:v>153.931423838451</c:v>
                </c:pt>
                <c:pt idx="96">
                  <c:v>153.71902105434501</c:v>
                </c:pt>
                <c:pt idx="97">
                  <c:v>153.50533962533399</c:v>
                </c:pt>
                <c:pt idx="98">
                  <c:v>153.29038220199701</c:v>
                </c:pt>
                <c:pt idx="99">
                  <c:v>153.07415169183801</c:v>
                </c:pt>
                <c:pt idx="100">
                  <c:v>152.85665126173299</c:v>
                </c:pt>
                <c:pt idx="101">
                  <c:v>152.637884342858</c:v>
                </c:pt>
                <c:pt idx="102">
                  <c:v>152.41785463255599</c:v>
                </c:pt>
                <c:pt idx="103">
                  <c:v>152.19656609662499</c:v>
                </c:pt>
                <c:pt idx="104">
                  <c:v>151.97402297524201</c:v>
                </c:pt>
                <c:pt idx="105">
                  <c:v>151.750229783105</c:v>
                </c:pt>
                <c:pt idx="106">
                  <c:v>151.525191313037</c:v>
                </c:pt>
                <c:pt idx="107">
                  <c:v>151.29891263970401</c:v>
                </c:pt>
                <c:pt idx="108">
                  <c:v>151.07139912013099</c:v>
                </c:pt>
                <c:pt idx="109">
                  <c:v>150.84265639790101</c:v>
                </c:pt>
                <c:pt idx="110">
                  <c:v>150.61269040523101</c:v>
                </c:pt>
                <c:pt idx="111">
                  <c:v>150.38150736436501</c:v>
                </c:pt>
                <c:pt idx="112">
                  <c:v>150.14911379012301</c:v>
                </c:pt>
                <c:pt idx="113">
                  <c:v>149.91551649282701</c:v>
                </c:pt>
                <c:pt idx="114">
                  <c:v>149.68072257738501</c:v>
                </c:pt>
                <c:pt idx="115">
                  <c:v>149.44473944894801</c:v>
                </c:pt>
                <c:pt idx="116">
                  <c:v>149.20757480969101</c:v>
                </c:pt>
                <c:pt idx="117">
                  <c:v>148.96923666369699</c:v>
                </c:pt>
                <c:pt idx="118">
                  <c:v>148.729733317632</c:v>
                </c:pt>
                <c:pt idx="119">
                  <c:v>148.48907337954401</c:v>
                </c:pt>
                <c:pt idx="120">
                  <c:v>148.247265762642</c:v>
                </c:pt>
                <c:pt idx="121">
                  <c:v>148.004319683397</c:v>
                </c:pt>
                <c:pt idx="122">
                  <c:v>147.76024466384601</c:v>
                </c:pt>
                <c:pt idx="123">
                  <c:v>147.51505053042499</c:v>
                </c:pt>
                <c:pt idx="124">
                  <c:v>147.268747414617</c:v>
                </c:pt>
                <c:pt idx="125">
                  <c:v>147.02134575395499</c:v>
                </c:pt>
                <c:pt idx="126">
                  <c:v>146.77285629004899</c:v>
                </c:pt>
                <c:pt idx="127">
                  <c:v>146.52329006775099</c:v>
                </c:pt>
                <c:pt idx="128">
                  <c:v>146.27265843708</c:v>
                </c:pt>
                <c:pt idx="129">
                  <c:v>146.02097304896901</c:v>
                </c:pt>
                <c:pt idx="130">
                  <c:v>145.768245856368</c:v>
                </c:pt>
                <c:pt idx="131">
                  <c:v>145.51448911246999</c:v>
                </c:pt>
                <c:pt idx="132">
                  <c:v>145.259715366877</c:v>
                </c:pt>
                <c:pt idx="133">
                  <c:v>145.00393746813401</c:v>
                </c:pt>
                <c:pt idx="134">
                  <c:v>144.74716855744001</c:v>
                </c:pt>
                <c:pt idx="135">
                  <c:v>144.48942206918599</c:v>
                </c:pt>
                <c:pt idx="136">
                  <c:v>144.23071172690601</c:v>
                </c:pt>
                <c:pt idx="137">
                  <c:v>143.97105154024899</c:v>
                </c:pt>
                <c:pt idx="138">
                  <c:v>143.710455804709</c:v>
                </c:pt>
                <c:pt idx="139">
                  <c:v>143.44893909470099</c:v>
                </c:pt>
                <c:pt idx="140">
                  <c:v>143.18651626237801</c:v>
                </c:pt>
                <c:pt idx="141">
                  <c:v>142.923202433635</c:v>
                </c:pt>
                <c:pt idx="142">
                  <c:v>142.65901300388899</c:v>
                </c:pt>
                <c:pt idx="143">
                  <c:v>142.393963633776</c:v>
                </c:pt>
                <c:pt idx="144">
                  <c:v>142.12807024616001</c:v>
                </c:pt>
                <c:pt idx="145">
                  <c:v>141.86134901948799</c:v>
                </c:pt>
                <c:pt idx="146">
                  <c:v>141.593816384061</c:v>
                </c:pt>
                <c:pt idx="147">
                  <c:v>141.32548901632299</c:v>
                </c:pt>
                <c:pt idx="148">
                  <c:v>141.05638383494801</c:v>
                </c:pt>
                <c:pt idx="149">
                  <c:v>140.78651799336899</c:v>
                </c:pt>
                <c:pt idx="150">
                  <c:v>140.51590887650099</c:v>
                </c:pt>
                <c:pt idx="151">
                  <c:v>140.24457409170401</c:v>
                </c:pt>
                <c:pt idx="152">
                  <c:v>139.972531465934</c:v>
                </c:pt>
                <c:pt idx="153">
                  <c:v>139.699799036439</c:v>
                </c:pt>
                <c:pt idx="154">
                  <c:v>139.42639504488599</c:v>
                </c:pt>
                <c:pt idx="155">
                  <c:v>139.152337932124</c:v>
                </c:pt>
                <c:pt idx="156">
                  <c:v>138.87764633030699</c:v>
                </c:pt>
                <c:pt idx="157">
                  <c:v>138.60233905411701</c:v>
                </c:pt>
                <c:pt idx="158">
                  <c:v>138.326435095618</c:v>
                </c:pt>
                <c:pt idx="159">
                  <c:v>138.049953616507</c:v>
                </c:pt>
                <c:pt idx="160">
                  <c:v>137.772913937927</c:v>
                </c:pt>
                <c:pt idx="161">
                  <c:v>137.49533553537901</c:v>
                </c:pt>
                <c:pt idx="162">
                  <c:v>137.21723802952201</c:v>
                </c:pt>
                <c:pt idx="163">
                  <c:v>136.93864117793399</c:v>
                </c:pt>
                <c:pt idx="164">
                  <c:v>136.65956486600999</c:v>
                </c:pt>
                <c:pt idx="165">
                  <c:v>136.38002909954201</c:v>
                </c:pt>
                <c:pt idx="166">
                  <c:v>136.10005399704301</c:v>
                </c:pt>
                <c:pt idx="167">
                  <c:v>135.819659777173</c:v>
                </c:pt>
                <c:pt idx="168">
                  <c:v>135.538866753821</c:v>
                </c:pt>
                <c:pt idx="169">
                  <c:v>135.25769532506101</c:v>
                </c:pt>
                <c:pt idx="170">
                  <c:v>134.97616596456899</c:v>
                </c:pt>
                <c:pt idx="171">
                  <c:v>134.69429921268599</c:v>
                </c:pt>
                <c:pt idx="172">
                  <c:v>134.41211566575399</c:v>
                </c:pt>
                <c:pt idx="173">
                  <c:v>134.12963596780199</c:v>
                </c:pt>
                <c:pt idx="174">
                  <c:v>133.84688080359399</c:v>
                </c:pt>
                <c:pt idx="175">
                  <c:v>133.56387088313801</c:v>
                </c:pt>
                <c:pt idx="176">
                  <c:v>133.280626937378</c:v>
                </c:pt>
                <c:pt idx="177">
                  <c:v>132.99716970769501</c:v>
                </c:pt>
                <c:pt idx="178">
                  <c:v>132.71351993303699</c:v>
                </c:pt>
                <c:pt idx="179">
                  <c:v>132.42969834518399</c:v>
                </c:pt>
                <c:pt idx="180">
                  <c:v>132.145725656054</c:v>
                </c:pt>
                <c:pt idx="181">
                  <c:v>131.86162254830401</c:v>
                </c:pt>
                <c:pt idx="182">
                  <c:v>131.57740966656101</c:v>
                </c:pt>
                <c:pt idx="183">
                  <c:v>131.29310760726199</c:v>
                </c:pt>
                <c:pt idx="184">
                  <c:v>131.00873691018401</c:v>
                </c:pt>
                <c:pt idx="185">
                  <c:v>130.72431804742001</c:v>
                </c:pt>
                <c:pt idx="186">
                  <c:v>130.43987141470501</c:v>
                </c:pt>
                <c:pt idx="187">
                  <c:v>130.15541732197599</c:v>
                </c:pt>
                <c:pt idx="188">
                  <c:v>129.870975984285</c:v>
                </c:pt>
                <c:pt idx="189">
                  <c:v>129.586567512653</c:v>
                </c:pt>
                <c:pt idx="190">
                  <c:v>129.30221190399899</c:v>
                </c:pt>
                <c:pt idx="191">
                  <c:v>129.01792903338901</c:v>
                </c:pt>
                <c:pt idx="192">
                  <c:v>128.73373864377399</c:v>
                </c:pt>
                <c:pt idx="193">
                  <c:v>128.44966033837301</c:v>
                </c:pt>
                <c:pt idx="194">
                  <c:v>128.16571357197199</c:v>
                </c:pt>
                <c:pt idx="195">
                  <c:v>127.88191763969201</c:v>
                </c:pt>
                <c:pt idx="196">
                  <c:v>127.598291674401</c:v>
                </c:pt>
                <c:pt idx="197">
                  <c:v>127.314854631218</c:v>
                </c:pt>
                <c:pt idx="198">
                  <c:v>127.03162528551699</c:v>
                </c:pt>
                <c:pt idx="199">
                  <c:v>126.748622221087</c:v>
                </c:pt>
                <c:pt idx="200">
                  <c:v>126.46586382386</c:v>
                </c:pt>
                <c:pt idx="201">
                  <c:v>126.18336827504299</c:v>
                </c:pt>
                <c:pt idx="202">
                  <c:v>125.901153541192</c:v>
                </c:pt>
                <c:pt idx="203">
                  <c:v>125.61923737045301</c:v>
                </c:pt>
                <c:pt idx="204">
                  <c:v>125.337637281857</c:v>
                </c:pt>
                <c:pt idx="205">
                  <c:v>125.056370561218</c:v>
                </c:pt>
                <c:pt idx="206">
                  <c:v>124.775454253329</c:v>
                </c:pt>
                <c:pt idx="207">
                  <c:v>124.494905156744</c:v>
                </c:pt>
                <c:pt idx="208">
                  <c:v>124.214739814791</c:v>
                </c:pt>
                <c:pt idx="209">
                  <c:v>123.93497451160501</c:v>
                </c:pt>
                <c:pt idx="210">
                  <c:v>123.655625267137</c:v>
                </c:pt>
                <c:pt idx="211">
                  <c:v>123.376707829577</c:v>
                </c:pt>
                <c:pt idx="212">
                  <c:v>123.098237670762</c:v>
                </c:pt>
                <c:pt idx="213">
                  <c:v>122.82022998159501</c:v>
                </c:pt>
                <c:pt idx="214">
                  <c:v>122.54269966704101</c:v>
                </c:pt>
                <c:pt idx="215">
                  <c:v>122.26566134038301</c:v>
                </c:pt>
                <c:pt idx="216">
                  <c:v>121.98912931951099</c:v>
                </c:pt>
                <c:pt idx="217">
                  <c:v>121.713117623758</c:v>
                </c:pt>
                <c:pt idx="218">
                  <c:v>121.43763996803099</c:v>
                </c:pt>
                <c:pt idx="219">
                  <c:v>121.162709760165</c:v>
                </c:pt>
                <c:pt idx="220">
                  <c:v>120.888340098001</c:v>
                </c:pt>
                <c:pt idx="221">
                  <c:v>120.61454376403</c:v>
                </c:pt>
                <c:pt idx="222">
                  <c:v>120.34133322451</c:v>
                </c:pt>
                <c:pt idx="223">
                  <c:v>120.068720626428</c:v>
                </c:pt>
                <c:pt idx="224">
                  <c:v>119.79671779259201</c:v>
                </c:pt>
                <c:pt idx="225">
                  <c:v>119.525336223219</c:v>
                </c:pt>
                <c:pt idx="226">
                  <c:v>119.254587089995</c:v>
                </c:pt>
                <c:pt idx="227">
                  <c:v>118.984481236704</c:v>
                </c:pt>
                <c:pt idx="228">
                  <c:v>118.715029176074</c:v>
                </c:pt>
                <c:pt idx="229">
                  <c:v>118.446241089748</c:v>
                </c:pt>
                <c:pt idx="230">
                  <c:v>118.17812682498</c:v>
                </c:pt>
                <c:pt idx="231">
                  <c:v>117.910695896861</c:v>
                </c:pt>
                <c:pt idx="232">
                  <c:v>117.643957483611</c:v>
                </c:pt>
                <c:pt idx="233">
                  <c:v>117.377920428989</c:v>
                </c:pt>
                <c:pt idx="234">
                  <c:v>117.11259324069199</c:v>
                </c:pt>
                <c:pt idx="235">
                  <c:v>116.847984090613</c:v>
                </c:pt>
                <c:pt idx="236">
                  <c:v>116.584100813939</c:v>
                </c:pt>
                <c:pt idx="237">
                  <c:v>116.32095090988901</c:v>
                </c:pt>
                <c:pt idx="238">
                  <c:v>116.058541543209</c:v>
                </c:pt>
                <c:pt idx="239">
                  <c:v>115.796879542901</c:v>
                </c:pt>
                <c:pt idx="240">
                  <c:v>115.53597140381601</c:v>
                </c:pt>
                <c:pt idx="241">
                  <c:v>115.275823288003</c:v>
                </c:pt>
                <c:pt idx="242">
                  <c:v>115.016441025102</c:v>
                </c:pt>
                <c:pt idx="243">
                  <c:v>114.75783011408301</c:v>
                </c:pt>
                <c:pt idx="244">
                  <c:v>114.499995724396</c:v>
                </c:pt>
                <c:pt idx="245">
                  <c:v>114.242942696697</c:v>
                </c:pt>
                <c:pt idx="246">
                  <c:v>113.986675547557</c:v>
                </c:pt>
                <c:pt idx="247">
                  <c:v>113.73119846763301</c:v>
                </c:pt>
                <c:pt idx="248">
                  <c:v>113.47651532584899</c:v>
                </c:pt>
                <c:pt idx="249">
                  <c:v>113.222629671002</c:v>
                </c:pt>
                <c:pt idx="250">
                  <c:v>112.96954473466</c:v>
                </c:pt>
                <c:pt idx="251">
                  <c:v>112.71726343182399</c:v>
                </c:pt>
                <c:pt idx="252">
                  <c:v>112.465788365902</c:v>
                </c:pt>
                <c:pt idx="253">
                  <c:v>112.21512182936399</c:v>
                </c:pt>
                <c:pt idx="254">
                  <c:v>111.965265807443</c:v>
                </c:pt>
                <c:pt idx="255">
                  <c:v>111.716221980961</c:v>
                </c:pt>
                <c:pt idx="256">
                  <c:v>111.46799172807501</c:v>
                </c:pt>
                <c:pt idx="257">
                  <c:v>111.22057613051901</c:v>
                </c:pt>
                <c:pt idx="258">
                  <c:v>110.97397597217601</c:v>
                </c:pt>
                <c:pt idx="259">
                  <c:v>110.728191746343</c:v>
                </c:pt>
                <c:pt idx="260">
                  <c:v>110.483223657053</c:v>
                </c:pt>
                <c:pt idx="261">
                  <c:v>110.239071622328</c:v>
                </c:pt>
                <c:pt idx="262">
                  <c:v>109.99573527875</c:v>
                </c:pt>
                <c:pt idx="263">
                  <c:v>109.753213984228</c:v>
                </c:pt>
                <c:pt idx="264">
                  <c:v>109.51150682143</c:v>
                </c:pt>
                <c:pt idx="265">
                  <c:v>109.270612602033</c:v>
                </c:pt>
                <c:pt idx="266">
                  <c:v>109.03052987011201</c:v>
                </c:pt>
                <c:pt idx="267">
                  <c:v>108.791256905916</c:v>
                </c:pt>
                <c:pt idx="268">
                  <c:v>108.552791729129</c:v>
                </c:pt>
                <c:pt idx="269">
                  <c:v>108.31513210396299</c:v>
                </c:pt>
                <c:pt idx="270">
                  <c:v>108.078275541471</c:v>
                </c:pt>
                <c:pt idx="271">
                  <c:v>107.84221930444301</c:v>
                </c:pt>
                <c:pt idx="272">
                  <c:v>107.60696041166</c:v>
                </c:pt>
                <c:pt idx="273">
                  <c:v>107.372495640457</c:v>
                </c:pt>
                <c:pt idx="274">
                  <c:v>107.138821531986</c:v>
                </c:pt>
                <c:pt idx="275">
                  <c:v>106.905934394767</c:v>
                </c:pt>
                <c:pt idx="276">
                  <c:v>106.67383030770699</c:v>
                </c:pt>
                <c:pt idx="277">
                  <c:v>106.44250512705101</c:v>
                </c:pt>
                <c:pt idx="278">
                  <c:v>106.211954486398</c:v>
                </c:pt>
                <c:pt idx="279">
                  <c:v>105.98217380368099</c:v>
                </c:pt>
                <c:pt idx="280">
                  <c:v>105.753158284264</c:v>
                </c:pt>
                <c:pt idx="281">
                  <c:v>105.524902924632</c:v>
                </c:pt>
                <c:pt idx="282">
                  <c:v>105.297402516723</c:v>
                </c:pt>
                <c:pt idx="283">
                  <c:v>105.070651652309</c:v>
                </c:pt>
                <c:pt idx="284">
                  <c:v>104.84464472667</c:v>
                </c:pt>
                <c:pt idx="285">
                  <c:v>104.619375942365</c:v>
                </c:pt>
                <c:pt idx="286">
                  <c:v>104.394839313311</c:v>
                </c:pt>
                <c:pt idx="287">
                  <c:v>104.171028669297</c:v>
                </c:pt>
                <c:pt idx="288">
                  <c:v>103.94793765919999</c:v>
                </c:pt>
                <c:pt idx="289">
                  <c:v>103.725559755421</c:v>
                </c:pt>
                <c:pt idx="290">
                  <c:v>103.503888257852</c:v>
                </c:pt>
                <c:pt idx="291">
                  <c:v>103.282916296821</c:v>
                </c:pt>
                <c:pt idx="292">
                  <c:v>103.062636838565</c:v>
                </c:pt>
                <c:pt idx="293">
                  <c:v>102.84304268791399</c:v>
                </c:pt>
                <c:pt idx="294">
                  <c:v>102.624126492187</c:v>
                </c:pt>
                <c:pt idx="295">
                  <c:v>102.405880745788</c:v>
                </c:pt>
                <c:pt idx="296">
                  <c:v>102.188297793008</c:v>
                </c:pt>
                <c:pt idx="297">
                  <c:v>101.97136983241001</c:v>
                </c:pt>
                <c:pt idx="298">
                  <c:v>101.75508891984499</c:v>
                </c:pt>
                <c:pt idx="299">
                  <c:v>101.53944697312799</c:v>
                </c:pt>
                <c:pt idx="300">
                  <c:v>101.324435774961</c:v>
                </c:pt>
                <c:pt idx="301">
                  <c:v>101.110046976935</c:v>
                </c:pt>
                <c:pt idx="302">
                  <c:v>100.896272102556</c:v>
                </c:pt>
                <c:pt idx="303">
                  <c:v>100.683102551404</c:v>
                </c:pt>
                <c:pt idx="304">
                  <c:v>100.470529602124</c:v>
                </c:pt>
                <c:pt idx="305">
                  <c:v>100.258544416516</c:v>
                </c:pt>
                <c:pt idx="306">
                  <c:v>100.047138042947</c:v>
                </c:pt>
                <c:pt idx="307">
                  <c:v>99.8363014180226</c:v>
                </c:pt>
                <c:pt idx="308">
                  <c:v>99.626025373625595</c:v>
                </c:pt>
                <c:pt idx="309">
                  <c:v>99.416300635789995</c:v>
                </c:pt>
                <c:pt idx="310">
                  <c:v>99.207117831886706</c:v>
                </c:pt>
                <c:pt idx="311">
                  <c:v>98.998467491404796</c:v>
                </c:pt>
                <c:pt idx="312">
                  <c:v>98.790340049968606</c:v>
                </c:pt>
                <c:pt idx="313">
                  <c:v>98.582725853439499</c:v>
                </c:pt>
                <c:pt idx="314">
                  <c:v>98.375615159422395</c:v>
                </c:pt>
                <c:pt idx="315">
                  <c:v>98.1689981413368</c:v>
                </c:pt>
                <c:pt idx="316">
                  <c:v>97.962864891921996</c:v>
                </c:pt>
                <c:pt idx="317">
                  <c:v>97.757205424996897</c:v>
                </c:pt>
                <c:pt idx="318">
                  <c:v>97.552009679989396</c:v>
                </c:pt>
                <c:pt idx="319">
                  <c:v>97.347267523876894</c:v>
                </c:pt>
                <c:pt idx="320">
                  <c:v>97.142968754528596</c:v>
                </c:pt>
                <c:pt idx="321">
                  <c:v>96.939103103435002</c:v>
                </c:pt>
                <c:pt idx="322">
                  <c:v>96.735660239561</c:v>
                </c:pt>
                <c:pt idx="323">
                  <c:v>96.532629770392802</c:v>
                </c:pt>
                <c:pt idx="324">
                  <c:v>96.330001246491605</c:v>
                </c:pt>
                <c:pt idx="325">
                  <c:v>96.127764163685796</c:v>
                </c:pt>
                <c:pt idx="326">
                  <c:v>95.925907965896997</c:v>
                </c:pt>
                <c:pt idx="327">
                  <c:v>95.724422047335494</c:v>
                </c:pt>
                <c:pt idx="328">
                  <c:v>95.523295756573702</c:v>
                </c:pt>
                <c:pt idx="329">
                  <c:v>95.322518397382296</c:v>
                </c:pt>
                <c:pt idx="330">
                  <c:v>95.122079233764396</c:v>
                </c:pt>
                <c:pt idx="331">
                  <c:v>94.921967490759698</c:v>
                </c:pt>
                <c:pt idx="332">
                  <c:v>94.722172357272996</c:v>
                </c:pt>
                <c:pt idx="333">
                  <c:v>94.522682989741398</c:v>
                </c:pt>
                <c:pt idx="334">
                  <c:v>94.323488514122502</c:v>
                </c:pt>
                <c:pt idx="335">
                  <c:v>94.124578028263301</c:v>
                </c:pt>
                <c:pt idx="336">
                  <c:v>93.925940604678601</c:v>
                </c:pt>
                <c:pt idx="337">
                  <c:v>93.727565293081994</c:v>
                </c:pt>
                <c:pt idx="338">
                  <c:v>93.529441123365501</c:v>
                </c:pt>
                <c:pt idx="339">
                  <c:v>93.331557107405899</c:v>
                </c:pt>
                <c:pt idx="340">
                  <c:v>93.1339022419223</c:v>
                </c:pt>
                <c:pt idx="341">
                  <c:v>92.936465510872097</c:v>
                </c:pt>
                <c:pt idx="342">
                  <c:v>92.739235888186997</c:v>
                </c:pt>
                <c:pt idx="343">
                  <c:v>92.542202340123893</c:v>
                </c:pt>
                <c:pt idx="344">
                  <c:v>92.3453538278021</c:v>
                </c:pt>
                <c:pt idx="345">
                  <c:v>92.148679309071795</c:v>
                </c:pt>
                <c:pt idx="346">
                  <c:v>91.952167742104706</c:v>
                </c:pt>
                <c:pt idx="347">
                  <c:v>91.755808086765498</c:v>
                </c:pt>
                <c:pt idx="348">
                  <c:v>91.559589307936307</c:v>
                </c:pt>
                <c:pt idx="349">
                  <c:v>91.363500376715294</c:v>
                </c:pt>
                <c:pt idx="350">
                  <c:v>91.167530274961607</c:v>
                </c:pt>
                <c:pt idx="351">
                  <c:v>90.971667995460905</c:v>
                </c:pt>
                <c:pt idx="352">
                  <c:v>90.775902545549599</c:v>
                </c:pt>
                <c:pt idx="353">
                  <c:v>90.580222950101899</c:v>
                </c:pt>
                <c:pt idx="354">
                  <c:v>90.384618252328295</c:v>
                </c:pt>
                <c:pt idx="355">
                  <c:v>90.189077517651796</c:v>
                </c:pt>
                <c:pt idx="356">
                  <c:v>89.993589836072402</c:v>
                </c:pt>
                <c:pt idx="357">
                  <c:v>89.798144323805701</c:v>
                </c:pt>
                <c:pt idx="358">
                  <c:v>89.602730126268597</c:v>
                </c:pt>
                <c:pt idx="359">
                  <c:v>89.407336420765503</c:v>
                </c:pt>
                <c:pt idx="360">
                  <c:v>89.211952418702396</c:v>
                </c:pt>
                <c:pt idx="361">
                  <c:v>89.016567368533799</c:v>
                </c:pt>
                <c:pt idx="362">
                  <c:v>88.821170557144498</c:v>
                </c:pt>
                <c:pt idx="363">
                  <c:v>88.625751314087495</c:v>
                </c:pt>
                <c:pt idx="364">
                  <c:v>88.430299012856807</c:v>
                </c:pt>
                <c:pt idx="365">
                  <c:v>88.234803073714502</c:v>
                </c:pt>
                <c:pt idx="366">
                  <c:v>88.039252966781106</c:v>
                </c:pt>
                <c:pt idx="367">
                  <c:v>87.843638214311198</c:v>
                </c:pt>
                <c:pt idx="368">
                  <c:v>87.6479483930745</c:v>
                </c:pt>
                <c:pt idx="369">
                  <c:v>87.452173137462907</c:v>
                </c:pt>
                <c:pt idx="370">
                  <c:v>87.256302142061401</c:v>
                </c:pt>
                <c:pt idx="371">
                  <c:v>87.060325164109898</c:v>
                </c:pt>
                <c:pt idx="372">
                  <c:v>86.864232026550596</c:v>
                </c:pt>
                <c:pt idx="373">
                  <c:v>86.668012620538505</c:v>
                </c:pt>
                <c:pt idx="374">
                  <c:v>86.471656908298399</c:v>
                </c:pt>
                <c:pt idx="375">
                  <c:v>86.275154926283804</c:v>
                </c:pt>
                <c:pt idx="376">
                  <c:v>86.078496787128699</c:v>
                </c:pt>
                <c:pt idx="377">
                  <c:v>85.881672683470597</c:v>
                </c:pt>
                <c:pt idx="378">
                  <c:v>85.684672890384306</c:v>
                </c:pt>
                <c:pt idx="379">
                  <c:v>85.487487768215701</c:v>
                </c:pt>
                <c:pt idx="380">
                  <c:v>85.290107765932902</c:v>
                </c:pt>
                <c:pt idx="381">
                  <c:v>85.092523423821802</c:v>
                </c:pt>
                <c:pt idx="382">
                  <c:v>84.894725376156103</c:v>
                </c:pt>
                <c:pt idx="383">
                  <c:v>84.696704355241394</c:v>
                </c:pt>
                <c:pt idx="384">
                  <c:v>84.498451193574994</c:v>
                </c:pt>
                <c:pt idx="385">
                  <c:v>84.2999568273937</c:v>
                </c:pt>
                <c:pt idx="386">
                  <c:v>84.101212299711406</c:v>
                </c:pt>
                <c:pt idx="387">
                  <c:v>83.902208763677706</c:v>
                </c:pt>
                <c:pt idx="388">
                  <c:v>83.702937485501494</c:v>
                </c:pt>
                <c:pt idx="389">
                  <c:v>83.503389847826895</c:v>
                </c:pt>
                <c:pt idx="390">
                  <c:v>83.303557353511096</c:v>
                </c:pt>
                <c:pt idx="391">
                  <c:v>83.103431628020701</c:v>
                </c:pt>
                <c:pt idx="392">
                  <c:v>82.903004423570906</c:v>
                </c:pt>
                <c:pt idx="393">
                  <c:v>82.702267622334404</c:v>
                </c:pt>
                <c:pt idx="394">
                  <c:v>82.501213239814504</c:v>
                </c:pt>
                <c:pt idx="395">
                  <c:v>82.299833428298697</c:v>
                </c:pt>
                <c:pt idx="396">
                  <c:v>82.098120480493805</c:v>
                </c:pt>
                <c:pt idx="397">
                  <c:v>81.896066832694899</c:v>
                </c:pt>
                <c:pt idx="398">
                  <c:v>81.693665069316793</c:v>
                </c:pt>
                <c:pt idx="399">
                  <c:v>81.490907925291694</c:v>
                </c:pt>
                <c:pt idx="400">
                  <c:v>81.287788290727704</c:v>
                </c:pt>
                <c:pt idx="401">
                  <c:v>81.0842992138451</c:v>
                </c:pt>
                <c:pt idx="402">
                  <c:v>80.880433905546894</c:v>
                </c:pt>
                <c:pt idx="403">
                  <c:v>80.676185742165799</c:v>
                </c:pt>
                <c:pt idx="404">
                  <c:v>80.471548270204593</c:v>
                </c:pt>
                <c:pt idx="405">
                  <c:v>80.266515209388103</c:v>
                </c:pt>
                <c:pt idx="406">
                  <c:v>80.061080457285101</c:v>
                </c:pt>
                <c:pt idx="407">
                  <c:v>79.8552380923594</c:v>
                </c:pt>
                <c:pt idx="408">
                  <c:v>79.648982378441005</c:v>
                </c:pt>
                <c:pt idx="409">
                  <c:v>79.442307768536295</c:v>
                </c:pt>
                <c:pt idx="410">
                  <c:v>79.235208908871996</c:v>
                </c:pt>
                <c:pt idx="411">
                  <c:v>79.027680642604807</c:v>
                </c:pt>
                <c:pt idx="412">
                  <c:v>78.819718014144399</c:v>
                </c:pt>
                <c:pt idx="413">
                  <c:v>78.611316272898904</c:v>
                </c:pt>
                <c:pt idx="414">
                  <c:v>78.402470877608096</c:v>
                </c:pt>
                <c:pt idx="415">
                  <c:v>78.193177500226398</c:v>
                </c:pt>
                <c:pt idx="416">
                  <c:v>77.983432030100602</c:v>
                </c:pt>
                <c:pt idx="417">
                  <c:v>77.773230577918</c:v>
                </c:pt>
                <c:pt idx="418">
                  <c:v>77.562569479815807</c:v>
                </c:pt>
                <c:pt idx="419">
                  <c:v>77.351445301939094</c:v>
                </c:pt>
                <c:pt idx="420">
                  <c:v>77.139854843971193</c:v>
                </c:pt>
                <c:pt idx="421">
                  <c:v>76.927795143471897</c:v>
                </c:pt>
                <c:pt idx="422">
                  <c:v>76.715263480026493</c:v>
                </c:pt>
                <c:pt idx="423">
                  <c:v>76.502257379457305</c:v>
                </c:pt>
                <c:pt idx="424">
                  <c:v>76.288774617850805</c:v>
                </c:pt>
                <c:pt idx="425">
                  <c:v>76.074813225652605</c:v>
                </c:pt>
                <c:pt idx="426">
                  <c:v>75.860371491616903</c:v>
                </c:pt>
                <c:pt idx="427">
                  <c:v>75.645447967361207</c:v>
                </c:pt>
                <c:pt idx="428">
                  <c:v>75.430041470827902</c:v>
                </c:pt>
                <c:pt idx="429">
                  <c:v>75.214151090848205</c:v>
                </c:pt>
                <c:pt idx="430">
                  <c:v>74.997776190643506</c:v>
                </c:pt>
                <c:pt idx="431">
                  <c:v>74.780916412645496</c:v>
                </c:pt>
                <c:pt idx="432">
                  <c:v>74.563571681324106</c:v>
                </c:pt>
                <c:pt idx="433">
                  <c:v>74.345742208009995</c:v>
                </c:pt>
                <c:pt idx="434">
                  <c:v>74.127428494464496</c:v>
                </c:pt>
                <c:pt idx="435">
                  <c:v>73.908631336660406</c:v>
                </c:pt>
                <c:pt idx="436">
                  <c:v>73.689351828826005</c:v>
                </c:pt>
                <c:pt idx="437">
                  <c:v>73.469591366772605</c:v>
                </c:pt>
                <c:pt idx="438">
                  <c:v>73.249351651741406</c:v>
                </c:pt>
                <c:pt idx="439">
                  <c:v>73.028634694423701</c:v>
                </c:pt>
                <c:pt idx="440">
                  <c:v>72.807442817817105</c:v>
                </c:pt>
                <c:pt idx="441">
                  <c:v>72.585778661215201</c:v>
                </c:pt>
                <c:pt idx="442">
                  <c:v>72.363645183482305</c:v>
                </c:pt>
                <c:pt idx="443">
                  <c:v>72.141045666179096</c:v>
                </c:pt>
                <c:pt idx="444">
                  <c:v>71.917983717104093</c:v>
                </c:pt>
                <c:pt idx="445">
                  <c:v>71.694463273360697</c:v>
                </c:pt>
                <c:pt idx="446">
                  <c:v>71.470488604123503</c:v>
                </c:pt>
                <c:pt idx="447">
                  <c:v>71.246064314007398</c:v>
                </c:pt>
                <c:pt idx="448">
                  <c:v>71.021195345637096</c:v>
                </c:pt>
                <c:pt idx="449">
                  <c:v>70.795886982472098</c:v>
                </c:pt>
                <c:pt idx="450">
                  <c:v>70.570144851360098</c:v>
                </c:pt>
                <c:pt idx="451">
                  <c:v>70.343974925241298</c:v>
                </c:pt>
                <c:pt idx="452">
                  <c:v>70.117383525213299</c:v>
                </c:pt>
                <c:pt idx="453">
                  <c:v>69.890377322950101</c:v>
                </c:pt>
                <c:pt idx="454">
                  <c:v>69.662963342813498</c:v>
                </c:pt>
                <c:pt idx="455">
                  <c:v>69.435148963744396</c:v>
                </c:pt>
                <c:pt idx="456">
                  <c:v>69.206941921179407</c:v>
                </c:pt>
                <c:pt idx="457">
                  <c:v>68.978350308410199</c:v>
                </c:pt>
                <c:pt idx="458">
                  <c:v>68.749382578712002</c:v>
                </c:pt>
                <c:pt idx="459">
                  <c:v>68.520047545823004</c:v>
                </c:pt>
                <c:pt idx="460">
                  <c:v>68.290354385979398</c:v>
                </c:pt>
                <c:pt idx="461">
                  <c:v>68.060312638292501</c:v>
                </c:pt>
                <c:pt idx="462">
                  <c:v>67.829932205799594</c:v>
                </c:pt>
                <c:pt idx="463">
                  <c:v>67.5992233562514</c:v>
                </c:pt>
                <c:pt idx="464">
                  <c:v>67.368196722429502</c:v>
                </c:pt>
                <c:pt idx="465">
                  <c:v>67.136863302155703</c:v>
                </c:pt>
                <c:pt idx="466">
                  <c:v>66.905234459008</c:v>
                </c:pt>
                <c:pt idx="467">
                  <c:v>66.673321921496097</c:v>
                </c:pt>
                <c:pt idx="468">
                  <c:v>66.441137783279103</c:v>
                </c:pt>
                <c:pt idx="469">
                  <c:v>66.2086945022034</c:v>
                </c:pt>
                <c:pt idx="470">
                  <c:v>65.976004899969297</c:v>
                </c:pt>
                <c:pt idx="471">
                  <c:v>65.743082160832401</c:v>
                </c:pt>
                <c:pt idx="472">
                  <c:v>65.509939830631296</c:v>
                </c:pt>
                <c:pt idx="473">
                  <c:v>65.2765918152257</c:v>
                </c:pt>
                <c:pt idx="474">
                  <c:v>65.043052379071398</c:v>
                </c:pt>
                <c:pt idx="475">
                  <c:v>64.809336143330995</c:v>
                </c:pt>
                <c:pt idx="476">
                  <c:v>64.575458083567099</c:v>
                </c:pt>
                <c:pt idx="477">
                  <c:v>64.341433527836102</c:v>
                </c:pt>
                <c:pt idx="478">
                  <c:v>64.107278153879506</c:v>
                </c:pt>
                <c:pt idx="479">
                  <c:v>63.873007986368201</c:v>
                </c:pt>
                <c:pt idx="480">
                  <c:v>63.638639394129697</c:v>
                </c:pt>
                <c:pt idx="481">
                  <c:v>63.404189086638702</c:v>
                </c:pt>
                <c:pt idx="482">
                  <c:v>63.169674110711703</c:v>
                </c:pt>
                <c:pt idx="483">
                  <c:v>62.935111846763498</c:v>
                </c:pt>
                <c:pt idx="484">
                  <c:v>62.700520004819403</c:v>
                </c:pt>
                <c:pt idx="485">
                  <c:v>62.465916620442897</c:v>
                </c:pt>
                <c:pt idx="486">
                  <c:v>62.2313200502578</c:v>
                </c:pt>
                <c:pt idx="487">
                  <c:v>61.996748967244201</c:v>
                </c:pt>
                <c:pt idx="488">
                  <c:v>61.762222355972597</c:v>
                </c:pt>
                <c:pt idx="489">
                  <c:v>61.527759507439299</c:v>
                </c:pt>
                <c:pt idx="490">
                  <c:v>61.293380013732303</c:v>
                </c:pt>
                <c:pt idx="491">
                  <c:v>61.059103762407098</c:v>
                </c:pt>
                <c:pt idx="492">
                  <c:v>60.824950930747001</c:v>
                </c:pt>
                <c:pt idx="493">
                  <c:v>60.590941979891902</c:v>
                </c:pt>
                <c:pt idx="494">
                  <c:v>60.357097648223601</c:v>
                </c:pt>
                <c:pt idx="495">
                  <c:v>60.123438945364001</c:v>
                </c:pt>
                <c:pt idx="496">
                  <c:v>59.889987145212402</c:v>
                </c:pt>
                <c:pt idx="497">
                  <c:v>59.656763779098497</c:v>
                </c:pt>
                <c:pt idx="498">
                  <c:v>59.4237906289829</c:v>
                </c:pt>
                <c:pt idx="499">
                  <c:v>59.191089719855299</c:v>
                </c:pt>
                <c:pt idx="500">
                  <c:v>58.958683312498003</c:v>
                </c:pt>
                <c:pt idx="501">
                  <c:v>58.726593895797897</c:v>
                </c:pt>
                <c:pt idx="502">
                  <c:v>58.494844178833503</c:v>
                </c:pt>
                <c:pt idx="503">
                  <c:v>58.263457083103198</c:v>
                </c:pt>
                <c:pt idx="504">
                  <c:v>58.0324557340494</c:v>
                </c:pt>
                <c:pt idx="505">
                  <c:v>57.801863453100403</c:v>
                </c:pt>
                <c:pt idx="506">
                  <c:v>57.571703748896603</c:v>
                </c:pt>
                <c:pt idx="507">
                  <c:v>57.342000308894399</c:v>
                </c:pt>
                <c:pt idx="508">
                  <c:v>57.1127769904408</c:v>
                </c:pt>
                <c:pt idx="509">
                  <c:v>56.884057811988797</c:v>
                </c:pt>
                <c:pt idx="510">
                  <c:v>56.655866944112702</c:v>
                </c:pt>
                <c:pt idx="511">
                  <c:v>56.428228700337499</c:v>
                </c:pt>
                <c:pt idx="512">
                  <c:v>56.201167527917598</c:v>
                </c:pt>
                <c:pt idx="513">
                  <c:v>55.974707998575703</c:v>
                </c:pt>
                <c:pt idx="514">
                  <c:v>55.748874799028201</c:v>
                </c:pt>
                <c:pt idx="515">
                  <c:v>55.5236927215552</c:v>
                </c:pt>
                <c:pt idx="516">
                  <c:v>55.299186654411599</c:v>
                </c:pt>
                <c:pt idx="517">
                  <c:v>55.075381572260099</c:v>
                </c:pt>
                <c:pt idx="518">
                  <c:v>54.852302526427998</c:v>
                </c:pt>
                <c:pt idx="519">
                  <c:v>54.629974635380997</c:v>
                </c:pt>
                <c:pt idx="520">
                  <c:v>54.408423074749003</c:v>
                </c:pt>
                <c:pt idx="521">
                  <c:v>54.187673067773403</c:v>
                </c:pt>
                <c:pt idx="522">
                  <c:v>53.967749875385003</c:v>
                </c:pt>
                <c:pt idx="523">
                  <c:v>53.7486787865843</c:v>
                </c:pt>
                <c:pt idx="524">
                  <c:v>53.5304851085316</c:v>
                </c:pt>
                <c:pt idx="525">
                  <c:v>53.313194156931303</c:v>
                </c:pt>
                <c:pt idx="526">
                  <c:v>53.096831246157898</c:v>
                </c:pt>
                <c:pt idx="527">
                  <c:v>52.881421679723701</c:v>
                </c:pt>
                <c:pt idx="528">
                  <c:v>52.666990740540399</c:v>
                </c:pt>
                <c:pt idx="529">
                  <c:v>52.453563681308303</c:v>
                </c:pt>
                <c:pt idx="530">
                  <c:v>52.241165715120196</c:v>
                </c:pt>
                <c:pt idx="531">
                  <c:v>52.029822005785299</c:v>
                </c:pt>
                <c:pt idx="532">
                  <c:v>51.819557658645103</c:v>
                </c:pt>
                <c:pt idx="533">
                  <c:v>51.610397711190203</c:v>
                </c:pt>
                <c:pt idx="534">
                  <c:v>51.402367123898202</c:v>
                </c:pt>
                <c:pt idx="535">
                  <c:v>51.1954907710589</c:v>
                </c:pt>
                <c:pt idx="536">
                  <c:v>50.989793431919999</c:v>
                </c:pt>
                <c:pt idx="537">
                  <c:v>50.785299781739397</c:v>
                </c:pt>
                <c:pt idx="538">
                  <c:v>50.582034383058101</c:v>
                </c:pt>
                <c:pt idx="539">
                  <c:v>50.380021677144597</c:v>
                </c:pt>
                <c:pt idx="540">
                  <c:v>50.179285975478997</c:v>
                </c:pt>
                <c:pt idx="541">
                  <c:v>49.979851451481203</c:v>
                </c:pt>
                <c:pt idx="542">
                  <c:v>49.781742132328802</c:v>
                </c:pt>
                <c:pt idx="543">
                  <c:v>49.5849818909726</c:v>
                </c:pt>
                <c:pt idx="544">
                  <c:v>49.389594438274202</c:v>
                </c:pt>
                <c:pt idx="545">
                  <c:v>49.195603315392802</c:v>
                </c:pt>
                <c:pt idx="546">
                  <c:v>49.003031886195501</c:v>
                </c:pt>
                <c:pt idx="547">
                  <c:v>48.811903330080597</c:v>
                </c:pt>
                <c:pt idx="548">
                  <c:v>48.622240634759002</c:v>
                </c:pt>
                <c:pt idx="549">
                  <c:v>48.434066589290602</c:v>
                </c:pt>
                <c:pt idx="550">
                  <c:v>48.247403777428403</c:v>
                </c:pt>
                <c:pt idx="551">
                  <c:v>48.062274570990397</c:v>
                </c:pt>
                <c:pt idx="552">
                  <c:v>47.878701123504399</c:v>
                </c:pt>
                <c:pt idx="553">
                  <c:v>47.696705364089603</c:v>
                </c:pt>
                <c:pt idx="554">
                  <c:v>47.516308991428197</c:v>
                </c:pt>
                <c:pt idx="555">
                  <c:v>47.337533468090903</c:v>
                </c:pt>
                <c:pt idx="556">
                  <c:v>47.160400014956103</c:v>
                </c:pt>
                <c:pt idx="557">
                  <c:v>46.984929605795102</c:v>
                </c:pt>
                <c:pt idx="558">
                  <c:v>46.811142962236801</c:v>
                </c:pt>
                <c:pt idx="559">
                  <c:v>46.639060548762501</c:v>
                </c:pt>
                <c:pt idx="560">
                  <c:v>46.468702567993198</c:v>
                </c:pt>
                <c:pt idx="561">
                  <c:v>46.300088956192198</c:v>
                </c:pt>
                <c:pt idx="562">
                  <c:v>46.133239378918901</c:v>
                </c:pt>
                <c:pt idx="563">
                  <c:v>45.968173226911503</c:v>
                </c:pt>
                <c:pt idx="564">
                  <c:v>45.804909612191501</c:v>
                </c:pt>
                <c:pt idx="565">
                  <c:v>45.643467364346499</c:v>
                </c:pt>
                <c:pt idx="566">
                  <c:v>45.4838650270435</c:v>
                </c:pt>
                <c:pt idx="567">
                  <c:v>45.326120854664502</c:v>
                </c:pt>
                <c:pt idx="568">
                  <c:v>45.170252809214603</c:v>
                </c:pt>
                <c:pt idx="569">
                  <c:v>45.0162785574136</c:v>
                </c:pt>
                <c:pt idx="570">
                  <c:v>44.864215467925</c:v>
                </c:pt>
                <c:pt idx="571">
                  <c:v>44.714080608818399</c:v>
                </c:pt>
                <c:pt idx="572">
                  <c:v>44.565890745188099</c:v>
                </c:pt>
                <c:pt idx="573">
                  <c:v>44.419662336953301</c:v>
                </c:pt>
                <c:pt idx="574">
                  <c:v>44.2754115368787</c:v>
                </c:pt>
                <c:pt idx="575">
                  <c:v>44.133154188673601</c:v>
                </c:pt>
                <c:pt idx="576">
                  <c:v>43.992905825323298</c:v>
                </c:pt>
                <c:pt idx="577">
                  <c:v>43.854681667586597</c:v>
                </c:pt>
                <c:pt idx="578">
                  <c:v>43.718496622617501</c:v>
                </c:pt>
                <c:pt idx="579">
                  <c:v>43.584365282734304</c:v>
                </c:pt>
                <c:pt idx="580">
                  <c:v>43.452301924378403</c:v>
                </c:pt>
                <c:pt idx="581">
                  <c:v>43.322320507173302</c:v>
                </c:pt>
                <c:pt idx="582">
                  <c:v>43.194434673149097</c:v>
                </c:pt>
                <c:pt idx="583">
                  <c:v>43.068657746067203</c:v>
                </c:pt>
                <c:pt idx="584">
                  <c:v>42.945002730896597</c:v>
                </c:pt>
                <c:pt idx="585">
                  <c:v>42.823482313419198</c:v>
                </c:pt>
                <c:pt idx="586">
                  <c:v>42.704108859901197</c:v>
                </c:pt>
                <c:pt idx="587">
                  <c:v>42.586894416945498</c:v>
                </c:pt>
                <c:pt idx="588">
                  <c:v>42.471850711368397</c:v>
                </c:pt>
                <c:pt idx="589">
                  <c:v>42.358989150249798</c:v>
                </c:pt>
                <c:pt idx="590">
                  <c:v>42.248320821020798</c:v>
                </c:pt>
                <c:pt idx="591">
                  <c:v>42.139856491672703</c:v>
                </c:pt>
                <c:pt idx="592">
                  <c:v>42.033606611017902</c:v>
                </c:pt>
                <c:pt idx="593">
                  <c:v>41.929581309047897</c:v>
                </c:pt>
                <c:pt idx="594">
                  <c:v>41.827790397367004</c:v>
                </c:pt>
                <c:pt idx="595">
                  <c:v>41.728243369646002</c:v>
                </c:pt>
                <c:pt idx="596">
                  <c:v>41.630949402223202</c:v>
                </c:pt>
                <c:pt idx="597">
                  <c:v>41.535917354617098</c:v>
                </c:pt>
                <c:pt idx="598">
                  <c:v>41.443155770267197</c:v>
                </c:pt>
                <c:pt idx="599">
                  <c:v>41.352672877141103</c:v>
                </c:pt>
                <c:pt idx="600">
                  <c:v>41.264476588513197</c:v>
                </c:pt>
                <c:pt idx="601">
                  <c:v>41.178574503683599</c:v>
                </c:pt>
                <c:pt idx="602">
                  <c:v>41.0949739087823</c:v>
                </c:pt>
                <c:pt idx="603">
                  <c:v>41.013681777571598</c:v>
                </c:pt>
                <c:pt idx="604">
                  <c:v>40.934704772257703</c:v>
                </c:pt>
                <c:pt idx="605">
                  <c:v>40.858049244318401</c:v>
                </c:pt>
                <c:pt idx="606">
                  <c:v>40.783721235365299</c:v>
                </c:pt>
                <c:pt idx="607">
                  <c:v>40.711726477967197</c:v>
                </c:pt>
                <c:pt idx="608">
                  <c:v>40.642070396484399</c:v>
                </c:pt>
                <c:pt idx="609">
                  <c:v>40.574758107915798</c:v>
                </c:pt>
                <c:pt idx="610">
                  <c:v>40.509794422720702</c:v>
                </c:pt>
                <c:pt idx="611">
                  <c:v>40.447183845621502</c:v>
                </c:pt>
                <c:pt idx="612">
                  <c:v>40.386930576388103</c:v>
                </c:pt>
                <c:pt idx="613">
                  <c:v>40.3290385106136</c:v>
                </c:pt>
                <c:pt idx="614">
                  <c:v>40.2735112404633</c:v>
                </c:pt>
                <c:pt idx="615">
                  <c:v>40.220352055375699</c:v>
                </c:pt>
                <c:pt idx="616">
                  <c:v>40.169563942736403</c:v>
                </c:pt>
                <c:pt idx="617">
                  <c:v>40.121149588539502</c:v>
                </c:pt>
                <c:pt idx="618">
                  <c:v>40.075111377989103</c:v>
                </c:pt>
                <c:pt idx="619">
                  <c:v>40.031451396069002</c:v>
                </c:pt>
                <c:pt idx="620">
                  <c:v>39.990171428043702</c:v>
                </c:pt>
                <c:pt idx="621">
                  <c:v>39.951272959974901</c:v>
                </c:pt>
                <c:pt idx="622">
                  <c:v>39.914757179101798</c:v>
                </c:pt>
                <c:pt idx="623">
                  <c:v>39.880624974267597</c:v>
                </c:pt>
                <c:pt idx="624">
                  <c:v>39.848876936209102</c:v>
                </c:pt>
                <c:pt idx="625">
                  <c:v>39.819513357855598</c:v>
                </c:pt>
                <c:pt idx="626">
                  <c:v>39.7925342345372</c:v>
                </c:pt>
                <c:pt idx="627">
                  <c:v>39.767939264151501</c:v>
                </c:pt>
                <c:pt idx="628">
                  <c:v>39.745727847267602</c:v>
                </c:pt>
                <c:pt idx="629">
                  <c:v>39.725899087171499</c:v>
                </c:pt>
                <c:pt idx="630">
                  <c:v>39.708451789880399</c:v>
                </c:pt>
                <c:pt idx="631">
                  <c:v>39.693384464037997</c:v>
                </c:pt>
                <c:pt idx="632">
                  <c:v>39.680695320827603</c:v>
                </c:pt>
                <c:pt idx="633">
                  <c:v>39.670382273753702</c:v>
                </c:pt>
                <c:pt idx="634">
                  <c:v>39.662442938420199</c:v>
                </c:pt>
                <c:pt idx="635">
                  <c:v>39.656874632221601</c:v>
                </c:pt>
                <c:pt idx="636">
                  <c:v>39.653674373981197</c:v>
                </c:pt>
                <c:pt idx="637">
                  <c:v>39.652838883538799</c:v>
                </c:pt>
                <c:pt idx="638">
                  <c:v>39.654364581278401</c:v>
                </c:pt>
                <c:pt idx="639">
                  <c:v>39.658247587598296</c:v>
                </c:pt>
                <c:pt idx="640">
                  <c:v>39.664483722336499</c:v>
                </c:pt>
                <c:pt idx="641">
                  <c:v>39.673068504133497</c:v>
                </c:pt>
                <c:pt idx="642">
                  <c:v>39.683997149757097</c:v>
                </c:pt>
                <c:pt idx="643">
                  <c:v>39.697264573364102</c:v>
                </c:pt>
                <c:pt idx="644">
                  <c:v>39.712865385734702</c:v>
                </c:pt>
                <c:pt idx="645">
                  <c:v>39.7307938934443</c:v>
                </c:pt>
                <c:pt idx="646">
                  <c:v>39.751044098010503</c:v>
                </c:pt>
                <c:pt idx="647">
                  <c:v>39.7736096949941</c:v>
                </c:pt>
                <c:pt idx="648">
                  <c:v>39.798484073057999</c:v>
                </c:pt>
                <c:pt idx="649">
                  <c:v>39.825660313010196</c:v>
                </c:pt>
                <c:pt idx="650">
                  <c:v>39.855131186802197</c:v>
                </c:pt>
                <c:pt idx="651">
                  <c:v>39.886889156509099</c:v>
                </c:pt>
                <c:pt idx="652">
                  <c:v>39.920926373289703</c:v>
                </c:pt>
                <c:pt idx="653">
                  <c:v>39.957234676309</c:v>
                </c:pt>
                <c:pt idx="654">
                  <c:v>39.995805591686903</c:v>
                </c:pt>
                <c:pt idx="655">
                  <c:v>40.036630331386903</c:v>
                </c:pt>
                <c:pt idx="656">
                  <c:v>40.079699792131997</c:v>
                </c:pt>
                <c:pt idx="657">
                  <c:v>40.1250045543079</c:v>
                </c:pt>
                <c:pt idx="658">
                  <c:v>40.172534880861598</c:v>
                </c:pt>
                <c:pt idx="659">
                  <c:v>40.2222807162251</c:v>
                </c:pt>
                <c:pt idx="660">
                  <c:v>40.274231685230099</c:v>
                </c:pt>
                <c:pt idx="661">
                  <c:v>40.328377092048299</c:v>
                </c:pt>
                <c:pt idx="662">
                  <c:v>40.384705919157</c:v>
                </c:pt>
                <c:pt idx="663">
                  <c:v>40.4432068263202</c:v>
                </c:pt>
                <c:pt idx="664">
                  <c:v>40.503868149613801</c:v>
                </c:pt>
                <c:pt idx="665">
                  <c:v>40.566677900475</c:v>
                </c:pt>
                <c:pt idx="666">
                  <c:v>40.631623764802903</c:v>
                </c:pt>
                <c:pt idx="667">
                  <c:v>40.698693102100997</c:v>
                </c:pt>
                <c:pt idx="668">
                  <c:v>40.767872944671502</c:v>
                </c:pt>
                <c:pt idx="669">
                  <c:v>40.839149996880302</c:v>
                </c:pt>
                <c:pt idx="670">
                  <c:v>40.912510634463899</c:v>
                </c:pt>
                <c:pt idx="671">
                  <c:v>40.987940903922997</c:v>
                </c:pt>
                <c:pt idx="672">
                  <c:v>41.0654265219897</c:v>
                </c:pt>
                <c:pt idx="673">
                  <c:v>41.144952875163703</c:v>
                </c:pt>
                <c:pt idx="674">
                  <c:v>41.2265050193487</c:v>
                </c:pt>
                <c:pt idx="675">
                  <c:v>41.310067679569002</c:v>
                </c:pt>
                <c:pt idx="676">
                  <c:v>41.395625249797597</c:v>
                </c:pt>
                <c:pt idx="677">
                  <c:v>41.483161792873403</c:v>
                </c:pt>
                <c:pt idx="678">
                  <c:v>41.572661040531798</c:v>
                </c:pt>
                <c:pt idx="679">
                  <c:v>41.664106393558001</c:v>
                </c:pt>
                <c:pt idx="680">
                  <c:v>41.757480922042802</c:v>
                </c:pt>
                <c:pt idx="681">
                  <c:v>41.852767365788502</c:v>
                </c:pt>
                <c:pt idx="682">
                  <c:v>41.949948134816204</c:v>
                </c:pt>
                <c:pt idx="683">
                  <c:v>42.049005310035099</c:v>
                </c:pt>
                <c:pt idx="684">
                  <c:v>42.1499206440363</c:v>
                </c:pt>
                <c:pt idx="685">
                  <c:v>42.252675562041702</c:v>
                </c:pt>
                <c:pt idx="686">
                  <c:v>42.357251162995503</c:v>
                </c:pt>
                <c:pt idx="687">
                  <c:v>42.463628220824702</c:v>
                </c:pt>
                <c:pt idx="688">
                  <c:v>42.571787185842503</c:v>
                </c:pt>
                <c:pt idx="689">
                  <c:v>42.681708186334397</c:v>
                </c:pt>
                <c:pt idx="690">
                  <c:v>42.793371030298601</c:v>
                </c:pt>
                <c:pt idx="691">
                  <c:v>42.9067552073736</c:v>
                </c:pt>
                <c:pt idx="692">
                  <c:v>43.0218398909294</c:v>
                </c:pt>
                <c:pt idx="693">
                  <c:v>43.1386039403476</c:v>
                </c:pt>
                <c:pt idx="694">
                  <c:v>43.257025903488</c:v>
                </c:pt>
                <c:pt idx="695">
                  <c:v>43.377084019335399</c:v>
                </c:pt>
                <c:pt idx="696">
                  <c:v>43.4987562208388</c:v>
                </c:pt>
                <c:pt idx="697">
                  <c:v>43.622020137952198</c:v>
                </c:pt>
                <c:pt idx="698">
                  <c:v>43.7468531008602</c:v>
                </c:pt>
                <c:pt idx="699">
                  <c:v>43.873232143405701</c:v>
                </c:pt>
                <c:pt idx="700">
                  <c:v>44.001134006721401</c:v>
                </c:pt>
                <c:pt idx="701">
                  <c:v>44.130535143054701</c:v>
                </c:pt>
                <c:pt idx="702">
                  <c:v>44.261411719805203</c:v>
                </c:pt>
                <c:pt idx="703">
                  <c:v>44.393739623756403</c:v>
                </c:pt>
                <c:pt idx="704">
                  <c:v>44.527494465517698</c:v>
                </c:pt>
                <c:pt idx="705">
                  <c:v>44.662651584169502</c:v>
                </c:pt>
                <c:pt idx="706">
                  <c:v>44.799186052112397</c:v>
                </c:pt>
                <c:pt idx="707">
                  <c:v>44.937072680123201</c:v>
                </c:pt>
                <c:pt idx="708">
                  <c:v>45.076286022608599</c:v>
                </c:pt>
                <c:pt idx="709">
                  <c:v>45.216800383074698</c:v>
                </c:pt>
                <c:pt idx="710">
                  <c:v>45.358589819776803</c:v>
                </c:pt>
                <c:pt idx="711">
                  <c:v>45.5016281515922</c:v>
                </c:pt>
                <c:pt idx="712">
                  <c:v>45.645888964072299</c:v>
                </c:pt>
                <c:pt idx="713">
                  <c:v>45.791345615699797</c:v>
                </c:pt>
                <c:pt idx="714">
                  <c:v>45.937971244333902</c:v>
                </c:pt>
                <c:pt idx="715">
                  <c:v>46.085738773846501</c:v>
                </c:pt>
                <c:pt idx="716">
                  <c:v>46.234620920942703</c:v>
                </c:pt>
                <c:pt idx="717">
                  <c:v>46.384590202164503</c:v>
                </c:pt>
                <c:pt idx="718">
                  <c:v>46.535618941069004</c:v>
                </c:pt>
                <c:pt idx="719">
                  <c:v>46.687679275583903</c:v>
                </c:pt>
                <c:pt idx="720">
                  <c:v>46.840743165524799</c:v>
                </c:pt>
                <c:pt idx="721">
                  <c:v>46.994782400283597</c:v>
                </c:pt>
                <c:pt idx="722">
                  <c:v>47.149768606667102</c:v>
                </c:pt>
                <c:pt idx="723">
                  <c:v>47.305673256887196</c:v>
                </c:pt>
                <c:pt idx="724">
                  <c:v>47.462467676703099</c:v>
                </c:pt>
                <c:pt idx="725">
                  <c:v>47.620123053690499</c:v>
                </c:pt>
                <c:pt idx="726">
                  <c:v>47.7786104456546</c:v>
                </c:pt>
                <c:pt idx="727">
                  <c:v>47.937900789160601</c:v>
                </c:pt>
                <c:pt idx="728">
                  <c:v>48.097964908181801</c:v>
                </c:pt>
                <c:pt idx="729">
                  <c:v>48.258773522860899</c:v>
                </c:pt>
                <c:pt idx="730">
                  <c:v>48.420297258367903</c:v>
                </c:pt>
                <c:pt idx="731">
                  <c:v>48.582506653858303</c:v>
                </c:pt>
                <c:pt idx="732">
                  <c:v>48.745372171513203</c:v>
                </c:pt>
                <c:pt idx="733">
                  <c:v>48.9088642056537</c:v>
                </c:pt>
                <c:pt idx="734">
                  <c:v>49.072953091927999</c:v>
                </c:pt>
                <c:pt idx="735">
                  <c:v>49.237609116558801</c:v>
                </c:pt>
                <c:pt idx="736">
                  <c:v>49.402802525636098</c:v>
                </c:pt>
                <c:pt idx="737">
                  <c:v>49.568503534456099</c:v>
                </c:pt>
                <c:pt idx="738">
                  <c:v>49.734682336886301</c:v>
                </c:pt>
                <c:pt idx="739">
                  <c:v>49.901309114766804</c:v>
                </c:pt>
                <c:pt idx="740">
                  <c:v>50.068354047305803</c:v>
                </c:pt>
                <c:pt idx="741">
                  <c:v>50.235787320494303</c:v>
                </c:pt>
                <c:pt idx="742">
                  <c:v>50.403579136510203</c:v>
                </c:pt>
                <c:pt idx="743">
                  <c:v>50.571699723106498</c:v>
                </c:pt>
                <c:pt idx="744">
                  <c:v>50.740119342975397</c:v>
                </c:pt>
                <c:pt idx="745">
                  <c:v>50.908808303079802</c:v>
                </c:pt>
                <c:pt idx="746">
                  <c:v>51.0777369639396</c:v>
                </c:pt>
                <c:pt idx="747">
                  <c:v>51.246875748866898</c:v>
                </c:pt>
                <c:pt idx="748">
                  <c:v>51.416195153136698</c:v>
                </c:pt>
                <c:pt idx="749">
                  <c:v>51.5856657530883</c:v>
                </c:pt>
                <c:pt idx="750">
                  <c:v>51.755258215145098</c:v>
                </c:pt>
                <c:pt idx="751">
                  <c:v>51.924943304743898</c:v>
                </c:pt>
                <c:pt idx="752">
                  <c:v>52.094691895167799</c:v>
                </c:pt>
                <c:pt idx="753">
                  <c:v>52.264474976271501</c:v>
                </c:pt>
                <c:pt idx="754">
                  <c:v>52.434263663088998</c:v>
                </c:pt>
                <c:pt idx="755">
                  <c:v>52.604029204318202</c:v>
                </c:pt>
                <c:pt idx="756">
                  <c:v>52.773742990676901</c:v>
                </c:pt>
                <c:pt idx="757">
                  <c:v>52.9433765631128</c:v>
                </c:pt>
                <c:pt idx="758">
                  <c:v>53.112901620869998</c:v>
                </c:pt>
                <c:pt idx="759">
                  <c:v>53.282290029400301</c:v>
                </c:pt>
                <c:pt idx="760">
                  <c:v>53.451513828110301</c:v>
                </c:pt>
                <c:pt idx="761">
                  <c:v>53.620545237940597</c:v>
                </c:pt>
                <c:pt idx="762">
                  <c:v>53.789356668770402</c:v>
                </c:pt>
                <c:pt idx="763">
                  <c:v>53.957920726639699</c:v>
                </c:pt>
                <c:pt idx="764">
                  <c:v>54.126210220780997</c:v>
                </c:pt>
                <c:pt idx="765">
                  <c:v>54.294198170462202</c:v>
                </c:pt>
                <c:pt idx="766">
                  <c:v>54.461857811627397</c:v>
                </c:pt>
                <c:pt idx="767">
                  <c:v>54.629162603334301</c:v>
                </c:pt>
                <c:pt idx="768">
                  <c:v>54.796086233984298</c:v>
                </c:pt>
                <c:pt idx="769">
                  <c:v>54.962602627337802</c:v>
                </c:pt>
                <c:pt idx="770">
                  <c:v>55.1286859483154</c:v>
                </c:pt>
                <c:pt idx="771">
                  <c:v>55.294310608574499</c:v>
                </c:pt>
                <c:pt idx="772">
                  <c:v>55.459451271867003</c:v>
                </c:pt>
                <c:pt idx="773">
                  <c:v>55.624082859165398</c:v>
                </c:pt>
                <c:pt idx="774">
                  <c:v>55.788180553562597</c:v>
                </c:pt>
                <c:pt idx="775">
                  <c:v>55.951719804939501</c:v>
                </c:pt>
                <c:pt idx="776">
                  <c:v>56.114676334396997</c:v>
                </c:pt>
                <c:pt idx="777">
                  <c:v>56.277026138455597</c:v>
                </c:pt>
                <c:pt idx="778">
                  <c:v>56.438745493016803</c:v>
                </c:pt>
                <c:pt idx="779">
                  <c:v>56.599810957085801</c:v>
                </c:pt>
                <c:pt idx="780">
                  <c:v>56.7601993762608</c:v>
                </c:pt>
                <c:pt idx="781">
                  <c:v>56.919887885978397</c:v>
                </c:pt>
                <c:pt idx="782">
                  <c:v>57.0788539145248</c:v>
                </c:pt>
                <c:pt idx="783">
                  <c:v>57.237075185808997</c:v>
                </c:pt>
                <c:pt idx="784">
                  <c:v>57.394529721895097</c:v>
                </c:pt>
                <c:pt idx="785">
                  <c:v>57.5511958453041</c:v>
                </c:pt>
                <c:pt idx="786">
                  <c:v>57.707052181077103</c:v>
                </c:pt>
                <c:pt idx="787">
                  <c:v>57.862077658605997</c:v>
                </c:pt>
                <c:pt idx="788">
                  <c:v>58.016251513234501</c:v>
                </c:pt>
                <c:pt idx="789">
                  <c:v>58.169553287626897</c:v>
                </c:pt>
                <c:pt idx="790">
                  <c:v>58.321962832912803</c:v>
                </c:pt>
                <c:pt idx="791">
                  <c:v>58.473460309605997</c:v>
                </c:pt>
                <c:pt idx="792">
                  <c:v>58.624026188302203</c:v>
                </c:pt>
                <c:pt idx="793">
                  <c:v>58.773641250160203</c:v>
                </c:pt>
                <c:pt idx="794">
                  <c:v>58.922286587163299</c:v>
                </c:pt>
                <c:pt idx="795">
                  <c:v>59.069943602175101</c:v>
                </c:pt>
                <c:pt idx="796">
                  <c:v>59.216594008783503</c:v>
                </c:pt>
                <c:pt idx="797">
                  <c:v>59.362219830941399</c:v>
                </c:pt>
                <c:pt idx="798">
                  <c:v>59.506803402408501</c:v>
                </c:pt>
                <c:pt idx="799">
                  <c:v>59.650327365996098</c:v>
                </c:pt>
                <c:pt idx="800">
                  <c:v>59.792774672620901</c:v>
                </c:pt>
                <c:pt idx="801">
                  <c:v>59.934128580173002</c:v>
                </c:pt>
                <c:pt idx="802">
                  <c:v>60.074372652198598</c:v>
                </c:pt>
                <c:pt idx="803">
                  <c:v>60.213490756409001</c:v>
                </c:pt>
                <c:pt idx="804">
                  <c:v>60.351467063013502</c:v>
                </c:pt>
                <c:pt idx="805">
                  <c:v>60.488286042884297</c:v>
                </c:pt>
                <c:pt idx="806">
                  <c:v>60.623932465562</c:v>
                </c:pt>
                <c:pt idx="807">
                  <c:v>60.758391397099402</c:v>
                </c:pt>
                <c:pt idx="808">
                  <c:v>60.891648197753902</c:v>
                </c:pt>
                <c:pt idx="809">
                  <c:v>61.023688519533302</c:v>
                </c:pt>
                <c:pt idx="810">
                  <c:v>61.154498303596398</c:v>
                </c:pt>
                <c:pt idx="811">
                  <c:v>61.284063777520302</c:v>
                </c:pt>
                <c:pt idx="812">
                  <c:v>61.412371452431998</c:v>
                </c:pt>
                <c:pt idx="813">
                  <c:v>61.539408120014897</c:v>
                </c:pt>
                <c:pt idx="814">
                  <c:v>61.665160849394297</c:v>
                </c:pt>
                <c:pt idx="815">
                  <c:v>61.789616983906399</c:v>
                </c:pt>
                <c:pt idx="816">
                  <c:v>61.912764137756298</c:v>
                </c:pt>
                <c:pt idx="817">
                  <c:v>62.034590192568402</c:v>
                </c:pt>
                <c:pt idx="818">
                  <c:v>62.155083293840804</c:v>
                </c:pt>
                <c:pt idx="819">
                  <c:v>62.274231847297997</c:v>
                </c:pt>
                <c:pt idx="820">
                  <c:v>62.392024515160699</c:v>
                </c:pt>
                <c:pt idx="821">
                  <c:v>62.508450212322799</c:v>
                </c:pt>
                <c:pt idx="822">
                  <c:v>62.623498102453802</c:v>
                </c:pt>
                <c:pt idx="823">
                  <c:v>62.737157594023799</c:v>
                </c:pt>
                <c:pt idx="824">
                  <c:v>62.849418336257401</c:v>
                </c:pt>
                <c:pt idx="825">
                  <c:v>62.960270215022298</c:v>
                </c:pt>
                <c:pt idx="826">
                  <c:v>63.069703348658599</c:v>
                </c:pt>
                <c:pt idx="827">
                  <c:v>63.177708083749799</c:v>
                </c:pt>
                <c:pt idx="828">
                  <c:v>63.284274990843301</c:v>
                </c:pt>
                <c:pt idx="829">
                  <c:v>63.389394860121499</c:v>
                </c:pt>
                <c:pt idx="830">
                  <c:v>63.493058697034002</c:v>
                </c:pt>
                <c:pt idx="831">
                  <c:v>63.595257717887002</c:v>
                </c:pt>
                <c:pt idx="832">
                  <c:v>63.695983345400599</c:v>
                </c:pt>
                <c:pt idx="833">
                  <c:v>63.795227204235502</c:v>
                </c:pt>
                <c:pt idx="834">
                  <c:v>63.892981116493203</c:v>
                </c:pt>
                <c:pt idx="835">
                  <c:v>63.989237097191698</c:v>
                </c:pt>
                <c:pt idx="836">
                  <c:v>64.083987349725504</c:v>
                </c:pt>
                <c:pt idx="837">
                  <c:v>64.177224261310201</c:v>
                </c:pt>
                <c:pt idx="838">
                  <c:v>64.2689403984118</c:v>
                </c:pt>
                <c:pt idx="839">
                  <c:v>64.359128502172595</c:v>
                </c:pt>
                <c:pt idx="840">
                  <c:v>64.447781483829104</c:v>
                </c:pt>
                <c:pt idx="841">
                  <c:v>64.534892420131001</c:v>
                </c:pt>
                <c:pt idx="842">
                  <c:v>64.620454548757607</c:v>
                </c:pt>
                <c:pt idx="843">
                  <c:v>64.704461263743497</c:v>
                </c:pt>
                <c:pt idx="844">
                  <c:v>64.786906110908902</c:v>
                </c:pt>
                <c:pt idx="845">
                  <c:v>64.8677827833002</c:v>
                </c:pt>
                <c:pt idx="846">
                  <c:v>64.947085116643805</c:v>
                </c:pt>
                <c:pt idx="847">
                  <c:v>65.024807084816402</c:v>
                </c:pt>
                <c:pt idx="848">
                  <c:v>65.100942795332102</c:v>
                </c:pt>
                <c:pt idx="849">
                  <c:v>65.175486484848605</c:v>
                </c:pt>
                <c:pt idx="850">
                  <c:v>65.248432514698194</c:v>
                </c:pt>
                <c:pt idx="851">
                  <c:v>65.319775366442897</c:v>
                </c:pt>
                <c:pt idx="852">
                  <c:v>65.389509637453898</c:v>
                </c:pt>
                <c:pt idx="853">
                  <c:v>65.457630036523199</c:v>
                </c:pt>
                <c:pt idx="854">
                  <c:v>65.524131379502506</c:v>
                </c:pt>
                <c:pt idx="855">
                  <c:v>65.589008584976995</c:v>
                </c:pt>
                <c:pt idx="856">
                  <c:v>65.652256669970697</c:v>
                </c:pt>
                <c:pt idx="857">
                  <c:v>65.713870745688496</c:v>
                </c:pt>
                <c:pt idx="858">
                  <c:v>65.773846013295298</c:v>
                </c:pt>
                <c:pt idx="859">
                  <c:v>65.832177759732204</c:v>
                </c:pt>
                <c:pt idx="860">
                  <c:v>65.888861353573802</c:v>
                </c:pt>
                <c:pt idx="861">
                  <c:v>65.943892240924797</c:v>
                </c:pt>
                <c:pt idx="862">
                  <c:v>65.997265941360396</c:v>
                </c:pt>
                <c:pt idx="863">
                  <c:v>66.048978043906899</c:v>
                </c:pt>
                <c:pt idx="864">
                  <c:v>66.099024203069902</c:v>
                </c:pt>
                <c:pt idx="865">
                  <c:v>66.147400134903407</c:v>
                </c:pt>
                <c:pt idx="866">
                  <c:v>66.194101613128396</c:v>
                </c:pt>
                <c:pt idx="867">
                  <c:v>66.239124465295504</c:v>
                </c:pt>
                <c:pt idx="868">
                  <c:v>66.282464568994399</c:v>
                </c:pt>
                <c:pt idx="869">
                  <c:v>66.324117848114298</c:v>
                </c:pt>
                <c:pt idx="870">
                  <c:v>66.364080269148403</c:v>
                </c:pt>
                <c:pt idx="871">
                  <c:v>66.402347837550806</c:v>
                </c:pt>
                <c:pt idx="872">
                  <c:v>66.438916594140395</c:v>
                </c:pt>
                <c:pt idx="873">
                  <c:v>66.473782611556402</c:v>
                </c:pt>
                <c:pt idx="874">
                  <c:v>66.506941990762201</c:v>
                </c:pt>
                <c:pt idx="875">
                  <c:v>66.538390857600305</c:v>
                </c:pt>
                <c:pt idx="876">
                  <c:v>66.568125359398493</c:v>
                </c:pt>
                <c:pt idx="877">
                  <c:v>66.596141661625595</c:v>
                </c:pt>
                <c:pt idx="878">
                  <c:v>66.622435944598706</c:v>
                </c:pt>
                <c:pt idx="879">
                  <c:v>66.647004400242096</c:v>
                </c:pt>
                <c:pt idx="880">
                  <c:v>66.6698432288958</c:v>
                </c:pt>
                <c:pt idx="881">
                  <c:v>66.690948636176799</c:v>
                </c:pt>
                <c:pt idx="882">
                  <c:v>66.710316829890701</c:v>
                </c:pt>
                <c:pt idx="883">
                  <c:v>66.727944016993803</c:v>
                </c:pt>
                <c:pt idx="884">
                  <c:v>66.743826400607105</c:v>
                </c:pt>
                <c:pt idx="885">
                  <c:v>66.757960177081998</c:v>
                </c:pt>
                <c:pt idx="886">
                  <c:v>66.770341533113907</c:v>
                </c:pt>
                <c:pt idx="887">
                  <c:v>66.780966642909902</c:v>
                </c:pt>
                <c:pt idx="888">
                  <c:v>66.789831665404506</c:v>
                </c:pt>
                <c:pt idx="889">
                  <c:v>66.796932741526305</c:v>
                </c:pt>
                <c:pt idx="890">
                  <c:v>66.802265991515</c:v>
                </c:pt>
                <c:pt idx="891">
                  <c:v>66.805827512287905</c:v>
                </c:pt>
                <c:pt idx="892">
                  <c:v>66.807613374855194</c:v>
                </c:pt>
                <c:pt idx="893">
                  <c:v>66.807619621786301</c:v>
                </c:pt>
                <c:pt idx="894">
                  <c:v>66.805842264722799</c:v>
                </c:pt>
                <c:pt idx="895">
                  <c:v>66.802277281941699</c:v>
                </c:pt>
                <c:pt idx="896">
                  <c:v>66.7969206159664</c:v>
                </c:pt>
                <c:pt idx="897">
                  <c:v>66.789768171225404</c:v>
                </c:pt>
                <c:pt idx="898">
                  <c:v>66.780815811758998</c:v>
                </c:pt>
                <c:pt idx="899">
                  <c:v>66.770059358972006</c:v>
                </c:pt>
                <c:pt idx="900">
                  <c:v>66.757494589436703</c:v>
                </c:pt>
                <c:pt idx="901">
                  <c:v>66.743117232737603</c:v>
                </c:pt>
                <c:pt idx="902">
                  <c:v>66.7269229693662</c:v>
                </c:pt>
                <c:pt idx="903">
                  <c:v>66.708907428659899</c:v>
                </c:pt>
                <c:pt idx="904">
                  <c:v>66.689066186786604</c:v>
                </c:pt>
                <c:pt idx="905">
                  <c:v>66.667394764774002</c:v>
                </c:pt>
                <c:pt idx="906">
                  <c:v>66.6438886265843</c:v>
                </c:pt>
                <c:pt idx="907">
                  <c:v>66.618543177233605</c:v>
                </c:pt>
                <c:pt idx="908">
                  <c:v>66.591353760953396</c:v>
                </c:pt>
                <c:pt idx="909">
                  <c:v>66.562315659397797</c:v>
                </c:pt>
                <c:pt idx="910">
                  <c:v>66.531424089892198</c:v>
                </c:pt>
                <c:pt idx="911">
                  <c:v>66.498674203726594</c:v>
                </c:pt>
                <c:pt idx="912">
                  <c:v>66.464061084490595</c:v>
                </c:pt>
                <c:pt idx="913">
                  <c:v>66.427579746449297</c:v>
                </c:pt>
                <c:pt idx="914">
                  <c:v>66.3892251329641</c:v>
                </c:pt>
                <c:pt idx="915">
                  <c:v>66.348992114951997</c:v>
                </c:pt>
                <c:pt idx="916">
                  <c:v>66.306875489388304</c:v>
                </c:pt>
                <c:pt idx="917">
                  <c:v>66.262869977848595</c:v>
                </c:pt>
                <c:pt idx="918">
                  <c:v>66.216970225092794</c:v>
                </c:pt>
                <c:pt idx="919">
                  <c:v>66.169170797688693</c:v>
                </c:pt>
                <c:pt idx="920">
                  <c:v>66.119466182676007</c:v>
                </c:pt>
                <c:pt idx="921">
                  <c:v>66.067850786268906</c:v>
                </c:pt>
                <c:pt idx="922">
                  <c:v>66.014318932600901</c:v>
                </c:pt>
                <c:pt idx="923">
                  <c:v>65.958864862506303</c:v>
                </c:pt>
                <c:pt idx="924">
                  <c:v>65.901482732341705</c:v>
                </c:pt>
                <c:pt idx="925">
                  <c:v>65.842166612847507</c:v>
                </c:pt>
                <c:pt idx="926">
                  <c:v>65.780910488045905</c:v>
                </c:pt>
                <c:pt idx="927">
                  <c:v>65.717708254179598</c:v>
                </c:pt>
                <c:pt idx="928">
                  <c:v>65.652553718687798</c:v>
                </c:pt>
                <c:pt idx="929">
                  <c:v>65.585440599220206</c:v>
                </c:pt>
                <c:pt idx="930">
                  <c:v>65.516362522689604</c:v>
                </c:pt>
                <c:pt idx="931">
                  <c:v>65.445313024362704</c:v>
                </c:pt>
                <c:pt idx="932">
                  <c:v>65.372285546988095</c:v>
                </c:pt>
                <c:pt idx="933">
                  <c:v>65.297273439962595</c:v>
                </c:pt>
                <c:pt idx="934">
                  <c:v>65.2202699585349</c:v>
                </c:pt>
                <c:pt idx="935">
                  <c:v>65.141268263047706</c:v>
                </c:pt>
                <c:pt idx="936">
                  <c:v>65.060261418216697</c:v>
                </c:pt>
                <c:pt idx="937">
                  <c:v>64.977242392447806</c:v>
                </c:pt>
                <c:pt idx="938">
                  <c:v>64.892204057191194</c:v>
                </c:pt>
                <c:pt idx="939">
                  <c:v>64.805139186335197</c:v>
                </c:pt>
                <c:pt idx="940">
                  <c:v>64.716040455635195</c:v>
                </c:pt>
                <c:pt idx="941">
                  <c:v>64.624900442182394</c:v>
                </c:pt>
                <c:pt idx="942">
                  <c:v>64.5317116239098</c:v>
                </c:pt>
                <c:pt idx="943">
                  <c:v>64.436466379136704</c:v>
                </c:pt>
                <c:pt idx="944">
                  <c:v>64.339156986150698</c:v>
                </c:pt>
                <c:pt idx="945">
                  <c:v>64.239775622828702</c:v>
                </c:pt>
                <c:pt idx="946">
                  <c:v>64.1383143662961</c:v>
                </c:pt>
                <c:pt idx="947">
                  <c:v>64.034765192625002</c:v>
                </c:pt>
                <c:pt idx="948">
                  <c:v>63.929119976571499</c:v>
                </c:pt>
                <c:pt idx="949">
                  <c:v>63.821370491351402</c:v>
                </c:pt>
                <c:pt idx="950">
                  <c:v>63.711508408456503</c:v>
                </c:pt>
                <c:pt idx="951">
                  <c:v>63.599525297509501</c:v>
                </c:pt>
                <c:pt idx="952">
                  <c:v>63.485412626160397</c:v>
                </c:pt>
                <c:pt idx="953">
                  <c:v>63.369161760021399</c:v>
                </c:pt>
                <c:pt idx="954">
                  <c:v>63.250763962644299</c:v>
                </c:pt>
                <c:pt idx="955">
                  <c:v>63.130210395537802</c:v>
                </c:pt>
                <c:pt idx="956">
                  <c:v>63.007492118227297</c:v>
                </c:pt>
                <c:pt idx="957">
                  <c:v>62.882600088355098</c:v>
                </c:pt>
                <c:pt idx="958">
                  <c:v>62.755525161825403</c:v>
                </c:pt>
                <c:pt idx="959">
                  <c:v>62.626258092988401</c:v>
                </c:pt>
                <c:pt idx="960">
                  <c:v>62.494789534871899</c:v>
                </c:pt>
                <c:pt idx="961">
                  <c:v>62.361110039453301</c:v>
                </c:pt>
                <c:pt idx="962">
                  <c:v>62.225210057977897</c:v>
                </c:pt>
                <c:pt idx="963">
                  <c:v>62.087079941320503</c:v>
                </c:pt>
                <c:pt idx="964">
                  <c:v>61.946709940394101</c:v>
                </c:pt>
                <c:pt idx="965">
                  <c:v>61.804090206603</c:v>
                </c:pt>
                <c:pt idx="966">
                  <c:v>61.6592107923437</c:v>
                </c:pt>
                <c:pt idx="967">
                  <c:v>61.512061651551498</c:v>
                </c:pt>
                <c:pt idx="968">
                  <c:v>61.362632640297001</c:v>
                </c:pt>
                <c:pt idx="969">
                  <c:v>61.210913517429297</c:v>
                </c:pt>
                <c:pt idx="970">
                  <c:v>61.056893945269003</c:v>
                </c:pt>
                <c:pt idx="971">
                  <c:v>60.900563490351999</c:v>
                </c:pt>
                <c:pt idx="972">
                  <c:v>60.741911624222404</c:v>
                </c:pt>
                <c:pt idx="973">
                  <c:v>60.580927724277501</c:v>
                </c:pt>
                <c:pt idx="974">
                  <c:v>60.417601074665498</c:v>
                </c:pt>
                <c:pt idx="975">
                  <c:v>60.2519208672351</c:v>
                </c:pt>
                <c:pt idx="976">
                  <c:v>60.083876202539699</c:v>
                </c:pt>
                <c:pt idx="977">
                  <c:v>59.913456090895203</c:v>
                </c:pt>
                <c:pt idx="978">
                  <c:v>59.740649453494498</c:v>
                </c:pt>
                <c:pt idx="979">
                  <c:v>59.565445123576801</c:v>
                </c:pt>
                <c:pt idx="980">
                  <c:v>59.387831847654802</c:v>
                </c:pt>
                <c:pt idx="981">
                  <c:v>59.207798286800497</c:v>
                </c:pt>
                <c:pt idx="982">
                  <c:v>59.025333017987798</c:v>
                </c:pt>
                <c:pt idx="983">
                  <c:v>58.840424535497597</c:v>
                </c:pt>
                <c:pt idx="984">
                  <c:v>58.6530612523812</c:v>
                </c:pt>
                <c:pt idx="985">
                  <c:v>58.4632315019876</c:v>
                </c:pt>
                <c:pt idx="986">
                  <c:v>58.2709235395508</c:v>
                </c:pt>
                <c:pt idx="987">
                  <c:v>58.076125543843403</c:v>
                </c:pt>
                <c:pt idx="988">
                  <c:v>57.878825618893302</c:v>
                </c:pt>
                <c:pt idx="989">
                  <c:v>57.679011795765298</c:v>
                </c:pt>
                <c:pt idx="990">
                  <c:v>57.4766720344116</c:v>
                </c:pt>
                <c:pt idx="991">
                  <c:v>57.271794225586703</c:v>
                </c:pt>
                <c:pt idx="992">
                  <c:v>57.064366192834001</c:v>
                </c:pt>
                <c:pt idx="993">
                  <c:v>56.854375694539101</c:v>
                </c:pt>
                <c:pt idx="994">
                  <c:v>56.641810426055898</c:v>
                </c:pt>
                <c:pt idx="995">
                  <c:v>56.426658021903201</c:v>
                </c:pt>
                <c:pt idx="996">
                  <c:v>56.208906058034103</c:v>
                </c:pt>
                <c:pt idx="997">
                  <c:v>55.988542054179</c:v>
                </c:pt>
                <c:pt idx="998">
                  <c:v>55.765553476263101</c:v>
                </c:pt>
                <c:pt idx="999">
                  <c:v>55.539927738900303</c:v>
                </c:pt>
                <c:pt idx="1000">
                  <c:v>55.311652207962801</c:v>
                </c:pt>
                <c:pt idx="1001">
                  <c:v>55.080714203229199</c:v>
                </c:pt>
                <c:pt idx="1002">
                  <c:v>54.847101001110403</c:v>
                </c:pt>
                <c:pt idx="1003">
                  <c:v>54.610799837456199</c:v>
                </c:pt>
                <c:pt idx="1004">
                  <c:v>54.371797910442197</c:v>
                </c:pt>
                <c:pt idx="1005">
                  <c:v>54.130082383537399</c:v>
                </c:pt>
                <c:pt idx="1006">
                  <c:v>53.885640388556098</c:v>
                </c:pt>
                <c:pt idx="1007">
                  <c:v>53.638459028791402</c:v>
                </c:pt>
                <c:pt idx="1008">
                  <c:v>53.388525382234597</c:v>
                </c:pt>
                <c:pt idx="1009">
                  <c:v>53.135826504879702</c:v>
                </c:pt>
                <c:pt idx="1010">
                  <c:v>52.880349434112603</c:v>
                </c:pt>
                <c:pt idx="1011">
                  <c:v>52.622081192189398</c:v>
                </c:pt>
                <c:pt idx="1012">
                  <c:v>52.361008789801403</c:v>
                </c:pt>
                <c:pt idx="1013">
                  <c:v>52.097119229728101</c:v>
                </c:pt>
                <c:pt idx="1014">
                  <c:v>51.830399510581103</c:v>
                </c:pt>
                <c:pt idx="1015">
                  <c:v>51.5608366306367</c:v>
                </c:pt>
                <c:pt idx="1016">
                  <c:v>51.288417591759398</c:v>
                </c:pt>
                <c:pt idx="1017">
                  <c:v>51.013129403417899</c:v>
                </c:pt>
                <c:pt idx="1018">
                  <c:v>50.7349590867911</c:v>
                </c:pt>
                <c:pt idx="1019">
                  <c:v>50.4538936789681</c:v>
                </c:pt>
                <c:pt idx="1020">
                  <c:v>50.169920237240497</c:v>
                </c:pt>
                <c:pt idx="1021">
                  <c:v>49.883025843487303</c:v>
                </c:pt>
                <c:pt idx="1022">
                  <c:v>49.593197608655203</c:v>
                </c:pt>
                <c:pt idx="1023">
                  <c:v>49.300422677330999</c:v>
                </c:pt>
                <c:pt idx="1024">
                  <c:v>49.0046882324094</c:v>
                </c:pt>
                <c:pt idx="1025">
                  <c:v>48.705981499854303</c:v>
                </c:pt>
                <c:pt idx="1026">
                  <c:v>48.404289753555901</c:v>
                </c:pt>
                <c:pt idx="1027">
                  <c:v>48.099600320280501</c:v>
                </c:pt>
                <c:pt idx="1028">
                  <c:v>47.791900584715201</c:v>
                </c:pt>
                <c:pt idx="1029">
                  <c:v>47.481177994608302</c:v>
                </c:pt>
                <c:pt idx="1030">
                  <c:v>47.167420066000403</c:v>
                </c:pt>
                <c:pt idx="1031">
                  <c:v>46.850614388553403</c:v>
                </c:pt>
                <c:pt idx="1032">
                  <c:v>46.530748630967601</c:v>
                </c:pt>
                <c:pt idx="1033">
                  <c:v>46.2078105464972</c:v>
                </c:pt>
                <c:pt idx="1034">
                  <c:v>45.881787978550399</c:v>
                </c:pt>
                <c:pt idx="1035">
                  <c:v>45.552668866389602</c:v>
                </c:pt>
                <c:pt idx="1036">
                  <c:v>45.220441250912501</c:v>
                </c:pt>
                <c:pt idx="1037">
                  <c:v>44.885093280530597</c:v>
                </c:pt>
                <c:pt idx="1038">
                  <c:v>44.546613217129703</c:v>
                </c:pt>
                <c:pt idx="1039">
                  <c:v>44.2049894421218</c:v>
                </c:pt>
                <c:pt idx="1040">
                  <c:v>43.860210462578799</c:v>
                </c:pt>
                <c:pt idx="1041">
                  <c:v>43.512264917452498</c:v>
                </c:pt>
                <c:pt idx="1042">
                  <c:v>43.1611415838764</c:v>
                </c:pt>
                <c:pt idx="1043">
                  <c:v>42.806829383546599</c:v>
                </c:pt>
                <c:pt idx="1044">
                  <c:v>42.4493173891832</c:v>
                </c:pt>
                <c:pt idx="1045">
                  <c:v>42.0885948310668</c:v>
                </c:pt>
                <c:pt idx="1046">
                  <c:v>41.7246511036481</c:v>
                </c:pt>
                <c:pt idx="1047">
                  <c:v>41.357475772230501</c:v>
                </c:pt>
                <c:pt idx="1048">
                  <c:v>40.987058579721797</c:v>
                </c:pt>
                <c:pt idx="1049">
                  <c:v>40.613389453450402</c:v>
                </c:pt>
                <c:pt idx="1050">
                  <c:v>40.236458512044997</c:v>
                </c:pt>
                <c:pt idx="1051">
                  <c:v>39.856256072375103</c:v>
                </c:pt>
                <c:pt idx="1052">
                  <c:v>39.4727726565471</c:v>
                </c:pt>
                <c:pt idx="1053">
                  <c:v>39.085998998953102</c:v>
                </c:pt>
                <c:pt idx="1054">
                  <c:v>38.695926053370002</c:v>
                </c:pt>
                <c:pt idx="1055">
                  <c:v>38.302545000102199</c:v>
                </c:pt>
                <c:pt idx="1056">
                  <c:v>37.9058472531663</c:v>
                </c:pt>
                <c:pt idx="1057">
                  <c:v>37.505824467512397</c:v>
                </c:pt>
                <c:pt idx="1058">
                  <c:v>37.102468546276398</c:v>
                </c:pt>
                <c:pt idx="1059">
                  <c:v>36.695771648061204</c:v>
                </c:pt>
                <c:pt idx="1060">
                  <c:v>36.285726194237697</c:v>
                </c:pt>
                <c:pt idx="1061">
                  <c:v>35.872324876265502</c:v>
                </c:pt>
                <c:pt idx="1062">
                  <c:v>35.460852942323399</c:v>
                </c:pt>
                <c:pt idx="1063">
                  <c:v>35.040922349664299</c:v>
                </c:pt>
                <c:pt idx="1064">
                  <c:v>34.617620930931999</c:v>
                </c:pt>
                <c:pt idx="1065">
                  <c:v>34.190942638893198</c:v>
                </c:pt>
                <c:pt idx="1066">
                  <c:v>33.7608817344451</c:v>
                </c:pt>
                <c:pt idx="1067">
                  <c:v>33.327432793901799</c:v>
                </c:pt>
                <c:pt idx="1068">
                  <c:v>32.890590716251701</c:v>
                </c:pt>
                <c:pt idx="1069">
                  <c:v>32.450350730380102</c:v>
                </c:pt>
                <c:pt idx="1070">
                  <c:v>32.006708402250297</c:v>
                </c:pt>
                <c:pt idx="1071">
                  <c:v>31.559659642033299</c:v>
                </c:pt>
                <c:pt idx="1072">
                  <c:v>31.1092007111816</c:v>
                </c:pt>
                <c:pt idx="1073">
                  <c:v>30.655328229437099</c:v>
                </c:pt>
                <c:pt idx="1074">
                  <c:v>30.198039181762301</c:v>
                </c:pt>
                <c:pt idx="1075">
                  <c:v>29.737330925193898</c:v>
                </c:pt>
                <c:pt idx="1076">
                  <c:v>29.273201195599999</c:v>
                </c:pt>
                <c:pt idx="1077">
                  <c:v>28.805648114340801</c:v>
                </c:pt>
                <c:pt idx="1078">
                  <c:v>28.3346701948178</c:v>
                </c:pt>
                <c:pt idx="1079">
                  <c:v>27.860266348905199</c:v>
                </c:pt>
                <c:pt idx="1080">
                  <c:v>27.382435893253799</c:v>
                </c:pt>
                <c:pt idx="1081">
                  <c:v>26.901178555454202</c:v>
                </c:pt>
                <c:pt idx="1082">
                  <c:v>26.416494480054102</c:v>
                </c:pt>
                <c:pt idx="1083">
                  <c:v>25.9283842344175</c:v>
                </c:pt>
                <c:pt idx="1084">
                  <c:v>25.436848814412802</c:v>
                </c:pt>
                <c:pt idx="1085">
                  <c:v>24.941889649926001</c:v>
                </c:pt>
                <c:pt idx="1086">
                  <c:v>24.443508610178402</c:v>
                </c:pt>
                <c:pt idx="1087">
                  <c:v>23.9417080088501</c:v>
                </c:pt>
                <c:pt idx="1088">
                  <c:v>23.436490608986201</c:v>
                </c:pt>
                <c:pt idx="1089">
                  <c:v>22.927859627683802</c:v>
                </c:pt>
                <c:pt idx="1090">
                  <c:v>22.415818740543799</c:v>
                </c:pt>
                <c:pt idx="1091">
                  <c:v>21.9003720858774</c:v>
                </c:pt>
                <c:pt idx="1092">
                  <c:v>21.381524268654399</c:v>
                </c:pt>
                <c:pt idx="1093">
                  <c:v>20.859280364187502</c:v>
                </c:pt>
                <c:pt idx="1094">
                  <c:v>20.333645921531101</c:v>
                </c:pt>
                <c:pt idx="1095">
                  <c:v>19.8046269665906</c:v>
                </c:pt>
                <c:pt idx="1096">
                  <c:v>19.2722300049303</c:v>
                </c:pt>
                <c:pt idx="1097">
                  <c:v>18.736462024262799</c:v>
                </c:pt>
                <c:pt idx="1098">
                  <c:v>18.197330496612398</c:v>
                </c:pt>
                <c:pt idx="1099">
                  <c:v>17.654843380141301</c:v>
                </c:pt>
                <c:pt idx="1100">
                  <c:v>17.109009120619501</c:v>
                </c:pt>
                <c:pt idx="1101">
                  <c:v>16.559836652541499</c:v>
                </c:pt>
                <c:pt idx="1102">
                  <c:v>16.007335399856998</c:v>
                </c:pt>
                <c:pt idx="1103">
                  <c:v>15.4515152763261</c:v>
                </c:pt>
                <c:pt idx="1104">
                  <c:v>14.892386685468299</c:v>
                </c:pt>
                <c:pt idx="1105">
                  <c:v>14.3299605201069</c:v>
                </c:pt>
                <c:pt idx="1106">
                  <c:v>13.7426057968023</c:v>
                </c:pt>
                <c:pt idx="1107">
                  <c:v>13.173082214702299</c:v>
                </c:pt>
                <c:pt idx="1108">
                  <c:v>12.600286411953901</c:v>
                </c:pt>
                <c:pt idx="1109">
                  <c:v>12.024231110218601</c:v>
                </c:pt>
                <c:pt idx="1110">
                  <c:v>11.444929512998399</c:v>
                </c:pt>
                <c:pt idx="1111">
                  <c:v>10.8623953025921</c:v>
                </c:pt>
                <c:pt idx="1112">
                  <c:v>10.2766426365671</c:v>
                </c:pt>
                <c:pt idx="1113">
                  <c:v>9.6876861437344601</c:v>
                </c:pt>
                <c:pt idx="1114">
                  <c:v>9.0955409196163703</c:v>
                </c:pt>
                <c:pt idx="1115">
                  <c:v>8.5002225213986993</c:v>
                </c:pt>
                <c:pt idx="1116">
                  <c:v>7.9017469623542302</c:v>
                </c:pt>
                <c:pt idx="1117">
                  <c:v>7.3001307057304698</c:v>
                </c:pt>
                <c:pt idx="1118">
                  <c:v>6.6953906580908402</c:v>
                </c:pt>
                <c:pt idx="1119">
                  <c:v>6.08754416209959</c:v>
                </c:pt>
                <c:pt idx="1120">
                  <c:v>5.4766089887425302</c:v>
                </c:pt>
                <c:pt idx="1121">
                  <c:v>4.86260332897269</c:v>
                </c:pt>
                <c:pt idx="1122">
                  <c:v>4.2455457847733804</c:v>
                </c:pt>
                <c:pt idx="1123">
                  <c:v>3.6254553596313399</c:v>
                </c:pt>
                <c:pt idx="1124">
                  <c:v>3.0023514484084699</c:v>
                </c:pt>
                <c:pt idx="1125">
                  <c:v>2.37625382660657</c:v>
                </c:pt>
                <c:pt idx="1126">
                  <c:v>1.7471826390160199</c:v>
                </c:pt>
                <c:pt idx="1127">
                  <c:v>1.11515838774111</c:v>
                </c:pt>
                <c:pt idx="1128">
                  <c:v>0.480201919595516</c:v>
                </c:pt>
                <c:pt idx="1129">
                  <c:v>-0.15766558714426901</c:v>
                </c:pt>
                <c:pt idx="1130">
                  <c:v>-0.798422636628072</c:v>
                </c:pt>
                <c:pt idx="1131">
                  <c:v>-1.4420474299756201</c:v>
                </c:pt>
                <c:pt idx="1132">
                  <c:v>-2.08851788048224</c:v>
                </c:pt>
                <c:pt idx="1133">
                  <c:v>-2.7378116294907802</c:v>
                </c:pt>
                <c:pt idx="1134">
                  <c:v>-3.3899060629367499</c:v>
                </c:pt>
                <c:pt idx="1135">
                  <c:v>-4.0447783285814998</c:v>
                </c:pt>
                <c:pt idx="1136">
                  <c:v>-4.7024053539291897</c:v>
                </c:pt>
                <c:pt idx="1137">
                  <c:v>-5.3642491994384196</c:v>
                </c:pt>
                <c:pt idx="1138">
                  <c:v>-6.0273587971067997</c:v>
                </c:pt>
                <c:pt idx="1139">
                  <c:v>-6.69315391602556</c:v>
                </c:pt>
                <c:pt idx="1140">
                  <c:v>-7.3616108238133302</c:v>
                </c:pt>
                <c:pt idx="1141">
                  <c:v>-8.0327056687797906</c:v>
                </c:pt>
                <c:pt idx="1142">
                  <c:v>-8.7064145021690198</c:v>
                </c:pt>
                <c:pt idx="1143">
                  <c:v>-9.38271330116177</c:v>
                </c:pt>
                <c:pt idx="1144">
                  <c:v>-10.061577992630401</c:v>
                </c:pt>
                <c:pt idx="1145">
                  <c:v>-10.7429844776736</c:v>
                </c:pt>
                <c:pt idx="1146">
                  <c:v>-11.4269086569316</c:v>
                </c:pt>
                <c:pt idx="1147">
                  <c:v>-12.113326456700101</c:v>
                </c:pt>
                <c:pt idx="1148">
                  <c:v>-12.8022138558613</c:v>
                </c:pt>
                <c:pt idx="1149">
                  <c:v>-13.4935469136365</c:v>
                </c:pt>
                <c:pt idx="1150">
                  <c:v>-14.187301798192699</c:v>
                </c:pt>
                <c:pt idx="1151">
                  <c:v>-14.8834548161072</c:v>
                </c:pt>
                <c:pt idx="1152">
                  <c:v>-15.5819824427236</c:v>
                </c:pt>
                <c:pt idx="1153">
                  <c:v>-16.2828613534138</c:v>
                </c:pt>
                <c:pt idx="1154">
                  <c:v>-16.986068455770901</c:v>
                </c:pt>
                <c:pt idx="1155">
                  <c:v>-17.691580922769599</c:v>
                </c:pt>
                <c:pt idx="1156">
                  <c:v>-18.399376226908</c:v>
                </c:pt>
                <c:pt idx="1157">
                  <c:v>-19.109432175379599</c:v>
                </c:pt>
                <c:pt idx="1158">
                  <c:v>-19.8217269463013</c:v>
                </c:pt>
                <c:pt idx="1159">
                  <c:v>-20.5362391260389</c:v>
                </c:pt>
                <c:pt idx="1160">
                  <c:v>-21.252947747673801</c:v>
                </c:pt>
                <c:pt idx="1161">
                  <c:v>-21.934624030310601</c:v>
                </c:pt>
                <c:pt idx="1162">
                  <c:v>-22.655000388933502</c:v>
                </c:pt>
                <c:pt idx="1163">
                  <c:v>-23.377506183270199</c:v>
                </c:pt>
                <c:pt idx="1164">
                  <c:v>-24.102122683836502</c:v>
                </c:pt>
                <c:pt idx="1165">
                  <c:v>-24.828831822836499</c:v>
                </c:pt>
                <c:pt idx="1166">
                  <c:v>-25.557616240696898</c:v>
                </c:pt>
                <c:pt idx="1167">
                  <c:v>-26.288459334172899</c:v>
                </c:pt>
                <c:pt idx="1168">
                  <c:v>-27.021345306120999</c:v>
                </c:pt>
                <c:pt idx="1169">
                  <c:v>-27.7562592170298</c:v>
                </c:pt>
                <c:pt idx="1170">
                  <c:v>-28.493187038412</c:v>
                </c:pt>
                <c:pt idx="1171">
                  <c:v>-29.232115708171001</c:v>
                </c:pt>
                <c:pt idx="1172">
                  <c:v>-29.973033188062502</c:v>
                </c:pt>
                <c:pt idx="1173">
                  <c:v>-30.715928523393401</c:v>
                </c:pt>
                <c:pt idx="1174">
                  <c:v>-31.4607919050897</c:v>
                </c:pt>
                <c:pt idx="1175">
                  <c:v>-32.207614734308997</c:v>
                </c:pt>
                <c:pt idx="1176">
                  <c:v>-32.956389689757501</c:v>
                </c:pt>
                <c:pt idx="1177">
                  <c:v>-33.707110797913998</c:v>
                </c:pt>
                <c:pt idx="1178">
                  <c:v>-34.459773506357202</c:v>
                </c:pt>
                <c:pt idx="1179">
                  <c:v>-35.214374760433302</c:v>
                </c:pt>
                <c:pt idx="1180">
                  <c:v>-35.970913083508499</c:v>
                </c:pt>
                <c:pt idx="1181">
                  <c:v>-36.740018326303797</c:v>
                </c:pt>
                <c:pt idx="1182">
                  <c:v>-37.500618869586901</c:v>
                </c:pt>
                <c:pt idx="1183">
                  <c:v>-38.263165315485303</c:v>
                </c:pt>
                <c:pt idx="1184">
                  <c:v>-39.027663429796497</c:v>
                </c:pt>
                <c:pt idx="1185">
                  <c:v>-39.794121023040297</c:v>
                </c:pt>
                <c:pt idx="1186">
                  <c:v>-40.562548059069201</c:v>
                </c:pt>
                <c:pt idx="1187">
                  <c:v>-41.332956769888</c:v>
                </c:pt>
                <c:pt idx="1188">
                  <c:v>-42.105361777220999</c:v>
                </c:pt>
                <c:pt idx="1189">
                  <c:v>-42.879780221451398</c:v>
                </c:pt>
                <c:pt idx="1190">
                  <c:v>-43.656231898614898</c:v>
                </c:pt>
                <c:pt idx="1191">
                  <c:v>-44.434739406231699</c:v>
                </c:pt>
                <c:pt idx="1192">
                  <c:v>-45.215328298843502</c:v>
                </c:pt>
                <c:pt idx="1193">
                  <c:v>-45.998027254249003</c:v>
                </c:pt>
                <c:pt idx="1194">
                  <c:v>-46.782868251565702</c:v>
                </c:pt>
                <c:pt idx="1195">
                  <c:v>-47.569886762390901</c:v>
                </c:pt>
                <c:pt idx="1196">
                  <c:v>-48.359121956548101</c:v>
                </c:pt>
                <c:pt idx="1197">
                  <c:v>-49.150616924096198</c:v>
                </c:pt>
                <c:pt idx="1198">
                  <c:v>-49.942535509957402</c:v>
                </c:pt>
                <c:pt idx="1199">
                  <c:v>-50.738550410749198</c:v>
                </c:pt>
                <c:pt idx="1200">
                  <c:v>-51.536973535140099</c:v>
                </c:pt>
                <c:pt idx="1201">
                  <c:v>-52.3378660387568</c:v>
                </c:pt>
                <c:pt idx="1202">
                  <c:v>-53.141294425093399</c:v>
                </c:pt>
                <c:pt idx="1203">
                  <c:v>-53.9473309193598</c:v>
                </c:pt>
                <c:pt idx="1204">
                  <c:v>-54.756053881567802</c:v>
                </c:pt>
                <c:pt idx="1205">
                  <c:v>-55.567548264937102</c:v>
                </c:pt>
                <c:pt idx="1206">
                  <c:v>-56.381906126887401</c:v>
                </c:pt>
                <c:pt idx="1207">
                  <c:v>-57.199227201346901</c:v>
                </c:pt>
                <c:pt idx="1208">
                  <c:v>-58.019619542935303</c:v>
                </c:pt>
                <c:pt idx="1209">
                  <c:v>-58.843200255805101</c:v>
                </c:pt>
                <c:pt idx="1210">
                  <c:v>-59.670096322722401</c:v>
                </c:pt>
                <c:pt idx="1211">
                  <c:v>-60.500445553468403</c:v>
                </c:pt>
                <c:pt idx="1212">
                  <c:v>-61.345382531123299</c:v>
                </c:pt>
                <c:pt idx="1213">
                  <c:v>-62.183309984258003</c:v>
                </c:pt>
                <c:pt idx="1214">
                  <c:v>-63.025184893608902</c:v>
                </c:pt>
                <c:pt idx="1215">
                  <c:v>-63.8712012948465</c:v>
                </c:pt>
                <c:pt idx="1216">
                  <c:v>-64.721571633907004</c:v>
                </c:pt>
                <c:pt idx="1217">
                  <c:v>-65.576529178685902</c:v>
                </c:pt>
                <c:pt idx="1218">
                  <c:v>-66.436330900458302</c:v>
                </c:pt>
                <c:pt idx="1219">
                  <c:v>-67.301260939963498</c:v>
                </c:pt>
                <c:pt idx="1220">
                  <c:v>-68.171634805934005</c:v>
                </c:pt>
                <c:pt idx="1221">
                  <c:v>-69.047804497451196</c:v>
                </c:pt>
                <c:pt idx="1222">
                  <c:v>-69.9301647998671</c:v>
                </c:pt>
                <c:pt idx="1223">
                  <c:v>-70.819161083070398</c:v>
                </c:pt>
                <c:pt idx="1224">
                  <c:v>-71.715299038757706</c:v>
                </c:pt>
                <c:pt idx="1225">
                  <c:v>-72.631948524012699</c:v>
                </c:pt>
                <c:pt idx="1226">
                  <c:v>-73.544433205579395</c:v>
                </c:pt>
                <c:pt idx="1227">
                  <c:v>-74.466083981756995</c:v>
                </c:pt>
                <c:pt idx="1228">
                  <c:v>-75.3978097112455</c:v>
                </c:pt>
                <c:pt idx="1229">
                  <c:v>-76.340687329091594</c:v>
                </c:pt>
                <c:pt idx="1230">
                  <c:v>-77.296006959426094</c:v>
                </c:pt>
                <c:pt idx="1231">
                  <c:v>-78.2653326186756</c:v>
                </c:pt>
                <c:pt idx="1232">
                  <c:v>-79.250585138471607</c:v>
                </c:pt>
                <c:pt idx="1233">
                  <c:v>-80.254157366565707</c:v>
                </c:pt>
                <c:pt idx="1234">
                  <c:v>-81.279077274193398</c:v>
                </c:pt>
                <c:pt idx="1235">
                  <c:v>-82.329243911880397</c:v>
                </c:pt>
                <c:pt idx="1236">
                  <c:v>-83.409777246129906</c:v>
                </c:pt>
                <c:pt idx="1237">
                  <c:v>-84.514655269291296</c:v>
                </c:pt>
                <c:pt idx="1238">
                  <c:v>-85.678626733483298</c:v>
                </c:pt>
                <c:pt idx="1239">
                  <c:v>-86.902728122209396</c:v>
                </c:pt>
                <c:pt idx="1240">
                  <c:v>-88.206744103513799</c:v>
                </c:pt>
                <c:pt idx="1241">
                  <c:v>-89.621109224310104</c:v>
                </c:pt>
                <c:pt idx="1242">
                  <c:v>-91.195316039891196</c:v>
                </c:pt>
                <c:pt idx="1243">
                  <c:v>-93.015887355040903</c:v>
                </c:pt>
                <c:pt idx="1244">
                  <c:v>-95.249693220725703</c:v>
                </c:pt>
                <c:pt idx="1245">
                  <c:v>-98.267235266379302</c:v>
                </c:pt>
                <c:pt idx="1246">
                  <c:v>-103.090433493768</c:v>
                </c:pt>
                <c:pt idx="1247">
                  <c:v>-113.78033539134</c:v>
                </c:pt>
                <c:pt idx="1248">
                  <c:v>-152.94676068576101</c:v>
                </c:pt>
                <c:pt idx="1249">
                  <c:v>-60.814508065208003</c:v>
                </c:pt>
                <c:pt idx="1250">
                  <c:v>-31.593994447129901</c:v>
                </c:pt>
                <c:pt idx="1251">
                  <c:v>-71.258021135616005</c:v>
                </c:pt>
                <c:pt idx="1252">
                  <c:v>-82.019149496269804</c:v>
                </c:pt>
                <c:pt idx="1253">
                  <c:v>-86.871387553531306</c:v>
                </c:pt>
                <c:pt idx="1254">
                  <c:v>-89.915956287208303</c:v>
                </c:pt>
                <c:pt idx="1255">
                  <c:v>-92.181264053748706</c:v>
                </c:pt>
                <c:pt idx="1256">
                  <c:v>-94.038778078558295</c:v>
                </c:pt>
                <c:pt idx="1257">
                  <c:v>-95.611127029968898</c:v>
                </c:pt>
                <c:pt idx="1258">
                  <c:v>-97.073313929277703</c:v>
                </c:pt>
                <c:pt idx="1259">
                  <c:v>-98.430421611242394</c:v>
                </c:pt>
                <c:pt idx="1260">
                  <c:v>-99.712734289132598</c:v>
                </c:pt>
                <c:pt idx="1261">
                  <c:v>-100.93988789007599</c:v>
                </c:pt>
                <c:pt idx="1262">
                  <c:v>-102.12518025448399</c:v>
                </c:pt>
                <c:pt idx="1263">
                  <c:v>-103.27794159886599</c:v>
                </c:pt>
                <c:pt idx="1264">
                  <c:v>-104.40491511591701</c:v>
                </c:pt>
                <c:pt idx="1265">
                  <c:v>-105.53118923325199</c:v>
                </c:pt>
                <c:pt idx="1266">
                  <c:v>-106.620749458581</c:v>
                </c:pt>
                <c:pt idx="1267">
                  <c:v>-107.696249598039</c:v>
                </c:pt>
                <c:pt idx="1268">
                  <c:v>-108.760002470237</c:v>
                </c:pt>
                <c:pt idx="1269">
                  <c:v>-109.81386518080301</c:v>
                </c:pt>
                <c:pt idx="1270">
                  <c:v>-110.859355410541</c:v>
                </c:pt>
                <c:pt idx="1271">
                  <c:v>-111.897735206245</c:v>
                </c:pt>
                <c:pt idx="1272">
                  <c:v>-112.930072333445</c:v>
                </c:pt>
                <c:pt idx="1273">
                  <c:v>-113.985525113663</c:v>
                </c:pt>
                <c:pt idx="1274">
                  <c:v>-115.007577082922</c:v>
                </c:pt>
                <c:pt idx="1275">
                  <c:v>-116.025980255121</c:v>
                </c:pt>
                <c:pt idx="1276">
                  <c:v>-117.04138052922799</c:v>
                </c:pt>
                <c:pt idx="1277">
                  <c:v>-118.05437066784501</c:v>
                </c:pt>
                <c:pt idx="1278">
                  <c:v>-119.06550234055101</c:v>
                </c:pt>
                <c:pt idx="1279">
                  <c:v>-120.07529560742999</c:v>
                </c:pt>
                <c:pt idx="1280">
                  <c:v>-121.084246462745</c:v>
                </c:pt>
                <c:pt idx="1281">
                  <c:v>-122.05932916063701</c:v>
                </c:pt>
                <c:pt idx="1282">
                  <c:v>-123.068477331522</c:v>
                </c:pt>
                <c:pt idx="1283">
                  <c:v>-124.078215438914</c:v>
                </c:pt>
                <c:pt idx="1284">
                  <c:v>-125.088995494039</c:v>
                </c:pt>
                <c:pt idx="1285">
                  <c:v>-126.101267302021</c:v>
                </c:pt>
                <c:pt idx="1286">
                  <c:v>-127.11548127887799</c:v>
                </c:pt>
                <c:pt idx="1287">
                  <c:v>-128.13209109894899</c:v>
                </c:pt>
                <c:pt idx="1288">
                  <c:v>-129.175900249558</c:v>
                </c:pt>
                <c:pt idx="1289">
                  <c:v>-130.19916387057299</c:v>
                </c:pt>
                <c:pt idx="1290">
                  <c:v>-131.226238940244</c:v>
                </c:pt>
                <c:pt idx="1291">
                  <c:v>-132.257618574113</c:v>
                </c:pt>
                <c:pt idx="1292">
                  <c:v>-133.29381287094</c:v>
                </c:pt>
                <c:pt idx="1293">
                  <c:v>-134.33535224766501</c:v>
                </c:pt>
                <c:pt idx="1294">
                  <c:v>-135.33720956480599</c:v>
                </c:pt>
                <c:pt idx="1295">
                  <c:v>-136.389698023915</c:v>
                </c:pt>
                <c:pt idx="1296">
                  <c:v>-137.449243818426</c:v>
                </c:pt>
                <c:pt idx="1297">
                  <c:v>-138.516499071445</c:v>
                </c:pt>
                <c:pt idx="1298">
                  <c:v>-139.59215975829099</c:v>
                </c:pt>
                <c:pt idx="1299">
                  <c:v>-140.67697253026299</c:v>
                </c:pt>
                <c:pt idx="1300">
                  <c:v>-141.771742627799</c:v>
                </c:pt>
                <c:pt idx="1301">
                  <c:v>-142.905122211205</c:v>
                </c:pt>
                <c:pt idx="1302">
                  <c:v>-144.02307348231599</c:v>
                </c:pt>
                <c:pt idx="1303">
                  <c:v>-145.15386252710101</c:v>
                </c:pt>
                <c:pt idx="1304">
                  <c:v>-146.29864254221599</c:v>
                </c:pt>
                <c:pt idx="1305">
                  <c:v>-147.458696221786</c:v>
                </c:pt>
                <c:pt idx="1306">
                  <c:v>-148.66444750805999</c:v>
                </c:pt>
                <c:pt idx="1307">
                  <c:v>-149.860141072358</c:v>
                </c:pt>
                <c:pt idx="1308">
                  <c:v>-151.076059610257</c:v>
                </c:pt>
                <c:pt idx="1309">
                  <c:v>-152.31438126410399</c:v>
                </c:pt>
                <c:pt idx="1310">
                  <c:v>-153.577688076361</c:v>
                </c:pt>
                <c:pt idx="1311">
                  <c:v>-154.869108409647</c:v>
                </c:pt>
                <c:pt idx="1312">
                  <c:v>-156.19572598214299</c:v>
                </c:pt>
                <c:pt idx="1313">
                  <c:v>-157.55793187366299</c:v>
                </c:pt>
                <c:pt idx="1314">
                  <c:v>-158.96385524435101</c:v>
                </c:pt>
                <c:pt idx="1315">
                  <c:v>-160.42269830201801</c:v>
                </c:pt>
                <c:pt idx="1316">
                  <c:v>-161.947835549133</c:v>
                </c:pt>
                <c:pt idx="1317">
                  <c:v>-163.50352944344201</c:v>
                </c:pt>
                <c:pt idx="1318">
                  <c:v>-165.23220747140201</c:v>
                </c:pt>
                <c:pt idx="1319">
                  <c:v>-167.141282968588</c:v>
                </c:pt>
                <c:pt idx="1320">
                  <c:v>-169.35010035164001</c:v>
                </c:pt>
                <c:pt idx="1321">
                  <c:v>-172.137113247179</c:v>
                </c:pt>
                <c:pt idx="1322">
                  <c:v>-176.374913985511</c:v>
                </c:pt>
                <c:pt idx="1323">
                  <c:v>-186.528771363511</c:v>
                </c:pt>
                <c:pt idx="1324">
                  <c:v>-250.607555607839</c:v>
                </c:pt>
                <c:pt idx="1325">
                  <c:v>-133.043961521325</c:v>
                </c:pt>
                <c:pt idx="1326">
                  <c:v>-161.46438482937899</c:v>
                </c:pt>
                <c:pt idx="1327">
                  <c:v>-167.76066152652001</c:v>
                </c:pt>
                <c:pt idx="1328">
                  <c:v>-171.23708022548499</c:v>
                </c:pt>
                <c:pt idx="1329">
                  <c:v>-173.82820628539801</c:v>
                </c:pt>
                <c:pt idx="1330">
                  <c:v>-176.02454579649</c:v>
                </c:pt>
                <c:pt idx="1331">
                  <c:v>-178.01131750346201</c:v>
                </c:pt>
                <c:pt idx="1332">
                  <c:v>-179.763520404915</c:v>
                </c:pt>
                <c:pt idx="1333">
                  <c:v>-181.542583463466</c:v>
                </c:pt>
                <c:pt idx="1334">
                  <c:v>-183.26982005966599</c:v>
                </c:pt>
                <c:pt idx="1335">
                  <c:v>-184.96198336002399</c:v>
                </c:pt>
                <c:pt idx="1336">
                  <c:v>-186.69420141090799</c:v>
                </c:pt>
                <c:pt idx="1337">
                  <c:v>-188.35136862163199</c:v>
                </c:pt>
                <c:pt idx="1338">
                  <c:v>-189.99939423790201</c:v>
                </c:pt>
                <c:pt idx="1339">
                  <c:v>-191.64333493197699</c:v>
                </c:pt>
                <c:pt idx="1340">
                  <c:v>-193.32719223275501</c:v>
                </c:pt>
                <c:pt idx="1341">
                  <c:v>-194.975979982789</c:v>
                </c:pt>
                <c:pt idx="1342">
                  <c:v>-196.632287578654</c:v>
                </c:pt>
                <c:pt idx="1343">
                  <c:v>-198.29942392390799</c:v>
                </c:pt>
                <c:pt idx="1344">
                  <c:v>-199.98059341591599</c:v>
                </c:pt>
                <c:pt idx="1345">
                  <c:v>-201.77938745541101</c:v>
                </c:pt>
                <c:pt idx="1346">
                  <c:v>-203.50414663248</c:v>
                </c:pt>
                <c:pt idx="1347">
                  <c:v>-205.252847841993</c:v>
                </c:pt>
                <c:pt idx="1348">
                  <c:v>-207.02887662585201</c:v>
                </c:pt>
                <c:pt idx="1349">
                  <c:v>-208.61330697579501</c:v>
                </c:pt>
                <c:pt idx="1350">
                  <c:v>-210.44412895734101</c:v>
                </c:pt>
                <c:pt idx="1351">
                  <c:v>-212.313158194105</c:v>
                </c:pt>
                <c:pt idx="1352">
                  <c:v>-214.26796128465401</c:v>
                </c:pt>
                <c:pt idx="1353">
                  <c:v>-216.227540373235</c:v>
                </c:pt>
                <c:pt idx="1354">
                  <c:v>-218.23994579560301</c:v>
                </c:pt>
                <c:pt idx="1355">
                  <c:v>-220.31125656410001</c:v>
                </c:pt>
                <c:pt idx="1356">
                  <c:v>-222.61935354615301</c:v>
                </c:pt>
                <c:pt idx="1357">
                  <c:v>-224.840239353768</c:v>
                </c:pt>
                <c:pt idx="1358">
                  <c:v>-227.14514641200901</c:v>
                </c:pt>
                <c:pt idx="1359">
                  <c:v>-229.54577667242401</c:v>
                </c:pt>
                <c:pt idx="1360">
                  <c:v>-231.72195993636501</c:v>
                </c:pt>
                <c:pt idx="1361">
                  <c:v>-234.34713147749201</c:v>
                </c:pt>
                <c:pt idx="1362">
                  <c:v>-237.131075009054</c:v>
                </c:pt>
                <c:pt idx="1363">
                  <c:v>-240.359328141768</c:v>
                </c:pt>
                <c:pt idx="1364">
                  <c:v>-243.65299012110501</c:v>
                </c:pt>
                <c:pt idx="1365">
                  <c:v>-247.42321146686101</c:v>
                </c:pt>
                <c:pt idx="1366">
                  <c:v>-252.226653102927</c:v>
                </c:pt>
                <c:pt idx="1367">
                  <c:v>-260.366666820273</c:v>
                </c:pt>
                <c:pt idx="1368">
                  <c:v>-324.682880854183</c:v>
                </c:pt>
                <c:pt idx="1369">
                  <c:v>-231.884123061715</c:v>
                </c:pt>
                <c:pt idx="1370">
                  <c:v>-250.936160945095</c:v>
                </c:pt>
                <c:pt idx="1371">
                  <c:v>-257.641613374202</c:v>
                </c:pt>
                <c:pt idx="1372">
                  <c:v>-262.70559163385298</c:v>
                </c:pt>
                <c:pt idx="1373">
                  <c:v>-267.091321035146</c:v>
                </c:pt>
                <c:pt idx="1374">
                  <c:v>-271.56963141331101</c:v>
                </c:pt>
                <c:pt idx="1375">
                  <c:v>-276.06323811019899</c:v>
                </c:pt>
                <c:pt idx="1376">
                  <c:v>-280.679023677266</c:v>
                </c:pt>
                <c:pt idx="1377">
                  <c:v>-285.38903915134199</c:v>
                </c:pt>
                <c:pt idx="1378">
                  <c:v>-290.25726484995499</c:v>
                </c:pt>
                <c:pt idx="1379">
                  <c:v>-295.71268716877</c:v>
                </c:pt>
                <c:pt idx="1380">
                  <c:v>-300.947613072134</c:v>
                </c:pt>
                <c:pt idx="1381">
                  <c:v>-306.368017359899</c:v>
                </c:pt>
                <c:pt idx="1382">
                  <c:v>-311.369581332731</c:v>
                </c:pt>
                <c:pt idx="1383">
                  <c:v>-317.14774803074403</c:v>
                </c:pt>
                <c:pt idx="1384">
                  <c:v>-323.12479422809298</c:v>
                </c:pt>
                <c:pt idx="1385">
                  <c:v>-329.17027017744198</c:v>
                </c:pt>
                <c:pt idx="1386">
                  <c:v>-335.29312112569801</c:v>
                </c:pt>
                <c:pt idx="1387">
                  <c:v>-341.70588387641698</c:v>
                </c:pt>
                <c:pt idx="1388">
                  <c:v>-347.818719279162</c:v>
                </c:pt>
                <c:pt idx="1389">
                  <c:v>-353.88344220095797</c:v>
                </c:pt>
                <c:pt idx="1390">
                  <c:v>-359.95314382502698</c:v>
                </c:pt>
                <c:pt idx="1391">
                  <c:v>-365.84514035489599</c:v>
                </c:pt>
                <c:pt idx="1392">
                  <c:v>-371.62582621126899</c:v>
                </c:pt>
                <c:pt idx="1393">
                  <c:v>-377.06841525810302</c:v>
                </c:pt>
                <c:pt idx="1394">
                  <c:v>-382.65309416836402</c:v>
                </c:pt>
                <c:pt idx="1395">
                  <c:v>-388.31195835467997</c:v>
                </c:pt>
                <c:pt idx="1396">
                  <c:v>-393.93266273877498</c:v>
                </c:pt>
                <c:pt idx="1397">
                  <c:v>-399.90263776178898</c:v>
                </c:pt>
                <c:pt idx="1398">
                  <c:v>-407.40836849502898</c:v>
                </c:pt>
                <c:pt idx="1399">
                  <c:v>-428.88185211384803</c:v>
                </c:pt>
                <c:pt idx="1400">
                  <c:v>-383.51645142898201</c:v>
                </c:pt>
                <c:pt idx="1401">
                  <c:v>-407.34405322303297</c:v>
                </c:pt>
                <c:pt idx="1402">
                  <c:v>-414.39576887638202</c:v>
                </c:pt>
                <c:pt idx="1403">
                  <c:v>-419.55188789397698</c:v>
                </c:pt>
                <c:pt idx="1404">
                  <c:v>-424.06192261646601</c:v>
                </c:pt>
                <c:pt idx="1405">
                  <c:v>-428.09771153924498</c:v>
                </c:pt>
                <c:pt idx="1406">
                  <c:v>-432.01254903380101</c:v>
                </c:pt>
                <c:pt idx="1407">
                  <c:v>-435.890186021305</c:v>
                </c:pt>
                <c:pt idx="1408">
                  <c:v>-439.49060201853803</c:v>
                </c:pt>
                <c:pt idx="1409">
                  <c:v>-442.98066172127898</c:v>
                </c:pt>
                <c:pt idx="1410">
                  <c:v>-446.37755737028101</c:v>
                </c:pt>
                <c:pt idx="1411">
                  <c:v>-449.59739778998602</c:v>
                </c:pt>
                <c:pt idx="1412">
                  <c:v>-452.878950818975</c:v>
                </c:pt>
                <c:pt idx="1413">
                  <c:v>-456.12828915108997</c:v>
                </c:pt>
                <c:pt idx="1414">
                  <c:v>-459.509987549546</c:v>
                </c:pt>
                <c:pt idx="1415">
                  <c:v>-462.74977377418702</c:v>
                </c:pt>
                <c:pt idx="1416">
                  <c:v>-465.733404850451</c:v>
                </c:pt>
                <c:pt idx="1417">
                  <c:v>-469.037642657839</c:v>
                </c:pt>
                <c:pt idx="1418">
                  <c:v>-472.57142147972201</c:v>
                </c:pt>
                <c:pt idx="1419">
                  <c:v>-476.07783854976901</c:v>
                </c:pt>
                <c:pt idx="1420">
                  <c:v>-479.933128321482</c:v>
                </c:pt>
                <c:pt idx="1421">
                  <c:v>-484.00410027233801</c:v>
                </c:pt>
                <c:pt idx="1422">
                  <c:v>-488.93476308647899</c:v>
                </c:pt>
                <c:pt idx="1423">
                  <c:v>-498.78434342155799</c:v>
                </c:pt>
                <c:pt idx="1424">
                  <c:v>-442.49247068739299</c:v>
                </c:pt>
                <c:pt idx="1425">
                  <c:v>-488.89713340121699</c:v>
                </c:pt>
                <c:pt idx="1426">
                  <c:v>-495.14501047124099</c:v>
                </c:pt>
                <c:pt idx="1427">
                  <c:v>-499.64513135559798</c:v>
                </c:pt>
                <c:pt idx="1428">
                  <c:v>-503.77943588258898</c:v>
                </c:pt>
                <c:pt idx="1429">
                  <c:v>-507.34853183208202</c:v>
                </c:pt>
                <c:pt idx="1430">
                  <c:v>-510.94474208261801</c:v>
                </c:pt>
                <c:pt idx="1431">
                  <c:v>-514.482714802896</c:v>
                </c:pt>
                <c:pt idx="1432">
                  <c:v>-517.97810033343296</c:v>
                </c:pt>
                <c:pt idx="1433">
                  <c:v>-521.62695029558301</c:v>
                </c:pt>
                <c:pt idx="1434">
                  <c:v>-525.14143207094696</c:v>
                </c:pt>
                <c:pt idx="1435">
                  <c:v>-528.759613019168</c:v>
                </c:pt>
                <c:pt idx="1436">
                  <c:v>-532.41022591875003</c:v>
                </c:pt>
                <c:pt idx="1437">
                  <c:v>-535.87994757252</c:v>
                </c:pt>
                <c:pt idx="1438">
                  <c:v>-539.92616670712005</c:v>
                </c:pt>
                <c:pt idx="1439">
                  <c:v>-544.01657428538499</c:v>
                </c:pt>
                <c:pt idx="1440">
                  <c:v>-548.51570261175402</c:v>
                </c:pt>
                <c:pt idx="1441">
                  <c:v>-553.38918480517702</c:v>
                </c:pt>
                <c:pt idx="1442">
                  <c:v>-558.97782358433506</c:v>
                </c:pt>
                <c:pt idx="1443">
                  <c:v>-572.20003637863897</c:v>
                </c:pt>
                <c:pt idx="1444">
                  <c:v>-547.83322038186805</c:v>
                </c:pt>
                <c:pt idx="1445">
                  <c:v>-564.74461557468305</c:v>
                </c:pt>
                <c:pt idx="1446">
                  <c:v>-571.62634438280395</c:v>
                </c:pt>
                <c:pt idx="1447">
                  <c:v>-577.39372433579297</c:v>
                </c:pt>
                <c:pt idx="1448">
                  <c:v>-582.52291570557895</c:v>
                </c:pt>
                <c:pt idx="1449">
                  <c:v>-588.09275586992703</c:v>
                </c:pt>
                <c:pt idx="1450">
                  <c:v>-593.95853693841002</c:v>
                </c:pt>
                <c:pt idx="1451">
                  <c:v>-600.33876971854704</c:v>
                </c:pt>
                <c:pt idx="1452">
                  <c:v>-606.72823031434905</c:v>
                </c:pt>
                <c:pt idx="1453">
                  <c:v>-612.75292717480102</c:v>
                </c:pt>
                <c:pt idx="1454">
                  <c:v>-620.27227285675099</c:v>
                </c:pt>
                <c:pt idx="1455">
                  <c:v>-629.00031023073302</c:v>
                </c:pt>
                <c:pt idx="1456">
                  <c:v>-638.08199231780804</c:v>
                </c:pt>
                <c:pt idx="1457">
                  <c:v>-648.34678359157704</c:v>
                </c:pt>
                <c:pt idx="1458">
                  <c:v>-659.33605263567495</c:v>
                </c:pt>
                <c:pt idx="1459">
                  <c:v>-673.04907281659496</c:v>
                </c:pt>
                <c:pt idx="1460">
                  <c:v>-707.57788908446605</c:v>
                </c:pt>
                <c:pt idx="1461">
                  <c:v>-684.576120237336</c:v>
                </c:pt>
                <c:pt idx="1462">
                  <c:v>-702.00280462547505</c:v>
                </c:pt>
                <c:pt idx="1463">
                  <c:v>-715.49259202518601</c:v>
                </c:pt>
                <c:pt idx="1464">
                  <c:v>-727.68299507085101</c:v>
                </c:pt>
                <c:pt idx="1465">
                  <c:v>-738.80164692402798</c:v>
                </c:pt>
                <c:pt idx="1466">
                  <c:v>-748.81984204448497</c:v>
                </c:pt>
                <c:pt idx="1467">
                  <c:v>-757.81790880267897</c:v>
                </c:pt>
                <c:pt idx="1468">
                  <c:v>-765.85212043653598</c:v>
                </c:pt>
                <c:pt idx="1469">
                  <c:v>-773.65310272182398</c:v>
                </c:pt>
                <c:pt idx="1470">
                  <c:v>-781.25970135434204</c:v>
                </c:pt>
                <c:pt idx="1471">
                  <c:v>-788.431955954469</c:v>
                </c:pt>
                <c:pt idx="1472">
                  <c:v>-795.13711527787405</c:v>
                </c:pt>
                <c:pt idx="1473">
                  <c:v>-802.91206155254895</c:v>
                </c:pt>
                <c:pt idx="1474">
                  <c:v>-813.18394391166498</c:v>
                </c:pt>
                <c:pt idx="1475">
                  <c:v>-783.81659415486604</c:v>
                </c:pt>
                <c:pt idx="1476">
                  <c:v>-815.707503717657</c:v>
                </c:pt>
                <c:pt idx="1477">
                  <c:v>-823.56599362555198</c:v>
                </c:pt>
                <c:pt idx="1478">
                  <c:v>-830.34081608650501</c:v>
                </c:pt>
                <c:pt idx="1479">
                  <c:v>-836.33152490503005</c:v>
                </c:pt>
                <c:pt idx="1480">
                  <c:v>-841.92340573750596</c:v>
                </c:pt>
                <c:pt idx="1481">
                  <c:v>-847.53265855733696</c:v>
                </c:pt>
                <c:pt idx="1482">
                  <c:v>-853.39192267930105</c:v>
                </c:pt>
                <c:pt idx="1483">
                  <c:v>-859.32107631756401</c:v>
                </c:pt>
                <c:pt idx="1484">
                  <c:v>-865.20780353112605</c:v>
                </c:pt>
                <c:pt idx="1485">
                  <c:v>-870.96307363087396</c:v>
                </c:pt>
                <c:pt idx="1486">
                  <c:v>-878.24918752001599</c:v>
                </c:pt>
                <c:pt idx="1487">
                  <c:v>-889.43386480378501</c:v>
                </c:pt>
                <c:pt idx="1488">
                  <c:v>-877.59205769769096</c:v>
                </c:pt>
                <c:pt idx="1489">
                  <c:v>-891.82291496012294</c:v>
                </c:pt>
                <c:pt idx="1490">
                  <c:v>-899.55085483369396</c:v>
                </c:pt>
                <c:pt idx="1491">
                  <c:v>-906.70584176580496</c:v>
                </c:pt>
                <c:pt idx="1492">
                  <c:v>-912.92105698886098</c:v>
                </c:pt>
                <c:pt idx="1493">
                  <c:v>-919.92496956171897</c:v>
                </c:pt>
                <c:pt idx="1494">
                  <c:v>-927.14496006291904</c:v>
                </c:pt>
                <c:pt idx="1495">
                  <c:v>-933.99802422938501</c:v>
                </c:pt>
                <c:pt idx="1496">
                  <c:v>-942.23003137374496</c:v>
                </c:pt>
                <c:pt idx="1497">
                  <c:v>-951.59137411911001</c:v>
                </c:pt>
                <c:pt idx="1498">
                  <c:v>-963.05912041122599</c:v>
                </c:pt>
                <c:pt idx="1499">
                  <c:v>-992.61726271745999</c:v>
                </c:pt>
                <c:pt idx="1500">
                  <c:v>-976.46041778560198</c:v>
                </c:pt>
              </c:numCache>
            </c:numRef>
          </c:yVal>
          <c:smooth val="1"/>
          <c:extLst>
            <c:ext xmlns:c16="http://schemas.microsoft.com/office/drawing/2014/chart" uri="{C3380CC4-5D6E-409C-BE32-E72D297353CC}">
              <c16:uniqueId val="{00000003-5DDE-4F32-986D-02B4913845E6}"/>
            </c:ext>
          </c:extLst>
        </c:ser>
        <c:ser>
          <c:idx val="3"/>
          <c:order val="3"/>
          <c:tx>
            <c:v>phase_TEST</c:v>
          </c:tx>
          <c:spPr>
            <a:ln>
              <a:solidFill>
                <a:srgbClr val="C00000"/>
              </a:solidFill>
              <a:prstDash val="sysDot"/>
            </a:ln>
          </c:spPr>
          <c:marker>
            <c:symbol val="none"/>
          </c:marker>
          <c:xVal>
            <c:numRef>
              <c:f>'[1]3.6V 1A'!$E$5:$E$204</c:f>
              <c:numCache>
                <c:formatCode>General</c:formatCode>
                <c:ptCount val="200"/>
                <c:pt idx="0">
                  <c:v>100</c:v>
                </c:pt>
                <c:pt idx="1">
                  <c:v>104.737089795945</c:v>
                </c:pt>
                <c:pt idx="2">
                  <c:v>109.698579789238</c:v>
                </c:pt>
                <c:pt idx="3">
                  <c:v>114.895100018731</c:v>
                </c:pt>
                <c:pt idx="4">
                  <c:v>120.337784077759</c:v>
                </c:pt>
                <c:pt idx="5">
                  <c:v>126.03829296797301</c:v>
                </c:pt>
                <c:pt idx="6">
                  <c:v>132.00884008314199</c:v>
                </c:pt>
                <c:pt idx="7">
                  <c:v>138.262217376466</c:v>
                </c:pt>
                <c:pt idx="8">
                  <c:v>144.81182276745301</c:v>
                </c:pt>
                <c:pt idx="9">
                  <c:v>151.67168884709201</c:v>
                </c:pt>
                <c:pt idx="10">
                  <c:v>158.85651294280501</c:v>
                </c:pt>
                <c:pt idx="11">
                  <c:v>166.381688607613</c:v>
                </c:pt>
                <c:pt idx="12">
                  <c:v>174.263338600965</c:v>
                </c:pt>
                <c:pt idx="13">
                  <c:v>182.518349431904</c:v>
                </c:pt>
                <c:pt idx="14">
                  <c:v>191.16440753857</c:v>
                </c:pt>
                <c:pt idx="15">
                  <c:v>200.22003718155801</c:v>
                </c:pt>
                <c:pt idx="16">
                  <c:v>209.70464013232299</c:v>
                </c:pt>
                <c:pt idx="17">
                  <c:v>219.638537241655</c:v>
                </c:pt>
                <c:pt idx="18">
                  <c:v>230.043011977292</c:v>
                </c:pt>
                <c:pt idx="19">
                  <c:v>240.94035602395201</c:v>
                </c:pt>
                <c:pt idx="20">
                  <c:v>252.353917043477</c:v>
                </c:pt>
                <c:pt idx="21">
                  <c:v>264.30814869741101</c:v>
                </c:pt>
                <c:pt idx="22">
                  <c:v>276.82866303920702</c:v>
                </c:pt>
                <c:pt idx="23">
                  <c:v>289.94228538828798</c:v>
                </c:pt>
                <c:pt idx="24">
                  <c:v>303.67711180354598</c:v>
                </c:pt>
                <c:pt idx="25">
                  <c:v>318.062569279412</c:v>
                </c:pt>
                <c:pt idx="26">
                  <c:v>333.129478793467</c:v>
                </c:pt>
                <c:pt idx="27">
                  <c:v>348.91012134067699</c:v>
                </c:pt>
                <c:pt idx="28">
                  <c:v>365.43830709572501</c:v>
                </c:pt>
                <c:pt idx="29">
                  <c:v>382.74944785163098</c:v>
                </c:pt>
                <c:pt idx="30">
                  <c:v>400.88063288984603</c:v>
                </c:pt>
                <c:pt idx="31">
                  <c:v>419.87070844439103</c:v>
                </c:pt>
                <c:pt idx="32">
                  <c:v>439.76036093027199</c:v>
                </c:pt>
                <c:pt idx="33">
                  <c:v>460.59220411451003</c:v>
                </c:pt>
                <c:pt idx="34">
                  <c:v>482.41087041653702</c:v>
                </c:pt>
                <c:pt idx="35">
                  <c:v>505.26310653356802</c:v>
                </c:pt>
                <c:pt idx="36">
                  <c:v>529.19787359584404</c:v>
                </c:pt>
                <c:pt idx="37">
                  <c:v>554.26645206631099</c:v>
                </c:pt>
                <c:pt idx="38">
                  <c:v>580.52255160949005</c:v>
                </c:pt>
                <c:pt idx="39">
                  <c:v>608.022426164943</c:v>
                </c:pt>
                <c:pt idx="40">
                  <c:v>636.82499447185899</c:v>
                </c:pt>
                <c:pt idx="41">
                  <c:v>666.99196630301196</c:v>
                </c:pt>
                <c:pt idx="42">
                  <c:v>698.58797467852503</c:v>
                </c:pt>
                <c:pt idx="43">
                  <c:v>731.68071434271906</c:v>
                </c:pt>
                <c:pt idx="44">
                  <c:v>766.34108680074598</c:v>
                </c:pt>
                <c:pt idx="45">
                  <c:v>802.64335222571697</c:v>
                </c:pt>
                <c:pt idx="46">
                  <c:v>840.66528856183299</c:v>
                </c:pt>
                <c:pt idx="47">
                  <c:v>880.48835816434598</c:v>
                </c:pt>
                <c:pt idx="48">
                  <c:v>922.19788233343195</c:v>
                </c:pt>
                <c:pt idx="49">
                  <c:v>965.88322411587103</c:v>
                </c:pt>
                <c:pt idx="50">
                  <c:v>1011.63797976621</c:v>
                </c:pt>
                <c:pt idx="51">
                  <c:v>1059.5601792776199</c:v>
                </c:pt>
                <c:pt idx="52">
                  <c:v>1109.7524964120701</c:v>
                </c:pt>
                <c:pt idx="53">
                  <c:v>1162.3224686798501</c:v>
                </c:pt>
                <c:pt idx="54">
                  <c:v>1217.3827277396599</c:v>
                </c:pt>
                <c:pt idx="55">
                  <c:v>1275.05124071301</c:v>
                </c:pt>
                <c:pt idx="56">
                  <c:v>1335.4515629299001</c:v>
                </c:pt>
                <c:pt idx="57">
                  <c:v>1398.71310264724</c:v>
                </c:pt>
                <c:pt idx="58">
                  <c:v>1464.97139830728</c:v>
                </c:pt>
                <c:pt idx="59">
                  <c:v>1534.36840893001</c:v>
                </c:pt>
                <c:pt idx="60">
                  <c:v>1607.0528182616399</c:v>
                </c:pt>
                <c:pt idx="61">
                  <c:v>1683.1803533309601</c:v>
                </c:pt>
                <c:pt idx="62">
                  <c:v>1762.91411809595</c:v>
                </c:pt>
                <c:pt idx="63">
                  <c:v>1846.42494289554</c:v>
                </c:pt>
                <c:pt idx="64">
                  <c:v>1933.8917504552301</c:v>
                </c:pt>
                <c:pt idx="65">
                  <c:v>2025.5019392306699</c:v>
                </c:pt>
                <c:pt idx="66">
                  <c:v>2121.4517849106301</c:v>
                </c:pt>
                <c:pt idx="67">
                  <c:v>2221.9468609395199</c:v>
                </c:pt>
                <c:pt idx="68">
                  <c:v>2327.2024789604102</c:v>
                </c:pt>
                <c:pt idx="69">
                  <c:v>2437.44415012222</c:v>
                </c:pt>
                <c:pt idx="70">
                  <c:v>2552.9080682395202</c:v>
                </c:pt>
                <c:pt idx="71">
                  <c:v>2673.84161583995</c:v>
                </c:pt>
                <c:pt idx="72">
                  <c:v>2800.5038941836301</c:v>
                </c:pt>
                <c:pt idx="73">
                  <c:v>2933.1662783900401</c:v>
                </c:pt>
                <c:pt idx="74">
                  <c:v>3072.1129988617599</c:v>
                </c:pt>
                <c:pt idx="75">
                  <c:v>3217.6417502507402</c:v>
                </c:pt>
                <c:pt idx="76">
                  <c:v>3370.0643292719301</c:v>
                </c:pt>
                <c:pt idx="77">
                  <c:v>3529.7073027306501</c:v>
                </c:pt>
                <c:pt idx="78">
                  <c:v>3696.9127071950302</c:v>
                </c:pt>
                <c:pt idx="79">
                  <c:v>3872.03878181256</c:v>
                </c:pt>
                <c:pt idx="80">
                  <c:v>4055.4607358408298</c:v>
                </c:pt>
                <c:pt idx="81">
                  <c:v>4247.5715525368996</c:v>
                </c:pt>
                <c:pt idx="82">
                  <c:v>4448.7828311275898</c:v>
                </c:pt>
                <c:pt idx="83">
                  <c:v>4659.5256686646799</c:v>
                </c:pt>
                <c:pt idx="84">
                  <c:v>4880.2515836544299</c:v>
                </c:pt>
                <c:pt idx="85">
                  <c:v>5111.4334834401698</c:v>
                </c:pt>
                <c:pt idx="86">
                  <c:v>5353.5666774107203</c:v>
                </c:pt>
                <c:pt idx="87">
                  <c:v>5607.1699382054603</c:v>
                </c:pt>
                <c:pt idx="88">
                  <c:v>5872.7866131894798</c:v>
                </c:pt>
                <c:pt idx="89">
                  <c:v>6150.9857885805004</c:v>
                </c:pt>
                <c:pt idx="90">
                  <c:v>6442.3635087213697</c:v>
                </c:pt>
                <c:pt idx="91">
                  <c:v>6747.5440531106897</c:v>
                </c:pt>
                <c:pt idx="92">
                  <c:v>7067.1812739274901</c:v>
                </c:pt>
                <c:pt idx="93">
                  <c:v>7401.9599969156397</c:v>
                </c:pt>
                <c:pt idx="94">
                  <c:v>7752.5974886294598</c:v>
                </c:pt>
                <c:pt idx="95">
                  <c:v>8119.8449931840096</c:v>
                </c:pt>
                <c:pt idx="96">
                  <c:v>8504.4893418026804</c:v>
                </c:pt>
                <c:pt idx="97">
                  <c:v>8907.3546386104408</c:v>
                </c:pt>
                <c:pt idx="98">
                  <c:v>9329.3040262846898</c:v>
                </c:pt>
                <c:pt idx="99">
                  <c:v>9771.2415353465003</c:v>
                </c:pt>
                <c:pt idx="100">
                  <c:v>10234.1140210545</c:v>
                </c:pt>
                <c:pt idx="101">
                  <c:v>10718.913192051299</c:v>
                </c:pt>
                <c:pt idx="102">
                  <c:v>11226.6777351081</c:v>
                </c:pt>
                <c:pt idx="103">
                  <c:v>11758.495540521601</c:v>
                </c:pt>
                <c:pt idx="104">
                  <c:v>12315.506032928301</c:v>
                </c:pt>
                <c:pt idx="105">
                  <c:v>12898.9026125331</c:v>
                </c:pt>
                <c:pt idx="106">
                  <c:v>13509.935211980301</c:v>
                </c:pt>
                <c:pt idx="107">
                  <c:v>14149.9129743458</c:v>
                </c:pt>
                <c:pt idx="108">
                  <c:v>14820.2070579886</c:v>
                </c:pt>
                <c:pt idx="109">
                  <c:v>15522.2535742705</c:v>
                </c:pt>
                <c:pt idx="110">
                  <c:v>16257.5566644379</c:v>
                </c:pt>
                <c:pt idx="111">
                  <c:v>17027.691722258998</c:v>
                </c:pt>
                <c:pt idx="112">
                  <c:v>17834.308769319101</c:v>
                </c:pt>
                <c:pt idx="113">
                  <c:v>18679.1359902078</c:v>
                </c:pt>
                <c:pt idx="114">
                  <c:v>19563.983435170601</c:v>
                </c:pt>
                <c:pt idx="115">
                  <c:v>20490.746898158501</c:v>
                </c:pt>
                <c:pt idx="116">
                  <c:v>21461.411978584001</c:v>
                </c:pt>
                <c:pt idx="117">
                  <c:v>22478.058335487302</c:v>
                </c:pt>
                <c:pt idx="118">
                  <c:v>23542.8641432242</c:v>
                </c:pt>
                <c:pt idx="119">
                  <c:v>24658.110758226001</c:v>
                </c:pt>
                <c:pt idx="120">
                  <c:v>25826.187606826701</c:v>
                </c:pt>
                <c:pt idx="121">
                  <c:v>27049.597304631301</c:v>
                </c:pt>
                <c:pt idx="122">
                  <c:v>28330.961018393202</c:v>
                </c:pt>
                <c:pt idx="123">
                  <c:v>29673.0240818887</c:v>
                </c:pt>
                <c:pt idx="124">
                  <c:v>31078.661877820101</c:v>
                </c:pt>
                <c:pt idx="125">
                  <c:v>32550.885998350601</c:v>
                </c:pt>
                <c:pt idx="126">
                  <c:v>34092.8506974681</c:v>
                </c:pt>
                <c:pt idx="127">
                  <c:v>35707.859649004597</c:v>
                </c:pt>
                <c:pt idx="128">
                  <c:v>37399.373024788001</c:v>
                </c:pt>
                <c:pt idx="129">
                  <c:v>39171.014908092598</c:v>
                </c:pt>
                <c:pt idx="130">
                  <c:v>41026.581058271899</c:v>
                </c:pt>
                <c:pt idx="131">
                  <c:v>42970.047043208397</c:v>
                </c:pt>
                <c:pt idx="132">
                  <c:v>45005.576757005001</c:v>
                </c:pt>
                <c:pt idx="133">
                  <c:v>47137.531341167298</c:v>
                </c:pt>
                <c:pt idx="134">
                  <c:v>49370.478528389998</c:v>
                </c:pt>
                <c:pt idx="135">
                  <c:v>51709.202428967597</c:v>
                </c:pt>
                <c:pt idx="136">
                  <c:v>54158.713780794598</c:v>
                </c:pt>
                <c:pt idx="137">
                  <c:v>56724.260684919798</c:v>
                </c:pt>
                <c:pt idx="138">
                  <c:v>59411.339849650401</c:v>
                </c:pt>
                <c:pt idx="139">
                  <c:v>62225.708367302301</c:v>
                </c:pt>
                <c:pt idx="140">
                  <c:v>65173.396048824201</c:v>
                </c:pt>
                <c:pt idx="141">
                  <c:v>68260.718342723805</c:v>
                </c:pt>
                <c:pt idx="142">
                  <c:v>71494.289865975807</c:v>
                </c:pt>
                <c:pt idx="143">
                  <c:v>74881.038575900297</c:v>
                </c:pt>
                <c:pt idx="144">
                  <c:v>78428.220613376805</c:v>
                </c:pt>
                <c:pt idx="145">
                  <c:v>82143.435849194197</c:v>
                </c:pt>
                <c:pt idx="146">
                  <c:v>86034.644166844897</c:v>
                </c:pt>
                <c:pt idx="147">
                  <c:v>90110.182516650195</c:v>
                </c:pt>
                <c:pt idx="148">
                  <c:v>94378.782777753906</c:v>
                </c:pt>
                <c:pt idx="149">
                  <c:v>98849.590466255904</c:v>
                </c:pt>
                <c:pt idx="150">
                  <c:v>103532.18432956599</c:v>
                </c:pt>
                <c:pt idx="151">
                  <c:v>108436.596868961</c:v>
                </c:pt>
                <c:pt idx="152">
                  <c:v>113573.335834311</c:v>
                </c:pt>
                <c:pt idx="153">
                  <c:v>118953.406737032</c:v>
                </c:pt>
                <c:pt idx="154">
                  <c:v>124588.336429501</c:v>
                </c:pt>
                <c:pt idx="155">
                  <c:v>130490.19780143999</c:v>
                </c:pt>
                <c:pt idx="156">
                  <c:v>136671.635646201</c:v>
                </c:pt>
                <c:pt idx="157">
                  <c:v>143145.893752348</c:v>
                </c:pt>
                <c:pt idx="158">
                  <c:v>149926.843278605</c:v>
                </c:pt>
                <c:pt idx="159">
                  <c:v>157029.01247293799</c:v>
                </c:pt>
                <c:pt idx="160">
                  <c:v>164467.61779946601</c:v>
                </c:pt>
                <c:pt idx="161">
                  <c:v>172258.59653987901</c:v>
                </c:pt>
                <c:pt idx="162">
                  <c:v>180418.64093920699</c:v>
                </c:pt>
                <c:pt idx="163">
                  <c:v>188965.23396912101</c:v>
                </c:pt>
                <c:pt idx="164">
                  <c:v>197916.686785356</c:v>
                </c:pt>
                <c:pt idx="165">
                  <c:v>207292.17795953699</c:v>
                </c:pt>
                <c:pt idx="166">
                  <c:v>217111.79456945101</c:v>
                </c:pt>
                <c:pt idx="167">
                  <c:v>227396.57523579299</c:v>
                </c:pt>
                <c:pt idx="168">
                  <c:v>238168.55519761599</c:v>
                </c:pt>
                <c:pt idx="169">
                  <c:v>249450.813523032</c:v>
                </c:pt>
                <c:pt idx="170">
                  <c:v>261267.52255633299</c:v>
                </c:pt>
                <c:pt idx="171">
                  <c:v>273643.99970746698</c:v>
                </c:pt>
                <c:pt idx="172">
                  <c:v>286606.76169482502</c:v>
                </c:pt>
                <c:pt idx="173">
                  <c:v>300183.58135755901</c:v>
                </c:pt>
                <c:pt idx="174">
                  <c:v>314403.54715915001</c:v>
                </c:pt>
                <c:pt idx="175">
                  <c:v>329297.125509715</c:v>
                </c:pt>
                <c:pt idx="176">
                  <c:v>344896.226040576</c:v>
                </c:pt>
                <c:pt idx="177">
                  <c:v>361234.26997094299</c:v>
                </c:pt>
                <c:pt idx="178">
                  <c:v>378346.26171319297</c:v>
                </c:pt>
                <c:pt idx="179">
                  <c:v>396268.86387014802</c:v>
                </c:pt>
                <c:pt idx="180">
                  <c:v>415040.47578504699</c:v>
                </c:pt>
                <c:pt idx="181">
                  <c:v>434701.31581250299</c:v>
                </c:pt>
                <c:pt idx="182">
                  <c:v>455293.50748669502</c:v>
                </c:pt>
                <c:pt idx="183">
                  <c:v>476861.16977144702</c:v>
                </c:pt>
                <c:pt idx="184">
                  <c:v>499450.511585514</c:v>
                </c:pt>
                <c:pt idx="185">
                  <c:v>523109.93080562598</c:v>
                </c:pt>
                <c:pt idx="186">
                  <c:v>547890.117959394</c:v>
                </c:pt>
                <c:pt idx="187">
                  <c:v>573844.16483023902</c:v>
                </c:pt>
                <c:pt idx="188">
                  <c:v>601027.67820703902</c:v>
                </c:pt>
                <c:pt idx="189">
                  <c:v>629498.89902218897</c:v>
                </c:pt>
                <c:pt idx="190">
                  <c:v>659318.82713335403</c:v>
                </c:pt>
                <c:pt idx="191">
                  <c:v>690551.35201623302</c:v>
                </c:pt>
                <c:pt idx="192">
                  <c:v>723263.38964835298</c:v>
                </c:pt>
                <c:pt idx="193">
                  <c:v>757525.02587719203</c:v>
                </c:pt>
                <c:pt idx="194">
                  <c:v>793409.66657974897</c:v>
                </c:pt>
                <c:pt idx="195">
                  <c:v>830994.19493533904</c:v>
                </c:pt>
                <c:pt idx="196">
                  <c:v>870359.13614851702</c:v>
                </c:pt>
                <c:pt idx="197">
                  <c:v>911588.82997508405</c:v>
                </c:pt>
                <c:pt idx="198">
                  <c:v>954771.61142080696</c:v>
                </c:pt>
                <c:pt idx="199">
                  <c:v>1000000</c:v>
                </c:pt>
              </c:numCache>
            </c:numRef>
          </c:xVal>
          <c:yVal>
            <c:numRef>
              <c:f>'[1]3.6V 1A'!$G$5:$G$204</c:f>
              <c:numCache>
                <c:formatCode>General</c:formatCode>
                <c:ptCount val="200"/>
                <c:pt idx="0">
                  <c:v>4.8397595027832798</c:v>
                </c:pt>
                <c:pt idx="1">
                  <c:v>4.94185293161138</c:v>
                </c:pt>
                <c:pt idx="2">
                  <c:v>5.2144951096762497</c:v>
                </c:pt>
                <c:pt idx="3">
                  <c:v>5.2204656908203404</c:v>
                </c:pt>
                <c:pt idx="4">
                  <c:v>5.0584921830204097</c:v>
                </c:pt>
                <c:pt idx="5">
                  <c:v>5.8849632129459399</c:v>
                </c:pt>
                <c:pt idx="6">
                  <c:v>5.8802470593969298</c:v>
                </c:pt>
                <c:pt idx="7">
                  <c:v>5.83017012100896</c:v>
                </c:pt>
                <c:pt idx="8">
                  <c:v>6.6802151256844899</c:v>
                </c:pt>
                <c:pt idx="9">
                  <c:v>6.1936449239648503</c:v>
                </c:pt>
                <c:pt idx="10">
                  <c:v>7.8852110330301501</c:v>
                </c:pt>
                <c:pt idx="11">
                  <c:v>7.8296389058886504</c:v>
                </c:pt>
                <c:pt idx="12">
                  <c:v>7.9299442391372601</c:v>
                </c:pt>
                <c:pt idx="13">
                  <c:v>8.1420133235992207</c:v>
                </c:pt>
                <c:pt idx="14">
                  <c:v>8.8353147777460794</c:v>
                </c:pt>
                <c:pt idx="15">
                  <c:v>9.3204935051954401</c:v>
                </c:pt>
                <c:pt idx="16">
                  <c:v>9.42213910879188</c:v>
                </c:pt>
                <c:pt idx="17">
                  <c:v>9.8778923139998298</c:v>
                </c:pt>
                <c:pt idx="18">
                  <c:v>10.0479911748833</c:v>
                </c:pt>
                <c:pt idx="19">
                  <c:v>11.1857287246164</c:v>
                </c:pt>
                <c:pt idx="20">
                  <c:v>11.3526569399636</c:v>
                </c:pt>
                <c:pt idx="21">
                  <c:v>11.8453933362859</c:v>
                </c:pt>
                <c:pt idx="22">
                  <c:v>12.386721321475401</c:v>
                </c:pt>
                <c:pt idx="23">
                  <c:v>12.808845380586</c:v>
                </c:pt>
                <c:pt idx="24">
                  <c:v>13.236981941998</c:v>
                </c:pt>
                <c:pt idx="25">
                  <c:v>13.788806581806099</c:v>
                </c:pt>
                <c:pt idx="26">
                  <c:v>14.5013904764477</c:v>
                </c:pt>
                <c:pt idx="27">
                  <c:v>14.5840680015194</c:v>
                </c:pt>
                <c:pt idx="28">
                  <c:v>15.776941574498499</c:v>
                </c:pt>
                <c:pt idx="29">
                  <c:v>15.9488086325055</c:v>
                </c:pt>
                <c:pt idx="30">
                  <c:v>16.141922295507001</c:v>
                </c:pt>
                <c:pt idx="31">
                  <c:v>15.413826038613299</c:v>
                </c:pt>
                <c:pt idx="32">
                  <c:v>17.784191922776699</c:v>
                </c:pt>
                <c:pt idx="33">
                  <c:v>18.656338814702401</c:v>
                </c:pt>
                <c:pt idx="34">
                  <c:v>19.212687973752701</c:v>
                </c:pt>
                <c:pt idx="35">
                  <c:v>19.899226291895999</c:v>
                </c:pt>
                <c:pt idx="36">
                  <c:v>20.5343393018622</c:v>
                </c:pt>
                <c:pt idx="37">
                  <c:v>20.943582659505701</c:v>
                </c:pt>
                <c:pt idx="38">
                  <c:v>21.579218437812401</c:v>
                </c:pt>
                <c:pt idx="39">
                  <c:v>22.2967277404952</c:v>
                </c:pt>
                <c:pt idx="40">
                  <c:v>23.223320718030799</c:v>
                </c:pt>
                <c:pt idx="41">
                  <c:v>23.737549091358598</c:v>
                </c:pt>
                <c:pt idx="42">
                  <c:v>24.2526417122467</c:v>
                </c:pt>
                <c:pt idx="43">
                  <c:v>24.991963485780399</c:v>
                </c:pt>
                <c:pt idx="44">
                  <c:v>25.1699134376322</c:v>
                </c:pt>
                <c:pt idx="45">
                  <c:v>25.949297143071298</c:v>
                </c:pt>
                <c:pt idx="46">
                  <c:v>26.530831997791601</c:v>
                </c:pt>
                <c:pt idx="47">
                  <c:v>27.257272013710601</c:v>
                </c:pt>
                <c:pt idx="48">
                  <c:v>27.722826834376399</c:v>
                </c:pt>
                <c:pt idx="49">
                  <c:v>28.118223482111802</c:v>
                </c:pt>
                <c:pt idx="50">
                  <c:v>28.3695652906028</c:v>
                </c:pt>
                <c:pt idx="51">
                  <c:v>28.832056448622701</c:v>
                </c:pt>
                <c:pt idx="52">
                  <c:v>29.160425134035801</c:v>
                </c:pt>
                <c:pt idx="53">
                  <c:v>29.724564576432801</c:v>
                </c:pt>
                <c:pt idx="54">
                  <c:v>30.094663027264499</c:v>
                </c:pt>
                <c:pt idx="55">
                  <c:v>30.374097648449201</c:v>
                </c:pt>
                <c:pt idx="56">
                  <c:v>30.731216339614299</c:v>
                </c:pt>
                <c:pt idx="57">
                  <c:v>30.930108615942999</c:v>
                </c:pt>
                <c:pt idx="58">
                  <c:v>31.1358935960689</c:v>
                </c:pt>
                <c:pt idx="59">
                  <c:v>31.4610756443521</c:v>
                </c:pt>
                <c:pt idx="60">
                  <c:v>31.473379827447399</c:v>
                </c:pt>
                <c:pt idx="61">
                  <c:v>31.713874449456501</c:v>
                </c:pt>
                <c:pt idx="62">
                  <c:v>31.901396801801599</c:v>
                </c:pt>
                <c:pt idx="63">
                  <c:v>32.195646814727901</c:v>
                </c:pt>
                <c:pt idx="64">
                  <c:v>32.2500625362227</c:v>
                </c:pt>
                <c:pt idx="65">
                  <c:v>32.379689202306203</c:v>
                </c:pt>
                <c:pt idx="66">
                  <c:v>32.5520330080465</c:v>
                </c:pt>
                <c:pt idx="67">
                  <c:v>32.734378229652698</c:v>
                </c:pt>
                <c:pt idx="68">
                  <c:v>32.959746845319302</c:v>
                </c:pt>
                <c:pt idx="69">
                  <c:v>33.163634370959301</c:v>
                </c:pt>
                <c:pt idx="70">
                  <c:v>33.374266332648197</c:v>
                </c:pt>
                <c:pt idx="71">
                  <c:v>33.594496093852001</c:v>
                </c:pt>
                <c:pt idx="72">
                  <c:v>33.730485542657398</c:v>
                </c:pt>
                <c:pt idx="73">
                  <c:v>33.876992629274497</c:v>
                </c:pt>
                <c:pt idx="74">
                  <c:v>34.229783414424098</c:v>
                </c:pt>
                <c:pt idx="75">
                  <c:v>34.491728593740497</c:v>
                </c:pt>
                <c:pt idx="76">
                  <c:v>34.691094332391899</c:v>
                </c:pt>
                <c:pt idx="77">
                  <c:v>35.019178059153198</c:v>
                </c:pt>
                <c:pt idx="78">
                  <c:v>35.259332606990597</c:v>
                </c:pt>
                <c:pt idx="79">
                  <c:v>35.709677404451099</c:v>
                </c:pt>
                <c:pt idx="80">
                  <c:v>36.005461701492997</c:v>
                </c:pt>
                <c:pt idx="81">
                  <c:v>36.378272026769899</c:v>
                </c:pt>
                <c:pt idx="82">
                  <c:v>36.853988266911799</c:v>
                </c:pt>
                <c:pt idx="83">
                  <c:v>37.242215028205401</c:v>
                </c:pt>
                <c:pt idx="84">
                  <c:v>37.806602359582101</c:v>
                </c:pt>
                <c:pt idx="85">
                  <c:v>38.219903489781899</c:v>
                </c:pt>
                <c:pt idx="86">
                  <c:v>38.729681951835502</c:v>
                </c:pt>
                <c:pt idx="87">
                  <c:v>39.216264048147401</c:v>
                </c:pt>
                <c:pt idx="88">
                  <c:v>39.7756689900081</c:v>
                </c:pt>
                <c:pt idx="89">
                  <c:v>40.233527778336303</c:v>
                </c:pt>
                <c:pt idx="90">
                  <c:v>40.866241560242798</c:v>
                </c:pt>
                <c:pt idx="91">
                  <c:v>41.476716060560697</c:v>
                </c:pt>
                <c:pt idx="92">
                  <c:v>42.035061106718601</c:v>
                </c:pt>
                <c:pt idx="93">
                  <c:v>42.601219869918701</c:v>
                </c:pt>
                <c:pt idx="94">
                  <c:v>43.252106649140003</c:v>
                </c:pt>
                <c:pt idx="95">
                  <c:v>43.801464129100999</c:v>
                </c:pt>
                <c:pt idx="96">
                  <c:v>44.381059966737602</c:v>
                </c:pt>
                <c:pt idx="97">
                  <c:v>44.992076787957998</c:v>
                </c:pt>
                <c:pt idx="98">
                  <c:v>45.559925251986499</c:v>
                </c:pt>
                <c:pt idx="99">
                  <c:v>46.067387729570498</c:v>
                </c:pt>
                <c:pt idx="100">
                  <c:v>46.579852546100497</c:v>
                </c:pt>
                <c:pt idx="101">
                  <c:v>47.105473418938701</c:v>
                </c:pt>
                <c:pt idx="102">
                  <c:v>47.246032141773803</c:v>
                </c:pt>
                <c:pt idx="103">
                  <c:v>48.565937007576203</c:v>
                </c:pt>
                <c:pt idx="104">
                  <c:v>49.048073751027601</c:v>
                </c:pt>
                <c:pt idx="105">
                  <c:v>49.482664236921401</c:v>
                </c:pt>
                <c:pt idx="106">
                  <c:v>49.819162661444103</c:v>
                </c:pt>
                <c:pt idx="107">
                  <c:v>50.262438954127198</c:v>
                </c:pt>
                <c:pt idx="108">
                  <c:v>50.538276369423102</c:v>
                </c:pt>
                <c:pt idx="109">
                  <c:v>50.956796956647999</c:v>
                </c:pt>
                <c:pt idx="110">
                  <c:v>51.126072328000497</c:v>
                </c:pt>
                <c:pt idx="111">
                  <c:v>51.323384515597802</c:v>
                </c:pt>
                <c:pt idx="112">
                  <c:v>51.590086189957397</c:v>
                </c:pt>
                <c:pt idx="113">
                  <c:v>51.617021416276103</c:v>
                </c:pt>
                <c:pt idx="114">
                  <c:v>51.603832786378398</c:v>
                </c:pt>
                <c:pt idx="115">
                  <c:v>51.6202312412873</c:v>
                </c:pt>
                <c:pt idx="116">
                  <c:v>51.533701948671897</c:v>
                </c:pt>
                <c:pt idx="117">
                  <c:v>51.455693904647603</c:v>
                </c:pt>
                <c:pt idx="118">
                  <c:v>51.221313072197802</c:v>
                </c:pt>
                <c:pt idx="119">
                  <c:v>51.1399392683538</c:v>
                </c:pt>
                <c:pt idx="120">
                  <c:v>50.7430810922896</c:v>
                </c:pt>
                <c:pt idx="121">
                  <c:v>50.456576739053197</c:v>
                </c:pt>
                <c:pt idx="122">
                  <c:v>50.007853940041599</c:v>
                </c:pt>
                <c:pt idx="123">
                  <c:v>49.386081043145602</c:v>
                </c:pt>
                <c:pt idx="124">
                  <c:v>48.828788761738302</c:v>
                </c:pt>
                <c:pt idx="125">
                  <c:v>48.1419741831971</c:v>
                </c:pt>
                <c:pt idx="126">
                  <c:v>47.295945585374099</c:v>
                </c:pt>
                <c:pt idx="127">
                  <c:v>46.6176474988251</c:v>
                </c:pt>
                <c:pt idx="128">
                  <c:v>46.255369147105199</c:v>
                </c:pt>
                <c:pt idx="129">
                  <c:v>44.902119846676797</c:v>
                </c:pt>
                <c:pt idx="130">
                  <c:v>43.6437231668652</c:v>
                </c:pt>
                <c:pt idx="131">
                  <c:v>42.6270152153553</c:v>
                </c:pt>
                <c:pt idx="132">
                  <c:v>41.4814456407425</c:v>
                </c:pt>
                <c:pt idx="133">
                  <c:v>39.9658238577871</c:v>
                </c:pt>
                <c:pt idx="134">
                  <c:v>39.122873265764497</c:v>
                </c:pt>
                <c:pt idx="135">
                  <c:v>37.384650894952998</c:v>
                </c:pt>
                <c:pt idx="136">
                  <c:v>35.636866130647398</c:v>
                </c:pt>
                <c:pt idx="137">
                  <c:v>34.074081001270102</c:v>
                </c:pt>
                <c:pt idx="138">
                  <c:v>32.1606146696884</c:v>
                </c:pt>
                <c:pt idx="139">
                  <c:v>30.749694694975801</c:v>
                </c:pt>
                <c:pt idx="140">
                  <c:v>26.783742005041901</c:v>
                </c:pt>
                <c:pt idx="141">
                  <c:v>27.251776845815598</c:v>
                </c:pt>
                <c:pt idx="142">
                  <c:v>24.617618840527101</c:v>
                </c:pt>
                <c:pt idx="143">
                  <c:v>21.946363563054799</c:v>
                </c:pt>
                <c:pt idx="144">
                  <c:v>19.265004770657399</c:v>
                </c:pt>
                <c:pt idx="145">
                  <c:v>15.6596472299764</c:v>
                </c:pt>
                <c:pt idx="146">
                  <c:v>13.3161191274032</c:v>
                </c:pt>
                <c:pt idx="147">
                  <c:v>8.92022128416545</c:v>
                </c:pt>
                <c:pt idx="148">
                  <c:v>6.8928281107181304</c:v>
                </c:pt>
                <c:pt idx="149">
                  <c:v>2.95899990792751</c:v>
                </c:pt>
                <c:pt idx="150">
                  <c:v>3.1065755115165099</c:v>
                </c:pt>
                <c:pt idx="151">
                  <c:v>-3.5990459667690802</c:v>
                </c:pt>
                <c:pt idx="152">
                  <c:v>-5.1245220860173797</c:v>
                </c:pt>
                <c:pt idx="153">
                  <c:v>-9.7476333601561205</c:v>
                </c:pt>
                <c:pt idx="154">
                  <c:v>-12.259084636167399</c:v>
                </c:pt>
                <c:pt idx="155">
                  <c:v>-19.102610129011701</c:v>
                </c:pt>
                <c:pt idx="156">
                  <c:v>-18.483743753759398</c:v>
                </c:pt>
                <c:pt idx="157">
                  <c:v>-27.834522840482499</c:v>
                </c:pt>
                <c:pt idx="158">
                  <c:v>-31.599881148565299</c:v>
                </c:pt>
                <c:pt idx="159">
                  <c:v>-33.164573225677699</c:v>
                </c:pt>
                <c:pt idx="160">
                  <c:v>-40.4104673683455</c:v>
                </c:pt>
                <c:pt idx="161">
                  <c:v>-44.061843731892701</c:v>
                </c:pt>
                <c:pt idx="162">
                  <c:v>-52.459829073658703</c:v>
                </c:pt>
                <c:pt idx="163">
                  <c:v>-53.1878591258792</c:v>
                </c:pt>
                <c:pt idx="164">
                  <c:v>-59.701204485707997</c:v>
                </c:pt>
                <c:pt idx="165">
                  <c:v>-67.176679774098901</c:v>
                </c:pt>
                <c:pt idx="166">
                  <c:v>-77.800674064431107</c:v>
                </c:pt>
                <c:pt idx="167">
                  <c:v>-77.993069358728704</c:v>
                </c:pt>
                <c:pt idx="168">
                  <c:v>-82.787972186427098</c:v>
                </c:pt>
                <c:pt idx="169">
                  <c:v>-90.206561950203096</c:v>
                </c:pt>
                <c:pt idx="170">
                  <c:v>-88.619833574033706</c:v>
                </c:pt>
                <c:pt idx="171">
                  <c:v>-99.611500857731997</c:v>
                </c:pt>
                <c:pt idx="172">
                  <c:v>-84.434966197167398</c:v>
                </c:pt>
                <c:pt idx="173">
                  <c:v>-89.053369479415906</c:v>
                </c:pt>
                <c:pt idx="174">
                  <c:v>-81.851911721030504</c:v>
                </c:pt>
                <c:pt idx="175">
                  <c:v>-97.377265052889001</c:v>
                </c:pt>
                <c:pt idx="176">
                  <c:v>-104.745956123813</c:v>
                </c:pt>
                <c:pt idx="177">
                  <c:v>-108.096899969243</c:v>
                </c:pt>
                <c:pt idx="178">
                  <c:v>-106.511242540674</c:v>
                </c:pt>
                <c:pt idx="179">
                  <c:v>-118.91129560434599</c:v>
                </c:pt>
                <c:pt idx="180">
                  <c:v>-119.716681433904</c:v>
                </c:pt>
                <c:pt idx="181">
                  <c:v>-121.568687711168</c:v>
                </c:pt>
                <c:pt idx="182">
                  <c:v>-121.110996274782</c:v>
                </c:pt>
                <c:pt idx="183">
                  <c:v>-119.864770174421</c:v>
                </c:pt>
                <c:pt idx="184">
                  <c:v>-112.728229432902</c:v>
                </c:pt>
                <c:pt idx="185">
                  <c:v>-109.75810350299901</c:v>
                </c:pt>
                <c:pt idx="186">
                  <c:v>-114.970487809944</c:v>
                </c:pt>
                <c:pt idx="187">
                  <c:v>-116.965955833732</c:v>
                </c:pt>
                <c:pt idx="188">
                  <c:v>-107.99759250263</c:v>
                </c:pt>
                <c:pt idx="189">
                  <c:v>-114.79784248366801</c:v>
                </c:pt>
                <c:pt idx="190">
                  <c:v>-111.790030347175</c:v>
                </c:pt>
                <c:pt idx="191">
                  <c:v>-115.976559312359</c:v>
                </c:pt>
                <c:pt idx="192">
                  <c:v>-102.710643229643</c:v>
                </c:pt>
                <c:pt idx="193">
                  <c:v>-103.871600248953</c:v>
                </c:pt>
                <c:pt idx="194">
                  <c:v>-99.901071249167401</c:v>
                </c:pt>
                <c:pt idx="195">
                  <c:v>-102.605810476626</c:v>
                </c:pt>
                <c:pt idx="196">
                  <c:v>-94.013516371605903</c:v>
                </c:pt>
                <c:pt idx="197">
                  <c:v>-95.073061819852995</c:v>
                </c:pt>
                <c:pt idx="198">
                  <c:v>-92.975980964464597</c:v>
                </c:pt>
                <c:pt idx="199">
                  <c:v>-96.143030558322806</c:v>
                </c:pt>
              </c:numCache>
            </c:numRef>
          </c:yVal>
          <c:smooth val="1"/>
          <c:extLst>
            <c:ext xmlns:c16="http://schemas.microsoft.com/office/drawing/2014/chart" uri="{C3380CC4-5D6E-409C-BE32-E72D297353CC}">
              <c16:uniqueId val="{00000004-5DDE-4F32-986D-02B4913845E6}"/>
            </c:ext>
          </c:extLst>
        </c:ser>
        <c:ser>
          <c:idx val="5"/>
          <c:order val="5"/>
          <c:tx>
            <c:v>phase_Excel</c:v>
          </c:tx>
          <c:spPr>
            <a:ln>
              <a:solidFill>
                <a:srgbClr val="C00000"/>
              </a:solidFill>
              <a:prstDash val="dash"/>
            </a:ln>
          </c:spPr>
          <c:marker>
            <c:symbol val="none"/>
          </c:marker>
          <c:xVal>
            <c:numRef>
              <c:f>'[1]3.6V 1A'!$I$5:$I$45</c:f>
              <c:numCache>
                <c:formatCode>General</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'[1]3.6V 1A'!$K$5:$K$45</c:f>
              <c:numCache>
                <c:formatCode>General</c:formatCode>
                <c:ptCount val="41"/>
                <c:pt idx="0">
                  <c:v>90.458314616364987</c:v>
                </c:pt>
                <c:pt idx="1">
                  <c:v>89.392984377820014</c:v>
                </c:pt>
                <c:pt idx="2">
                  <c:v>88.296686331680576</c:v>
                </c:pt>
                <c:pt idx="3">
                  <c:v>87.112936440089499</c:v>
                </c:pt>
                <c:pt idx="4">
                  <c:v>85.782173814611497</c:v>
                </c:pt>
                <c:pt idx="5">
                  <c:v>84.240238403108421</c:v>
                </c:pt>
                <c:pt idx="6">
                  <c:v>82.418047101666829</c:v>
                </c:pt>
                <c:pt idx="7">
                  <c:v>80.24366376626449</c:v>
                </c:pt>
                <c:pt idx="8">
                  <c:v>77.648794062251525</c:v>
                </c:pt>
                <c:pt idx="9">
                  <c:v>74.582609850758047</c:v>
                </c:pt>
                <c:pt idx="10">
                  <c:v>71.035773433025099</c:v>
                </c:pt>
                <c:pt idx="11">
                  <c:v>67.074447790847614</c:v>
                </c:pt>
                <c:pt idx="12">
                  <c:v>62.875485538490238</c:v>
                </c:pt>
                <c:pt idx="13">
                  <c:v>58.741761613679074</c:v>
                </c:pt>
                <c:pt idx="14">
                  <c:v>55.072945628563076</c:v>
                </c:pt>
                <c:pt idx="15">
                  <c:v>52.286638683595186</c:v>
                </c:pt>
                <c:pt idx="16">
                  <c:v>50.718267832614089</c:v>
                </c:pt>
                <c:pt idx="17">
                  <c:v>50.540489081383299</c:v>
                </c:pt>
                <c:pt idx="18">
                  <c:v>51.723348361778335</c:v>
                </c:pt>
                <c:pt idx="19">
                  <c:v>54.036487818842801</c:v>
                </c:pt>
                <c:pt idx="20">
                  <c:v>57.093592556314235</c:v>
                </c:pt>
                <c:pt idx="21">
                  <c:v>60.436041560987945</c:v>
                </c:pt>
                <c:pt idx="22">
                  <c:v>63.630654995711325</c:v>
                </c:pt>
                <c:pt idx="23">
                  <c:v>66.34019721870429</c:v>
                </c:pt>
                <c:pt idx="24">
                  <c:v>68.342560355568608</c:v>
                </c:pt>
                <c:pt idx="25">
                  <c:v>69.508009823022761</c:v>
                </c:pt>
                <c:pt idx="26">
                  <c:v>69.759947126377881</c:v>
                </c:pt>
                <c:pt idx="27">
                  <c:v>69.038826271163828</c:v>
                </c:pt>
                <c:pt idx="28">
                  <c:v>67.277044661047711</c:v>
                </c:pt>
                <c:pt idx="29">
                  <c:v>64.385587468484374</c:v>
                </c:pt>
                <c:pt idx="30">
                  <c:v>60.251900320849472</c:v>
                </c:pt>
                <c:pt idx="31">
                  <c:v>54.750347399570757</c:v>
                </c:pt>
                <c:pt idx="32">
                  <c:v>47.769193566348406</c:v>
                </c:pt>
                <c:pt idx="33">
                  <c:v>39.258538521743645</c:v>
                </c:pt>
                <c:pt idx="34">
                  <c:v>29.297655559560525</c:v>
                </c:pt>
                <c:pt idx="35">
                  <c:v>18.163654067475505</c:v>
                </c:pt>
                <c:pt idx="36">
                  <c:v>6.3616653734760007</c:v>
                </c:pt>
                <c:pt idx="37">
                  <c:v>-5.4258106008215066</c:v>
                </c:pt>
                <c:pt idx="38">
                  <c:v>-16.471290156927466</c:v>
                </c:pt>
                <c:pt idx="39">
                  <c:v>-26.154808274734023</c:v>
                </c:pt>
                <c:pt idx="40">
                  <c:v>-34.058155803733456</c:v>
                </c:pt>
              </c:numCache>
            </c:numRef>
          </c:yVal>
          <c:smooth val="1"/>
          <c:extLst>
            <c:ext xmlns:c16="http://schemas.microsoft.com/office/drawing/2014/chart" uri="{C3380CC4-5D6E-409C-BE32-E72D297353CC}">
              <c16:uniqueId val="{00000005-5DDE-4F32-986D-02B4913845E6}"/>
            </c:ext>
          </c:extLst>
        </c:ser>
        <c:dLbls>
          <c:showLegendKey val="0"/>
          <c:showVal val="0"/>
          <c:showCatName val="0"/>
          <c:showSerName val="0"/>
          <c:showPercent val="0"/>
          <c:showBubbleSize val="0"/>
        </c:dLbls>
        <c:axId val="174283392"/>
        <c:axId val="174281856"/>
      </c:scatterChart>
      <c:valAx>
        <c:axId val="174273664"/>
        <c:scaling>
          <c:logBase val="10"/>
          <c:orientation val="minMax"/>
          <c:max val="100000"/>
          <c:min val="100"/>
        </c:scaling>
        <c:delete val="0"/>
        <c:axPos val="b"/>
        <c:title>
          <c:tx>
            <c:rich>
              <a:bodyPr/>
              <a:lstStyle/>
              <a:p>
                <a:pPr>
                  <a:defRPr sz="1600"/>
                </a:pPr>
                <a:r>
                  <a:rPr lang="en-US" sz="1600"/>
                  <a:t>frequency(Hz)</a:t>
                </a:r>
              </a:p>
            </c:rich>
          </c:tx>
          <c:overlay val="0"/>
        </c:title>
        <c:numFmt formatCode="#,##0" sourceLinked="0"/>
        <c:majorTickMark val="none"/>
        <c:minorTickMark val="none"/>
        <c:tickLblPos val="low"/>
        <c:crossAx val="174275584"/>
        <c:crosses val="autoZero"/>
        <c:crossBetween val="midCat"/>
        <c:majorUnit val="10"/>
        <c:minorUnit val="10"/>
      </c:valAx>
      <c:valAx>
        <c:axId val="174275584"/>
        <c:scaling>
          <c:orientation val="minMax"/>
          <c:max val="60"/>
          <c:min val="-60"/>
        </c:scaling>
        <c:delete val="0"/>
        <c:axPos val="l"/>
        <c:majorGridlines/>
        <c:title>
          <c:tx>
            <c:rich>
              <a:bodyPr/>
              <a:lstStyle/>
              <a:p>
                <a:pPr>
                  <a:defRPr sz="1600"/>
                </a:pPr>
                <a:r>
                  <a:rPr lang="en-US" sz="1600"/>
                  <a:t>gain(dB)</a:t>
                </a:r>
              </a:p>
            </c:rich>
          </c:tx>
          <c:overlay val="0"/>
        </c:title>
        <c:numFmt formatCode="General" sourceLinked="0"/>
        <c:majorTickMark val="none"/>
        <c:minorTickMark val="none"/>
        <c:tickLblPos val="nextTo"/>
        <c:crossAx val="174273664"/>
        <c:crosses val="autoZero"/>
        <c:crossBetween val="midCat"/>
      </c:valAx>
      <c:valAx>
        <c:axId val="174281856"/>
        <c:scaling>
          <c:orientation val="minMax"/>
          <c:max val="180"/>
          <c:min val="-180"/>
        </c:scaling>
        <c:delete val="0"/>
        <c:axPos val="r"/>
        <c:numFmt formatCode="#,##0" sourceLinked="0"/>
        <c:majorTickMark val="out"/>
        <c:minorTickMark val="none"/>
        <c:tickLblPos val="nextTo"/>
        <c:crossAx val="174283392"/>
        <c:crosses val="max"/>
        <c:crossBetween val="midCat"/>
        <c:majorUnit val="60"/>
        <c:minorUnit val="10"/>
      </c:valAx>
      <c:valAx>
        <c:axId val="174283392"/>
        <c:scaling>
          <c:logBase val="10"/>
          <c:orientation val="minMax"/>
        </c:scaling>
        <c:delete val="1"/>
        <c:axPos val="b"/>
        <c:majorGridlines/>
        <c:minorGridlines/>
        <c:numFmt formatCode="General" sourceLinked="1"/>
        <c:majorTickMark val="out"/>
        <c:minorTickMark val="none"/>
        <c:tickLblPos val="nextTo"/>
        <c:crossAx val="174281856"/>
        <c:crosses val="autoZero"/>
        <c:crossBetween val="midCat"/>
      </c:valAx>
    </c:plotArea>
    <c:legend>
      <c:legendPos val="r"/>
      <c:layout>
        <c:manualLayout>
          <c:xMode val="edge"/>
          <c:yMode val="edge"/>
          <c:x val="0.14068660115911896"/>
          <c:y val="0.70641324232206326"/>
          <c:w val="0.37763862510431295"/>
          <c:h val="7.3753153403978644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jpg"/></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3</xdr:col>
      <xdr:colOff>443471</xdr:colOff>
      <xdr:row>28</xdr:row>
      <xdr:rowOff>123825</xdr:rowOff>
    </xdr:from>
    <xdr:to>
      <xdr:col>14</xdr:col>
      <xdr:colOff>443472</xdr:colOff>
      <xdr:row>48</xdr:row>
      <xdr:rowOff>176213</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628652</xdr:colOff>
      <xdr:row>53</xdr:row>
      <xdr:rowOff>23813</xdr:rowOff>
    </xdr:from>
    <xdr:to>
      <xdr:col>13</xdr:col>
      <xdr:colOff>190501</xdr:colOff>
      <xdr:row>81</xdr:row>
      <xdr:rowOff>152401</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485777</xdr:colOff>
      <xdr:row>0</xdr:row>
      <xdr:rowOff>19050</xdr:rowOff>
    </xdr:from>
    <xdr:to>
      <xdr:col>0</xdr:col>
      <xdr:colOff>2414588</xdr:colOff>
      <xdr:row>2</xdr:row>
      <xdr:rowOff>173558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485777" y="19050"/>
          <a:ext cx="1928811" cy="516458"/>
        </a:xfrm>
        <a:prstGeom prst="rect">
          <a:avLst/>
        </a:prstGeom>
      </xdr:spPr>
    </xdr:pic>
    <xdr:clientData/>
  </xdr:twoCellAnchor>
  <xdr:twoCellAnchor editAs="oneCell">
    <xdr:from>
      <xdr:col>5</xdr:col>
      <xdr:colOff>281608</xdr:colOff>
      <xdr:row>9</xdr:row>
      <xdr:rowOff>16566</xdr:rowOff>
    </xdr:from>
    <xdr:to>
      <xdr:col>13</xdr:col>
      <xdr:colOff>361686</xdr:colOff>
      <xdr:row>26</xdr:row>
      <xdr:rowOff>57978</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864086" y="1681370"/>
          <a:ext cx="4983384" cy="31639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xdr:row>
          <xdr:rowOff>57150</xdr:rowOff>
        </xdr:from>
        <xdr:to>
          <xdr:col>18</xdr:col>
          <xdr:colOff>171450</xdr:colOff>
          <xdr:row>19</xdr:row>
          <xdr:rowOff>133350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xdr:from>
      <xdr:col>2</xdr:col>
      <xdr:colOff>616422</xdr:colOff>
      <xdr:row>21</xdr:row>
      <xdr:rowOff>163878</xdr:rowOff>
    </xdr:from>
    <xdr:to>
      <xdr:col>14</xdr:col>
      <xdr:colOff>626538</xdr:colOff>
      <xdr:row>44</xdr:row>
      <xdr:rowOff>151218</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348982</xdr:colOff>
      <xdr:row>29</xdr:row>
      <xdr:rowOff>61365</xdr:rowOff>
    </xdr:from>
    <xdr:to>
      <xdr:col>19</xdr:col>
      <xdr:colOff>553357</xdr:colOff>
      <xdr:row>41</xdr:row>
      <xdr:rowOff>44823</xdr:rowOff>
    </xdr:to>
    <mc:AlternateContent xmlns:mc="http://schemas.openxmlformats.org/markup-compatibility/2006" xmlns:a14="http://schemas.microsoft.com/office/drawing/2010/main">
      <mc:Choice Requires="a14">
        <xdr:sp macro="" textlink="">
          <xdr:nvSpPr>
            <xdr:cNvPr id="4" name="TextBox 7">
              <a:extLst>
                <a:ext uri="{FF2B5EF4-FFF2-40B4-BE49-F238E27FC236}">
                  <a16:creationId xmlns:a16="http://schemas.microsoft.com/office/drawing/2014/main" id="{00000000-0008-0000-0100-000004000000}"/>
                </a:ext>
              </a:extLst>
            </xdr:cNvPr>
            <xdr:cNvSpPr txBox="1"/>
          </xdr:nvSpPr>
          <xdr:spPr>
            <a:xfrm>
              <a:off x="10512157" y="5738265"/>
              <a:ext cx="2795175" cy="2155158"/>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US" sz="1400" i="0">
                  <a:latin typeface="Cambria Math"/>
                </a:rPr>
                <a:t>power stage transfer</a:t>
              </a:r>
              <a:r>
                <a:rPr lang="en-US" sz="1400" i="0" baseline="0">
                  <a:latin typeface="Cambria Math"/>
                </a:rPr>
                <a:t> function</a:t>
              </a:r>
            </a:p>
            <a:p>
              <a:endParaRPr lang="en-US" i="1">
                <a:latin typeface="Cambria Math"/>
              </a:endParaRPr>
            </a:p>
            <a:p>
              <a:pPr/>
              <a14:m>
                <m:oMathPara xmlns:m="http://schemas.openxmlformats.org/officeDocument/2006/math">
                  <m:oMathParaPr>
                    <m:jc m:val="centerGroup"/>
                  </m:oMathParaPr>
                  <m:oMath xmlns:m="http://schemas.openxmlformats.org/officeDocument/2006/math">
                    <m:sSub>
                      <m:sSubPr>
                        <m:ctrlPr>
                          <a:rPr lang="en-US" sz="1400" i="1">
                            <a:latin typeface="Cambria Math" panose="02040503050406030204" pitchFamily="18" charset="0"/>
                          </a:rPr>
                        </m:ctrlPr>
                      </m:sSubPr>
                      <m:e>
                        <m:r>
                          <a:rPr lang="en-US" altLang="zh-CN" sz="1400" b="0" i="1">
                            <a:latin typeface="Cambria Math"/>
                          </a:rPr>
                          <m:t>𝐺</m:t>
                        </m:r>
                      </m:e>
                      <m:sub>
                        <m:r>
                          <a:rPr lang="en-US" sz="1400" b="0" i="1">
                            <a:latin typeface="Cambria Math"/>
                          </a:rPr>
                          <m:t>𝑣𝐿</m:t>
                        </m:r>
                      </m:sub>
                    </m:sSub>
                    <m:r>
                      <a:rPr lang="en-US" sz="1400" b="0" i="1">
                        <a:latin typeface="Cambria Math"/>
                      </a:rPr>
                      <m:t>=</m:t>
                    </m:r>
                    <m:f>
                      <m:fPr>
                        <m:ctrlPr>
                          <a:rPr lang="en-US" sz="1400" b="0" i="1" kern="1200">
                            <a:solidFill>
                              <a:schemeClr val="tx1"/>
                            </a:solidFill>
                            <a:effectLst/>
                            <a:latin typeface="Cambria Math" panose="02040503050406030204" pitchFamily="18" charset="0"/>
                            <a:ea typeface="+mn-ea"/>
                            <a:cs typeface="Arial" charset="0"/>
                          </a:rPr>
                        </m:ctrlPr>
                      </m:fPr>
                      <m:num>
                        <m:sSub>
                          <m:sSubPr>
                            <m:ctrlPr>
                              <a:rPr lang="en-US" sz="1400" b="0" i="1" kern="1200">
                                <a:solidFill>
                                  <a:schemeClr val="tx1"/>
                                </a:solidFill>
                                <a:effectLst/>
                                <a:latin typeface="Cambria Math" panose="02040503050406030204" pitchFamily="18" charset="0"/>
                                <a:ea typeface="+mn-ea"/>
                                <a:cs typeface="Arial" charset="0"/>
                              </a:rPr>
                            </m:ctrlPr>
                          </m:sSubPr>
                          <m:e>
                            <m:r>
                              <a:rPr lang="en-US" sz="1400" b="0" i="1" kern="1200">
                                <a:solidFill>
                                  <a:schemeClr val="tx1"/>
                                </a:solidFill>
                                <a:effectLst/>
                                <a:latin typeface="Cambria Math"/>
                                <a:ea typeface="+mn-ea"/>
                                <a:cs typeface="Arial" charset="0"/>
                              </a:rPr>
                              <m:t>𝑉</m:t>
                            </m:r>
                          </m:e>
                          <m:sub>
                            <m:r>
                              <a:rPr lang="en-US" sz="1400" b="0" i="1" kern="1200">
                                <a:solidFill>
                                  <a:schemeClr val="tx1"/>
                                </a:solidFill>
                                <a:effectLst/>
                                <a:latin typeface="Cambria Math"/>
                                <a:ea typeface="+mn-ea"/>
                                <a:cs typeface="Arial" charset="0"/>
                              </a:rPr>
                              <m:t>𝑜𝑢𝑡</m:t>
                            </m:r>
                          </m:sub>
                        </m:sSub>
                      </m:num>
                      <m:den>
                        <m:sSub>
                          <m:sSubPr>
                            <m:ctrlPr>
                              <a:rPr lang="en-US" sz="1400" b="0" i="1" kern="1200">
                                <a:solidFill>
                                  <a:schemeClr val="tx1"/>
                                </a:solidFill>
                                <a:effectLst/>
                                <a:latin typeface="Cambria Math" panose="02040503050406030204" pitchFamily="18" charset="0"/>
                                <a:ea typeface="+mn-ea"/>
                                <a:cs typeface="Arial" charset="0"/>
                              </a:rPr>
                            </m:ctrlPr>
                          </m:sSubPr>
                          <m:e>
                            <m:r>
                              <a:rPr lang="en-US" sz="1400" b="0" i="1" kern="1200">
                                <a:solidFill>
                                  <a:schemeClr val="tx1"/>
                                </a:solidFill>
                                <a:effectLst/>
                                <a:latin typeface="Cambria Math"/>
                                <a:ea typeface="+mn-ea"/>
                                <a:cs typeface="Arial" charset="0"/>
                              </a:rPr>
                              <m:t>𝑖</m:t>
                            </m:r>
                          </m:e>
                          <m:sub>
                            <m:r>
                              <a:rPr lang="en-US" sz="1400" b="0" i="1" kern="1200">
                                <a:solidFill>
                                  <a:schemeClr val="tx1"/>
                                </a:solidFill>
                                <a:effectLst/>
                                <a:latin typeface="Cambria Math"/>
                                <a:ea typeface="+mn-ea"/>
                                <a:cs typeface="Arial" charset="0"/>
                              </a:rPr>
                              <m:t>𝐿</m:t>
                            </m:r>
                          </m:sub>
                        </m:sSub>
                      </m:den>
                    </m:f>
                    <m:r>
                      <a:rPr lang="en-US" sz="1400" b="0" i="1">
                        <a:latin typeface="Cambria Math"/>
                      </a:rPr>
                      <m:t>=</m:t>
                    </m:r>
                    <m:f>
                      <m:fPr>
                        <m:ctrlPr>
                          <a:rPr lang="en-US" sz="1400" i="1">
                            <a:latin typeface="Cambria Math" panose="02040503050406030204" pitchFamily="18" charset="0"/>
                          </a:rPr>
                        </m:ctrlPr>
                      </m:fPr>
                      <m:num>
                        <m:sSub>
                          <m:sSubPr>
                            <m:ctrlPr>
                              <a:rPr lang="en-US" sz="1400" i="1">
                                <a:latin typeface="Cambria Math" panose="02040503050406030204" pitchFamily="18" charset="0"/>
                              </a:rPr>
                            </m:ctrlPr>
                          </m:sSubPr>
                          <m:e>
                            <m:r>
                              <a:rPr lang="en-US" sz="1400" b="0" i="1">
                                <a:latin typeface="Cambria Math"/>
                              </a:rPr>
                              <m:t>𝑅</m:t>
                            </m:r>
                          </m:e>
                          <m:sub>
                            <m:r>
                              <a:rPr lang="en-US" sz="1400" b="0" i="1">
                                <a:latin typeface="Cambria Math"/>
                              </a:rPr>
                              <m:t>𝑜𝑢𝑡</m:t>
                            </m:r>
                          </m:sub>
                        </m:sSub>
                        <m:sSup>
                          <m:sSupPr>
                            <m:ctrlPr>
                              <a:rPr lang="en-US" sz="1400" i="1">
                                <a:latin typeface="Cambria Math" panose="02040503050406030204" pitchFamily="18" charset="0"/>
                              </a:rPr>
                            </m:ctrlPr>
                          </m:sSupPr>
                          <m:e>
                            <m:r>
                              <a:rPr lang="en-US" sz="1400" b="0" i="1">
                                <a:latin typeface="Cambria Math"/>
                              </a:rPr>
                              <m:t>𝐷</m:t>
                            </m:r>
                          </m:e>
                          <m:sup>
                            <m:r>
                              <a:rPr lang="en-US" sz="1400" b="0" i="1">
                                <a:latin typeface="Cambria Math"/>
                              </a:rPr>
                              <m:t>′</m:t>
                            </m:r>
                          </m:sup>
                        </m:sSup>
                      </m:num>
                      <m:den>
                        <m:r>
                          <a:rPr lang="en-US" sz="1400" b="0" i="1">
                            <a:latin typeface="Cambria Math"/>
                          </a:rPr>
                          <m:t>2</m:t>
                        </m:r>
                      </m:den>
                    </m:f>
                    <m:f>
                      <m:fPr>
                        <m:ctrlPr>
                          <a:rPr lang="en-US" sz="1400" i="1">
                            <a:latin typeface="Cambria Math" panose="02040503050406030204" pitchFamily="18" charset="0"/>
                          </a:rPr>
                        </m:ctrlPr>
                      </m:fPr>
                      <m:num>
                        <m:r>
                          <a:rPr lang="en-US" sz="1400" b="0" i="1">
                            <a:latin typeface="Cambria Math"/>
                          </a:rPr>
                          <m:t>1−</m:t>
                        </m:r>
                        <m:f>
                          <m:fPr>
                            <m:ctrlPr>
                              <a:rPr lang="en-US" sz="1400" b="0" i="1">
                                <a:latin typeface="Cambria Math" panose="02040503050406030204" pitchFamily="18" charset="0"/>
                              </a:rPr>
                            </m:ctrlPr>
                          </m:fPr>
                          <m:num>
                            <m:r>
                              <a:rPr lang="en-US" sz="1400" b="0" i="1">
                                <a:latin typeface="Cambria Math"/>
                              </a:rPr>
                              <m:t>𝑠</m:t>
                            </m:r>
                          </m:num>
                          <m:den>
                            <m:f>
                              <m:fPr>
                                <m:type m:val="skw"/>
                                <m:ctrlPr>
                                  <a:rPr lang="en-US" sz="1400" b="0" i="1">
                                    <a:latin typeface="Cambria Math" panose="02040503050406030204" pitchFamily="18" charset="0"/>
                                  </a:rPr>
                                </m:ctrlPr>
                              </m:fPr>
                              <m:num>
                                <m:sSup>
                                  <m:sSupPr>
                                    <m:ctrlPr>
                                      <a:rPr lang="en-US" sz="1400" b="0" i="1">
                                        <a:latin typeface="Cambria Math" panose="02040503050406030204" pitchFamily="18" charset="0"/>
                                      </a:rPr>
                                    </m:ctrlPr>
                                  </m:sSupPr>
                                  <m:e>
                                    <m:sSub>
                                      <m:sSubPr>
                                        <m:ctrlPr>
                                          <a:rPr lang="en-US" sz="1400" i="1">
                                            <a:latin typeface="Cambria Math" panose="02040503050406030204" pitchFamily="18" charset="0"/>
                                          </a:rPr>
                                        </m:ctrlPr>
                                      </m:sSubPr>
                                      <m:e>
                                        <m:r>
                                          <a:rPr lang="en-US" sz="1400" i="1">
                                            <a:latin typeface="Cambria Math"/>
                                          </a:rPr>
                                          <m:t>𝑅</m:t>
                                        </m:r>
                                      </m:e>
                                      <m:sub>
                                        <m:r>
                                          <a:rPr lang="en-US" sz="1400" i="1">
                                            <a:latin typeface="Cambria Math"/>
                                          </a:rPr>
                                          <m:t>𝑜𝑢𝑡</m:t>
                                        </m:r>
                                      </m:sub>
                                    </m:sSub>
                                    <m:r>
                                      <a:rPr lang="en-US" sz="1400" b="0" i="1">
                                        <a:latin typeface="Cambria Math"/>
                                      </a:rPr>
                                      <m:t>𝐷</m:t>
                                    </m:r>
                                  </m:e>
                                  <m:sup>
                                    <m:r>
                                      <a:rPr lang="en-US" sz="1400" b="0" i="1">
                                        <a:latin typeface="Cambria Math"/>
                                      </a:rPr>
                                      <m:t>′2</m:t>
                                    </m:r>
                                  </m:sup>
                                </m:sSup>
                              </m:num>
                              <m:den>
                                <m:r>
                                  <a:rPr lang="en-US" sz="1400" b="0" i="1">
                                    <a:latin typeface="Cambria Math"/>
                                  </a:rPr>
                                  <m:t>𝐿</m:t>
                                </m:r>
                              </m:den>
                            </m:f>
                          </m:den>
                        </m:f>
                      </m:num>
                      <m:den>
                        <m:f>
                          <m:fPr>
                            <m:ctrlPr>
                              <a:rPr lang="en-US" sz="1400" i="1">
                                <a:latin typeface="Cambria Math" panose="02040503050406030204" pitchFamily="18" charset="0"/>
                              </a:rPr>
                            </m:ctrlPr>
                          </m:fPr>
                          <m:num>
                            <m:r>
                              <a:rPr lang="en-US" sz="1400" b="0" i="1">
                                <a:latin typeface="Cambria Math"/>
                              </a:rPr>
                              <m:t>𝑠</m:t>
                            </m:r>
                          </m:num>
                          <m:den>
                            <m:f>
                              <m:fPr>
                                <m:type m:val="skw"/>
                                <m:ctrlPr>
                                  <a:rPr lang="en-US" sz="1400" i="1">
                                    <a:latin typeface="Cambria Math" panose="02040503050406030204" pitchFamily="18" charset="0"/>
                                  </a:rPr>
                                </m:ctrlPr>
                              </m:fPr>
                              <m:num>
                                <m:r>
                                  <a:rPr lang="en-US" sz="1400" b="0" i="1">
                                    <a:latin typeface="Cambria Math"/>
                                  </a:rPr>
                                  <m:t>2</m:t>
                                </m:r>
                              </m:num>
                              <m:den>
                                <m:sSub>
                                  <m:sSubPr>
                                    <m:ctrlPr>
                                      <a:rPr lang="en-US" sz="1400" i="1">
                                        <a:latin typeface="Cambria Math" panose="02040503050406030204" pitchFamily="18" charset="0"/>
                                      </a:rPr>
                                    </m:ctrlPr>
                                  </m:sSubPr>
                                  <m:e>
                                    <m:r>
                                      <a:rPr lang="en-US" sz="1400" b="0" i="1">
                                        <a:latin typeface="Cambria Math"/>
                                      </a:rPr>
                                      <m:t>𝑅</m:t>
                                    </m:r>
                                  </m:e>
                                  <m:sub>
                                    <m:r>
                                      <a:rPr lang="en-US" sz="1400" b="0" i="1">
                                        <a:latin typeface="Cambria Math"/>
                                      </a:rPr>
                                      <m:t>𝑜𝑢𝑡</m:t>
                                    </m:r>
                                  </m:sub>
                                </m:sSub>
                                <m:sSub>
                                  <m:sSubPr>
                                    <m:ctrlPr>
                                      <a:rPr lang="en-US" sz="1400" i="1">
                                        <a:latin typeface="Cambria Math" panose="02040503050406030204" pitchFamily="18" charset="0"/>
                                      </a:rPr>
                                    </m:ctrlPr>
                                  </m:sSubPr>
                                  <m:e>
                                    <m:r>
                                      <a:rPr lang="en-US" sz="1400" b="0" i="1">
                                        <a:latin typeface="Cambria Math"/>
                                      </a:rPr>
                                      <m:t>𝐶</m:t>
                                    </m:r>
                                  </m:e>
                                  <m:sub>
                                    <m:r>
                                      <a:rPr lang="en-US" sz="1400" b="0" i="1">
                                        <a:latin typeface="Cambria Math"/>
                                      </a:rPr>
                                      <m:t>𝑜𝑢𝑡</m:t>
                                    </m:r>
                                  </m:sub>
                                </m:sSub>
                              </m:den>
                            </m:f>
                          </m:den>
                        </m:f>
                        <m:r>
                          <a:rPr lang="en-US" sz="1400" b="0" i="1">
                            <a:latin typeface="Cambria Math"/>
                          </a:rPr>
                          <m:t>+1</m:t>
                        </m:r>
                      </m:den>
                    </m:f>
                  </m:oMath>
                </m:oMathPara>
              </a14:m>
              <a:endParaRPr lang="en-US"/>
            </a:p>
          </xdr:txBody>
        </xdr:sp>
      </mc:Choice>
      <mc:Fallback xmlns="">
        <xdr:sp macro="" textlink="">
          <xdr:nvSpPr>
            <xdr:cNvPr id="4" name="TextBox 7"/>
            <xdr:cNvSpPr txBox="1"/>
          </xdr:nvSpPr>
          <xdr:spPr>
            <a:xfrm>
              <a:off x="10512157" y="5738265"/>
              <a:ext cx="2795175" cy="2155158"/>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US" sz="1400" i="0">
                  <a:latin typeface="Cambria Math"/>
                </a:rPr>
                <a:t>power stage transfer</a:t>
              </a:r>
              <a:r>
                <a:rPr lang="en-US" sz="1400" i="0" baseline="0">
                  <a:latin typeface="Cambria Math"/>
                </a:rPr>
                <a:t> function</a:t>
              </a:r>
            </a:p>
            <a:p>
              <a:endParaRPr lang="en-US" i="1">
                <a:latin typeface="Cambria Math"/>
              </a:endParaRPr>
            </a:p>
            <a:p>
              <a:pPr/>
              <a:r>
                <a:rPr lang="en-US" altLang="zh-CN" sz="1400" b="0" i="0">
                  <a:latin typeface="Cambria Math"/>
                </a:rPr>
                <a:t>𝐺_</a:t>
              </a:r>
              <a:r>
                <a:rPr lang="en-US" sz="1400" b="0" i="0">
                  <a:latin typeface="Cambria Math"/>
                </a:rPr>
                <a:t>𝑣𝐿=</a:t>
              </a:r>
              <a:r>
                <a:rPr lang="en-US" sz="1400" b="0" i="0" kern="1200">
                  <a:solidFill>
                    <a:schemeClr val="tx1"/>
                  </a:solidFill>
                  <a:effectLst/>
                  <a:latin typeface="Cambria Math"/>
                  <a:ea typeface="+mn-ea"/>
                  <a:cs typeface="Arial" charset="0"/>
                </a:rPr>
                <a:t>𝑉_𝑜𝑢𝑡/𝑖_𝐿 </a:t>
              </a:r>
              <a:r>
                <a:rPr lang="en-US" sz="1400" b="0" i="0">
                  <a:latin typeface="Cambria Math"/>
                </a:rPr>
                <a:t>=</a:t>
              </a:r>
              <a:r>
                <a:rPr lang="en-US" sz="1400" i="0">
                  <a:latin typeface="Cambria Math"/>
                </a:rPr>
                <a:t>(</a:t>
              </a:r>
              <a:r>
                <a:rPr lang="en-US" sz="1400" b="0" i="0">
                  <a:latin typeface="Cambria Math"/>
                </a:rPr>
                <a:t>𝑅_𝑜𝑢𝑡 𝐷^′)/2  (1−𝑠/(〖</a:t>
              </a:r>
              <a:r>
                <a:rPr lang="en-US" sz="1400" i="0">
                  <a:latin typeface="Cambria Math"/>
                </a:rPr>
                <a:t>𝑅_𝑜𝑢𝑡</a:t>
              </a:r>
              <a:r>
                <a:rPr lang="en-US" sz="1400" b="0" i="0">
                  <a:latin typeface="Cambria Math"/>
                </a:rPr>
                <a:t> 𝐷〗^′2⁄𝐿))/(𝑠/(2⁄(𝑅_𝑜𝑢𝑡 𝐶_𝑜𝑢𝑡 ))+1)</a:t>
              </a:r>
              <a:endParaRPr lang="en-US"/>
            </a:p>
          </xdr:txBody>
        </xdr:sp>
      </mc:Fallback>
    </mc:AlternateContent>
    <xdr:clientData/>
  </xdr:twoCellAnchor>
  <xdr:twoCellAnchor>
    <xdr:from>
      <xdr:col>15</xdr:col>
      <xdr:colOff>347023</xdr:colOff>
      <xdr:row>49</xdr:row>
      <xdr:rowOff>91950</xdr:rowOff>
    </xdr:from>
    <xdr:to>
      <xdr:col>23</xdr:col>
      <xdr:colOff>170544</xdr:colOff>
      <xdr:row>62</xdr:row>
      <xdr:rowOff>133350</xdr:rowOff>
    </xdr:to>
    <mc:AlternateContent xmlns:mc="http://schemas.openxmlformats.org/markup-compatibility/2006" xmlns:a14="http://schemas.microsoft.com/office/drawing/2010/main">
      <mc:Choice Requires="a14">
        <xdr:sp macro="" textlink="">
          <xdr:nvSpPr>
            <xdr:cNvPr id="5" name="TextBox 5">
              <a:extLst>
                <a:ext uri="{FF2B5EF4-FFF2-40B4-BE49-F238E27FC236}">
                  <a16:creationId xmlns:a16="http://schemas.microsoft.com/office/drawing/2014/main" id="{00000000-0008-0000-0100-000005000000}"/>
                </a:ext>
              </a:extLst>
            </xdr:cNvPr>
            <xdr:cNvSpPr txBox="1"/>
          </xdr:nvSpPr>
          <xdr:spPr>
            <a:xfrm>
              <a:off x="11408447" y="9472005"/>
              <a:ext cx="4991869" cy="2435074"/>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mbria Math"/>
                  <a:ea typeface="+mn-ea"/>
                  <a:cs typeface="+mn-cs"/>
                </a:rPr>
                <a:t>compesation transfer function</a:t>
              </a:r>
            </a:p>
            <a:p>
              <a:pPr marL="0" indent="0" algn="l" rtl="0" fontAlgn="base">
                <a:spcBef>
                  <a:spcPct val="0"/>
                </a:spcBef>
                <a:spcAft>
                  <a:spcPct val="0"/>
                </a:spcAft>
              </a:pPr>
              <a:endParaRPr lang="en-US" sz="1400" i="0" kern="1200">
                <a:solidFill>
                  <a:schemeClr val="tx1"/>
                </a:solidFill>
                <a:latin typeface="Cambria Math"/>
                <a:ea typeface="+mn-ea"/>
                <a:cs typeface="Arial" charset="0"/>
              </a:endParaRPr>
            </a:p>
            <a:p>
              <a:pPr marL="0" indent="0" algn="l" rtl="0" fontAlgn="base">
                <a:spcBef>
                  <a:spcPct val="0"/>
                </a:spcBef>
                <a:spcAft>
                  <a:spcPct val="0"/>
                </a:spcAft>
              </a:pPr>
              <a14:m>
                <m:oMathPara xmlns:m="http://schemas.openxmlformats.org/officeDocument/2006/math">
                  <m:oMathParaPr>
                    <m:jc m:val="centerGroup"/>
                  </m:oMathParaPr>
                  <m:oMath xmlns:m="http://schemas.openxmlformats.org/officeDocument/2006/math">
                    <m:sSub>
                      <m:sSubPr>
                        <m:ctrlPr>
                          <a:rPr lang="en-US" sz="1400" i="1" kern="1200">
                            <a:solidFill>
                              <a:schemeClr val="tx1"/>
                            </a:solidFill>
                            <a:latin typeface="Cambria Math" panose="02040503050406030204" pitchFamily="18" charset="0"/>
                            <a:ea typeface="+mn-ea"/>
                            <a:cs typeface="Arial" charset="0"/>
                          </a:rPr>
                        </m:ctrlPr>
                      </m:sSubPr>
                      <m:e>
                        <m:r>
                          <a:rPr lang="en-US" altLang="zh-CN" sz="1400" i="0" kern="1200">
                            <a:solidFill>
                              <a:schemeClr val="tx1"/>
                            </a:solidFill>
                            <a:latin typeface="Cambria Math"/>
                            <a:ea typeface="+mn-ea"/>
                            <a:cs typeface="Arial" charset="0"/>
                          </a:rPr>
                          <m:t>𝐺</m:t>
                        </m:r>
                      </m:e>
                      <m:sub>
                        <m:r>
                          <a:rPr lang="en-US" altLang="zh-CN" sz="1400" i="0" kern="1200">
                            <a:solidFill>
                              <a:schemeClr val="tx1"/>
                            </a:solidFill>
                            <a:latin typeface="Cambria Math"/>
                            <a:ea typeface="+mn-ea"/>
                            <a:cs typeface="Arial" charset="0"/>
                          </a:rPr>
                          <m:t>𝑐</m:t>
                        </m:r>
                        <m:r>
                          <a:rPr lang="en-US" altLang="zh-CN" sz="1400" b="0" i="1" kern="1200">
                            <a:solidFill>
                              <a:schemeClr val="tx1"/>
                            </a:solidFill>
                            <a:latin typeface="Cambria Math"/>
                            <a:ea typeface="+mn-ea"/>
                            <a:cs typeface="Arial" charset="0"/>
                          </a:rPr>
                          <m:t>𝐹𝐵</m:t>
                        </m:r>
                      </m:sub>
                    </m:sSub>
                    <m:sSub>
                      <m:sSubPr>
                        <m:ctrlPr>
                          <a:rPr lang="en-US" sz="1400" i="1" kern="1200">
                            <a:solidFill>
                              <a:schemeClr val="tx1"/>
                            </a:solidFill>
                            <a:latin typeface="Cambria Math" panose="02040503050406030204" pitchFamily="18" charset="0"/>
                            <a:ea typeface="+mn-ea"/>
                            <a:cs typeface="Arial" charset="0"/>
                          </a:rPr>
                        </m:ctrlPr>
                      </m:sSubPr>
                      <m:e>
                        <m:r>
                          <a:rPr lang="en-US" sz="1400" b="0" i="0" kern="1200">
                            <a:solidFill>
                              <a:schemeClr val="tx1"/>
                            </a:solidFill>
                            <a:latin typeface="Cambria Math"/>
                            <a:ea typeface="+mn-ea"/>
                            <a:cs typeface="Arial" charset="0"/>
                          </a:rPr>
                          <m:t>=</m:t>
                        </m:r>
                        <m:f>
                          <m:fPr>
                            <m:ctrlPr>
                              <a:rPr lang="en-US" sz="1400" b="0" i="1" kern="1200">
                                <a:solidFill>
                                  <a:schemeClr val="tx1"/>
                                </a:solidFill>
                                <a:latin typeface="Cambria Math" panose="02040503050406030204" pitchFamily="18" charset="0"/>
                                <a:ea typeface="+mn-ea"/>
                                <a:cs typeface="Arial" charset="0"/>
                              </a:rPr>
                            </m:ctrlPr>
                          </m:fPr>
                          <m:num>
                            <m:sSub>
                              <m:sSubPr>
                                <m:ctrlPr>
                                  <a:rPr lang="en-US" sz="1400" b="0" i="1" kern="1200">
                                    <a:solidFill>
                                      <a:schemeClr val="tx1"/>
                                    </a:solidFill>
                                    <a:latin typeface="Cambria Math" panose="02040503050406030204" pitchFamily="18" charset="0"/>
                                    <a:ea typeface="+mn-ea"/>
                                    <a:cs typeface="Arial" charset="0"/>
                                  </a:rPr>
                                </m:ctrlPr>
                              </m:sSubPr>
                              <m:e>
                                <m:r>
                                  <a:rPr lang="en-US" sz="1400" b="0" i="1" kern="1200">
                                    <a:solidFill>
                                      <a:schemeClr val="tx1"/>
                                    </a:solidFill>
                                    <a:latin typeface="Cambria Math"/>
                                    <a:ea typeface="+mn-ea"/>
                                    <a:cs typeface="Arial" charset="0"/>
                                  </a:rPr>
                                  <m:t>𝑉</m:t>
                                </m:r>
                              </m:e>
                              <m:sub>
                                <m:r>
                                  <a:rPr lang="en-US" sz="1400" b="0" i="1" kern="1200">
                                    <a:solidFill>
                                      <a:schemeClr val="tx1"/>
                                    </a:solidFill>
                                    <a:latin typeface="Cambria Math"/>
                                    <a:ea typeface="+mn-ea"/>
                                    <a:cs typeface="Arial" charset="0"/>
                                  </a:rPr>
                                  <m:t>𝑐</m:t>
                                </m:r>
                              </m:sub>
                            </m:sSub>
                          </m:num>
                          <m:den>
                            <m:sSub>
                              <m:sSubPr>
                                <m:ctrlPr>
                                  <a:rPr lang="en-US" sz="1400" b="0" i="1" kern="1200">
                                    <a:solidFill>
                                      <a:schemeClr val="tx1"/>
                                    </a:solidFill>
                                    <a:latin typeface="Cambria Math" panose="02040503050406030204" pitchFamily="18" charset="0"/>
                                    <a:ea typeface="+mn-ea"/>
                                    <a:cs typeface="Arial" charset="0"/>
                                  </a:rPr>
                                </m:ctrlPr>
                              </m:sSubPr>
                              <m:e>
                                <m:r>
                                  <a:rPr lang="en-US" sz="1400" b="0" i="1" kern="1200">
                                    <a:solidFill>
                                      <a:schemeClr val="tx1"/>
                                    </a:solidFill>
                                    <a:latin typeface="Cambria Math"/>
                                    <a:ea typeface="+mn-ea"/>
                                    <a:cs typeface="Arial" charset="0"/>
                                  </a:rPr>
                                  <m:t>𝑉</m:t>
                                </m:r>
                              </m:e>
                              <m:sub>
                                <m:r>
                                  <a:rPr lang="en-US" sz="1400" b="0" i="1" kern="1200">
                                    <a:solidFill>
                                      <a:schemeClr val="tx1"/>
                                    </a:solidFill>
                                    <a:latin typeface="Cambria Math"/>
                                    <a:ea typeface="+mn-ea"/>
                                    <a:cs typeface="Arial" charset="0"/>
                                  </a:rPr>
                                  <m:t>𝐹𝐵</m:t>
                                </m:r>
                              </m:sub>
                            </m:sSub>
                          </m:den>
                        </m:f>
                        <m:r>
                          <a:rPr lang="en-US" sz="1400" b="0" i="1" kern="1200">
                            <a:solidFill>
                              <a:schemeClr val="tx1"/>
                            </a:solidFill>
                            <a:latin typeface="Cambria Math"/>
                            <a:ea typeface="+mn-ea"/>
                            <a:cs typeface="Arial" charset="0"/>
                          </a:rPr>
                          <m:t>=</m:t>
                        </m:r>
                        <m:r>
                          <a:rPr lang="en-US" sz="1400" i="0" kern="1200">
                            <a:solidFill>
                              <a:schemeClr val="tx1"/>
                            </a:solidFill>
                            <a:latin typeface="Cambria Math"/>
                            <a:ea typeface="+mn-ea"/>
                            <a:cs typeface="Arial" charset="0"/>
                          </a:rPr>
                          <m:t>𝑅</m:t>
                        </m:r>
                      </m:e>
                      <m:sub>
                        <m:r>
                          <a:rPr lang="en-US" sz="1400" i="0" kern="1200">
                            <a:solidFill>
                              <a:schemeClr val="tx1"/>
                            </a:solidFill>
                            <a:latin typeface="Cambria Math"/>
                            <a:ea typeface="+mn-ea"/>
                            <a:cs typeface="Arial" charset="0"/>
                          </a:rPr>
                          <m:t>𝑜</m:t>
                        </m:r>
                        <m:r>
                          <a:rPr lang="en-US" sz="1400" i="0" kern="1200">
                            <a:solidFill>
                              <a:schemeClr val="tx1"/>
                            </a:solidFill>
                            <a:latin typeface="Cambria Math"/>
                            <a:ea typeface="+mn-ea"/>
                            <a:cs typeface="Arial" charset="0"/>
                          </a:rPr>
                          <m:t>_</m:t>
                        </m:r>
                        <m:r>
                          <a:rPr lang="en-US" sz="1400" i="0" kern="1200">
                            <a:solidFill>
                              <a:schemeClr val="tx1"/>
                            </a:solidFill>
                            <a:latin typeface="Cambria Math"/>
                            <a:ea typeface="+mn-ea"/>
                            <a:cs typeface="Arial" charset="0"/>
                          </a:rPr>
                          <m:t>𝑒𝑎</m:t>
                        </m:r>
                      </m:sub>
                    </m:sSub>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𝑔</m:t>
                        </m:r>
                      </m:e>
                      <m:sub>
                        <m:r>
                          <a:rPr lang="en-US" sz="1400" i="0" kern="1200">
                            <a:solidFill>
                              <a:schemeClr val="tx1"/>
                            </a:solidFill>
                            <a:latin typeface="Cambria Math"/>
                            <a:ea typeface="+mn-ea"/>
                            <a:cs typeface="Arial" charset="0"/>
                          </a:rPr>
                          <m:t>𝑚</m:t>
                        </m:r>
                      </m:sub>
                    </m:sSub>
                    <m:f>
                      <m:fPr>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1+</m:t>
                        </m:r>
                        <m:f>
                          <m:fPr>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𝑠</m:t>
                            </m:r>
                          </m:num>
                          <m:den>
                            <m:f>
                              <m:fPr>
                                <m:type m:val="skw"/>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1</m:t>
                                </m:r>
                              </m:num>
                              <m:den>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𝑅</m:t>
                                    </m:r>
                                  </m:e>
                                  <m:sub>
                                    <m:r>
                                      <a:rPr lang="en-US" sz="1400" i="0" kern="1200">
                                        <a:solidFill>
                                          <a:schemeClr val="tx1"/>
                                        </a:solidFill>
                                        <a:latin typeface="Cambria Math"/>
                                        <a:ea typeface="+mn-ea"/>
                                        <a:cs typeface="Arial" charset="0"/>
                                      </a:rPr>
                                      <m:t>𝐶</m:t>
                                    </m:r>
                                  </m:sub>
                                </m:sSub>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𝐶</m:t>
                                    </m:r>
                                  </m:e>
                                  <m:sub>
                                    <m:r>
                                      <a:rPr lang="en-US" sz="1400" i="0" kern="1200">
                                        <a:solidFill>
                                          <a:schemeClr val="tx1"/>
                                        </a:solidFill>
                                        <a:latin typeface="Cambria Math"/>
                                        <a:ea typeface="+mn-ea"/>
                                        <a:cs typeface="Arial" charset="0"/>
                                      </a:rPr>
                                      <m:t>𝑐</m:t>
                                    </m:r>
                                  </m:sub>
                                </m:sSub>
                              </m:den>
                            </m:f>
                          </m:den>
                        </m:f>
                      </m:num>
                      <m:den>
                        <m:d>
                          <m:dPr>
                            <m:ctrlPr>
                              <a:rPr lang="en-US" sz="1400" i="1" kern="1200">
                                <a:solidFill>
                                  <a:schemeClr val="tx1"/>
                                </a:solidFill>
                                <a:latin typeface="Cambria Math" panose="02040503050406030204" pitchFamily="18" charset="0"/>
                                <a:ea typeface="+mn-ea"/>
                                <a:cs typeface="Arial" charset="0"/>
                              </a:rPr>
                            </m:ctrlPr>
                          </m:dPr>
                          <m:e>
                            <m:r>
                              <a:rPr lang="en-US" sz="1400" i="0" kern="1200">
                                <a:solidFill>
                                  <a:schemeClr val="tx1"/>
                                </a:solidFill>
                                <a:latin typeface="Cambria Math"/>
                                <a:ea typeface="+mn-ea"/>
                                <a:cs typeface="Arial" charset="0"/>
                              </a:rPr>
                              <m:t>1+</m:t>
                            </m:r>
                            <m:f>
                              <m:fPr>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𝑠</m:t>
                                </m:r>
                              </m:num>
                              <m:den>
                                <m:f>
                                  <m:fPr>
                                    <m:type m:val="skw"/>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1</m:t>
                                    </m:r>
                                  </m:num>
                                  <m:den>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𝑅</m:t>
                                        </m:r>
                                      </m:e>
                                      <m:sub>
                                        <m:r>
                                          <a:rPr lang="en-US" sz="1400" i="0" kern="1200">
                                            <a:solidFill>
                                              <a:schemeClr val="tx1"/>
                                            </a:solidFill>
                                            <a:latin typeface="Cambria Math"/>
                                            <a:ea typeface="+mn-ea"/>
                                            <a:cs typeface="Arial" charset="0"/>
                                          </a:rPr>
                                          <m:t>𝑜</m:t>
                                        </m:r>
                                        <m:r>
                                          <a:rPr lang="en-US" sz="1400" i="0" kern="1200">
                                            <a:solidFill>
                                              <a:schemeClr val="tx1"/>
                                            </a:solidFill>
                                            <a:latin typeface="Cambria Math"/>
                                            <a:ea typeface="+mn-ea"/>
                                            <a:cs typeface="Arial" charset="0"/>
                                          </a:rPr>
                                          <m:t>_</m:t>
                                        </m:r>
                                        <m:r>
                                          <a:rPr lang="en-US" sz="1400" i="0" kern="1200">
                                            <a:solidFill>
                                              <a:schemeClr val="tx1"/>
                                            </a:solidFill>
                                            <a:latin typeface="Cambria Math"/>
                                            <a:ea typeface="+mn-ea"/>
                                            <a:cs typeface="Arial" charset="0"/>
                                          </a:rPr>
                                          <m:t>𝑒𝑎</m:t>
                                        </m:r>
                                      </m:sub>
                                    </m:sSub>
                                    <m:d>
                                      <m:dPr>
                                        <m:ctrlPr>
                                          <a:rPr lang="en-US" sz="1400" i="1" kern="1200">
                                            <a:solidFill>
                                              <a:schemeClr val="tx1"/>
                                            </a:solidFill>
                                            <a:latin typeface="Cambria Math" panose="02040503050406030204" pitchFamily="18" charset="0"/>
                                            <a:ea typeface="+mn-ea"/>
                                            <a:cs typeface="Arial" charset="0"/>
                                          </a:rPr>
                                        </m:ctrlPr>
                                      </m:dPr>
                                      <m:e>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𝐶</m:t>
                                            </m:r>
                                          </m:e>
                                          <m:sub>
                                            <m:r>
                                              <a:rPr lang="en-US" sz="1400" i="0" kern="1200">
                                                <a:solidFill>
                                                  <a:schemeClr val="tx1"/>
                                                </a:solidFill>
                                                <a:latin typeface="Cambria Math"/>
                                                <a:ea typeface="+mn-ea"/>
                                                <a:cs typeface="Arial" charset="0"/>
                                              </a:rPr>
                                              <m:t>𝑐</m:t>
                                            </m:r>
                                          </m:sub>
                                        </m:sSub>
                                        <m:r>
                                          <a:rPr lang="en-US" sz="1400" i="0" kern="1200">
                                            <a:solidFill>
                                              <a:schemeClr val="tx1"/>
                                            </a:solidFill>
                                            <a:latin typeface="Cambria Math"/>
                                            <a:ea typeface="+mn-ea"/>
                                            <a:cs typeface="Arial" charset="0"/>
                                          </a:rPr>
                                          <m:t>+</m:t>
                                        </m:r>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𝐶</m:t>
                                            </m:r>
                                          </m:e>
                                          <m:sub>
                                            <m:r>
                                              <a:rPr lang="en-US" sz="1400" i="0" kern="1200">
                                                <a:solidFill>
                                                  <a:schemeClr val="tx1"/>
                                                </a:solidFill>
                                                <a:latin typeface="Cambria Math"/>
                                                <a:ea typeface="+mn-ea"/>
                                                <a:cs typeface="Arial" charset="0"/>
                                              </a:rPr>
                                              <m:t>𝑝</m:t>
                                            </m:r>
                                          </m:sub>
                                        </m:sSub>
                                      </m:e>
                                    </m:d>
                                  </m:den>
                                </m:f>
                              </m:den>
                            </m:f>
                          </m:e>
                        </m:d>
                        <m:d>
                          <m:dPr>
                            <m:ctrlPr>
                              <a:rPr lang="en-US" sz="1400" i="1" kern="1200">
                                <a:solidFill>
                                  <a:schemeClr val="tx1"/>
                                </a:solidFill>
                                <a:latin typeface="Cambria Math" panose="02040503050406030204" pitchFamily="18" charset="0"/>
                                <a:ea typeface="+mn-ea"/>
                                <a:cs typeface="Arial" charset="0"/>
                              </a:rPr>
                            </m:ctrlPr>
                          </m:dPr>
                          <m:e>
                            <m:r>
                              <a:rPr lang="en-US" sz="1400" i="0" kern="1200">
                                <a:solidFill>
                                  <a:schemeClr val="tx1"/>
                                </a:solidFill>
                                <a:latin typeface="Cambria Math"/>
                                <a:ea typeface="+mn-ea"/>
                                <a:cs typeface="Arial" charset="0"/>
                              </a:rPr>
                              <m:t>1+</m:t>
                            </m:r>
                            <m:f>
                              <m:fPr>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𝑠</m:t>
                                </m:r>
                              </m:num>
                              <m:den>
                                <m:f>
                                  <m:fPr>
                                    <m:type m:val="skw"/>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1</m:t>
                                    </m:r>
                                  </m:num>
                                  <m:den>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𝑅</m:t>
                                        </m:r>
                                      </m:e>
                                      <m:sub>
                                        <m:r>
                                          <a:rPr lang="en-US" sz="1400" i="0" kern="1200">
                                            <a:solidFill>
                                              <a:schemeClr val="tx1"/>
                                            </a:solidFill>
                                            <a:latin typeface="Cambria Math"/>
                                            <a:ea typeface="+mn-ea"/>
                                            <a:cs typeface="Arial" charset="0"/>
                                          </a:rPr>
                                          <m:t>𝐶</m:t>
                                        </m:r>
                                      </m:sub>
                                    </m:sSub>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𝐶</m:t>
                                        </m:r>
                                      </m:e>
                                      <m:sub>
                                        <m:r>
                                          <a:rPr lang="en-US" sz="1400" i="0" kern="1200">
                                            <a:solidFill>
                                              <a:schemeClr val="tx1"/>
                                            </a:solidFill>
                                            <a:latin typeface="Cambria Math"/>
                                            <a:ea typeface="+mn-ea"/>
                                            <a:cs typeface="Arial" charset="0"/>
                                          </a:rPr>
                                          <m:t>𝑝</m:t>
                                        </m:r>
                                      </m:sub>
                                    </m:sSub>
                                  </m:den>
                                </m:f>
                              </m:den>
                            </m:f>
                          </m:e>
                        </m:d>
                      </m:den>
                    </m:f>
                  </m:oMath>
                </m:oMathPara>
              </a14:m>
              <a:endParaRPr lang="en-US" sz="1400" i="0" kern="1200">
                <a:solidFill>
                  <a:schemeClr val="tx1"/>
                </a:solidFill>
                <a:latin typeface="Cambria Math"/>
                <a:ea typeface="+mn-ea"/>
                <a:cs typeface="Arial" charset="0"/>
              </a:endParaRPr>
            </a:p>
            <a:p>
              <a:pPr marL="0" indent="0" algn="l" rtl="0" fontAlgn="base">
                <a:spcBef>
                  <a:spcPct val="0"/>
                </a:spcBef>
                <a:spcAft>
                  <a:spcPct val="0"/>
                </a:spcAft>
              </a:pPr>
              <a:endParaRPr lang="en-US" sz="1400" i="0" kern="1200">
                <a:solidFill>
                  <a:schemeClr val="tx1"/>
                </a:solidFill>
                <a:latin typeface="Cambria Math"/>
                <a:ea typeface="+mn-ea"/>
                <a:cs typeface="Arial" charset="0"/>
              </a:endParaRPr>
            </a:p>
            <a:p>
              <a:pPr marL="0" indent="0" algn="l" rtl="0" fontAlgn="base">
                <a:spcBef>
                  <a:spcPct val="0"/>
                </a:spcBef>
                <a:spcAft>
                  <a:spcPct val="0"/>
                </a:spcAft>
              </a:pPr>
              <a:r>
                <a:rPr lang="en-US" sz="1400" i="0" kern="1200">
                  <a:solidFill>
                    <a:schemeClr val="tx1"/>
                  </a:solidFill>
                  <a:latin typeface="Cambria Math"/>
                  <a:ea typeface="+mn-ea"/>
                  <a:cs typeface="Arial" charset="0"/>
                </a:rPr>
                <a:t>mid DC gain</a:t>
              </a:r>
            </a:p>
            <a:p>
              <a:pPr marL="0" indent="0" algn="l" rtl="0" fontAlgn="base">
                <a:spcBef>
                  <a:spcPct val="0"/>
                </a:spcBef>
                <a:spcAft>
                  <a:spcPct val="0"/>
                </a:spcAft>
              </a:pPr>
              <a:r>
                <a:rPr lang="en-US" sz="1400" i="0" kern="1200">
                  <a:solidFill>
                    <a:schemeClr val="tx1"/>
                  </a:solidFill>
                  <a:latin typeface="Cambria Math"/>
                  <a:ea typeface="+mn-ea"/>
                  <a:cs typeface="Arial" charset="0"/>
                </a:rPr>
                <a:t>20*log(Rcomp*gm)</a:t>
              </a:r>
            </a:p>
          </xdr:txBody>
        </xdr:sp>
      </mc:Choice>
      <mc:Fallback xmlns="">
        <xdr:sp macro="" textlink="">
          <xdr:nvSpPr>
            <xdr:cNvPr id="5" name="TextBox 5"/>
            <xdr:cNvSpPr txBox="1"/>
          </xdr:nvSpPr>
          <xdr:spPr>
            <a:xfrm>
              <a:off x="11408447" y="9472005"/>
              <a:ext cx="4991869" cy="2435074"/>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mbria Math"/>
                  <a:ea typeface="+mn-ea"/>
                  <a:cs typeface="+mn-cs"/>
                </a:rPr>
                <a:t>compesation transfer function</a:t>
              </a:r>
            </a:p>
            <a:p>
              <a:pPr marL="0" indent="0" algn="l" rtl="0" fontAlgn="base">
                <a:spcBef>
                  <a:spcPct val="0"/>
                </a:spcBef>
                <a:spcAft>
                  <a:spcPct val="0"/>
                </a:spcAft>
              </a:pPr>
              <a:endParaRPr lang="en-US" sz="1400" i="0" kern="1200">
                <a:solidFill>
                  <a:schemeClr val="tx1"/>
                </a:solidFill>
                <a:latin typeface="Cambria Math"/>
                <a:ea typeface="+mn-ea"/>
                <a:cs typeface="Arial" charset="0"/>
              </a:endParaRPr>
            </a:p>
            <a:p>
              <a:pPr marL="0" indent="0" algn="l" rtl="0" fontAlgn="base">
                <a:spcBef>
                  <a:spcPct val="0"/>
                </a:spcBef>
                <a:spcAft>
                  <a:spcPct val="0"/>
                </a:spcAft>
              </a:pPr>
              <a:r>
                <a:rPr lang="en-US" altLang="zh-CN" sz="1400" i="0" kern="1200">
                  <a:solidFill>
                    <a:schemeClr val="tx1"/>
                  </a:solidFill>
                  <a:latin typeface="Cambria Math"/>
                  <a:ea typeface="+mn-ea"/>
                  <a:cs typeface="Arial" charset="0"/>
                </a:rPr>
                <a:t>𝐺_𝑐</a:t>
              </a:r>
              <a:r>
                <a:rPr lang="en-US" altLang="zh-CN" sz="1400" b="0" i="0" kern="1200">
                  <a:solidFill>
                    <a:schemeClr val="tx1"/>
                  </a:solidFill>
                  <a:latin typeface="Cambria Math"/>
                  <a:ea typeface="+mn-ea"/>
                  <a:cs typeface="Arial" charset="0"/>
                </a:rPr>
                <a:t>𝐹𝐵 </a:t>
              </a:r>
              <a:r>
                <a:rPr lang="en-US" sz="1400" i="0" kern="1200">
                  <a:solidFill>
                    <a:schemeClr val="tx1"/>
                  </a:solidFill>
                  <a:latin typeface="Cambria Math"/>
                  <a:ea typeface="+mn-ea"/>
                  <a:cs typeface="Arial" charset="0"/>
                </a:rPr>
                <a:t>〖</a:t>
              </a:r>
              <a:r>
                <a:rPr lang="en-US" sz="1400" b="0" i="0" kern="1200">
                  <a:solidFill>
                    <a:schemeClr val="tx1"/>
                  </a:solidFill>
                  <a:latin typeface="Cambria Math"/>
                  <a:ea typeface="+mn-ea"/>
                  <a:cs typeface="Arial" charset="0"/>
                </a:rPr>
                <a:t>=𝑉_𝑐/𝑉_𝐹𝐵 =</a:t>
              </a:r>
              <a:r>
                <a:rPr lang="en-US" sz="1400" i="0" kern="1200">
                  <a:solidFill>
                    <a:schemeClr val="tx1"/>
                  </a:solidFill>
                  <a:latin typeface="Cambria Math"/>
                  <a:ea typeface="+mn-ea"/>
                  <a:cs typeface="Arial" charset="0"/>
                </a:rPr>
                <a:t>𝑅〗_(𝑜_𝑒𝑎) 𝑔_𝑚  (1+𝑠/(1⁄(𝑅_𝐶 𝐶_𝑐 )))/(1+𝑠/(1⁄(𝑅_(𝑜_𝑒𝑎) (𝐶_𝑐+𝐶_𝑝 ) )))(1+𝑠/(1⁄(𝑅_𝐶 𝐶_𝑝 ))) </a:t>
              </a:r>
            </a:p>
            <a:p>
              <a:pPr marL="0" indent="0" algn="l" rtl="0" fontAlgn="base">
                <a:spcBef>
                  <a:spcPct val="0"/>
                </a:spcBef>
                <a:spcAft>
                  <a:spcPct val="0"/>
                </a:spcAft>
              </a:pPr>
              <a:endParaRPr lang="en-US" sz="1400" i="0" kern="1200">
                <a:solidFill>
                  <a:schemeClr val="tx1"/>
                </a:solidFill>
                <a:latin typeface="Cambria Math"/>
                <a:ea typeface="+mn-ea"/>
                <a:cs typeface="Arial" charset="0"/>
              </a:endParaRPr>
            </a:p>
            <a:p>
              <a:pPr marL="0" indent="0" algn="l" rtl="0" fontAlgn="base">
                <a:spcBef>
                  <a:spcPct val="0"/>
                </a:spcBef>
                <a:spcAft>
                  <a:spcPct val="0"/>
                </a:spcAft>
              </a:pPr>
              <a:r>
                <a:rPr lang="en-US" sz="1400" i="0" kern="1200">
                  <a:solidFill>
                    <a:schemeClr val="tx1"/>
                  </a:solidFill>
                  <a:latin typeface="Cambria Math"/>
                  <a:ea typeface="+mn-ea"/>
                  <a:cs typeface="Arial" charset="0"/>
                </a:rPr>
                <a:t>mid DC gain</a:t>
              </a:r>
            </a:p>
            <a:p>
              <a:pPr marL="0" indent="0" algn="l" rtl="0" fontAlgn="base">
                <a:spcBef>
                  <a:spcPct val="0"/>
                </a:spcBef>
                <a:spcAft>
                  <a:spcPct val="0"/>
                </a:spcAft>
              </a:pPr>
              <a:r>
                <a:rPr lang="en-US" sz="1400" i="0" kern="1200">
                  <a:solidFill>
                    <a:schemeClr val="tx1"/>
                  </a:solidFill>
                  <a:latin typeface="Cambria Math"/>
                  <a:ea typeface="+mn-ea"/>
                  <a:cs typeface="Arial" charset="0"/>
                </a:rPr>
                <a:t>20*log(Rcomp*gm)</a:t>
              </a:r>
            </a:p>
          </xdr:txBody>
        </xdr:sp>
      </mc:Fallback>
    </mc:AlternateContent>
    <xdr:clientData/>
  </xdr:twoCellAnchor>
  <xdr:twoCellAnchor>
    <xdr:from>
      <xdr:col>2</xdr:col>
      <xdr:colOff>622300</xdr:colOff>
      <xdr:row>45</xdr:row>
      <xdr:rowOff>68035</xdr:rowOff>
    </xdr:from>
    <xdr:to>
      <xdr:col>14</xdr:col>
      <xdr:colOff>641534</xdr:colOff>
      <xdr:row>68</xdr:row>
      <xdr:rowOff>54921</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174625</xdr:colOff>
      <xdr:row>72</xdr:row>
      <xdr:rowOff>152976</xdr:rowOff>
    </xdr:from>
    <xdr:to>
      <xdr:col>20</xdr:col>
      <xdr:colOff>185343</xdr:colOff>
      <xdr:row>82</xdr:row>
      <xdr:rowOff>50427</xdr:rowOff>
    </xdr:to>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0337800" y="13616564"/>
              <a:ext cx="3249218" cy="1707201"/>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marL="0" indent="0" algn="l" rtl="0"/>
              <a:r>
                <a:rPr kumimoji="0" lang="en-US" sz="1400" b="0" i="0" u="none" strike="noStrike" kern="0" cap="none" spc="0" normalizeH="0" baseline="0">
                  <a:ln>
                    <a:noFill/>
                  </a:ln>
                  <a:solidFill>
                    <a:prstClr val="black"/>
                  </a:solidFill>
                  <a:effectLst/>
                  <a:uLnTx/>
                  <a:uFillTx/>
                  <a:latin typeface="Cambria Math"/>
                  <a:ea typeface="+mn-ea"/>
                  <a:cs typeface="+mn-cs"/>
                </a:rPr>
                <a:t>loop transfer function</a:t>
              </a:r>
            </a:p>
            <a:p>
              <a:pPr marL="0" indent="0" algn="l" rtl="0"/>
              <a:endParaRPr kumimoji="0" lang="en-US" sz="1400" b="0" i="0" u="none" strike="noStrike" kern="0" cap="none" spc="0" normalizeH="0" baseline="0">
                <a:ln>
                  <a:noFill/>
                </a:ln>
                <a:solidFill>
                  <a:prstClr val="black"/>
                </a:solidFill>
                <a:effectLst/>
                <a:uLnTx/>
                <a:uFillTx/>
                <a:latin typeface="Cambria Math"/>
                <a:ea typeface="+mn-ea"/>
                <a:cs typeface="+mn-cs"/>
              </a:endParaRPr>
            </a:p>
            <a:p>
              <a:pPr marL="0" indent="0" algn="l" rtl="0"/>
              <a14:m>
                <m:oMath xmlns:m="http://schemas.openxmlformats.org/officeDocument/2006/math">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a:ln>
                            <a:noFill/>
                          </a:ln>
                          <a:solidFill>
                            <a:prstClr val="black"/>
                          </a:solidFill>
                          <a:effectLst/>
                          <a:uLnTx/>
                          <a:uFillTx/>
                          <a:latin typeface="Cambria Math"/>
                          <a:ea typeface="+mn-ea"/>
                          <a:cs typeface="+mn-cs"/>
                        </a:rPr>
                        <m:t>𝐺</m:t>
                      </m:r>
                    </m:e>
                    <m:sub>
                      <m:r>
                        <a:rPr kumimoji="0" lang="en-US" altLang="zh-CN" sz="1800" b="0" i="0" u="none" strike="noStrike" kern="0" cap="none" spc="0" normalizeH="0" baseline="0">
                          <a:ln>
                            <a:noFill/>
                          </a:ln>
                          <a:solidFill>
                            <a:prstClr val="black"/>
                          </a:solidFill>
                          <a:effectLst/>
                          <a:uLnTx/>
                          <a:uFillTx/>
                          <a:latin typeface="Cambria Math"/>
                          <a:ea typeface="+mn-ea"/>
                          <a:cs typeface="+mn-cs"/>
                        </a:rPr>
                        <m:t>𝐿𝑂𝑂𝑃</m:t>
                      </m:r>
                    </m:sub>
                  </m:sSub>
                  <m:r>
                    <a:rPr kumimoji="0" lang="en-US" sz="1800" b="0" i="0" u="none" strike="noStrike" kern="0" cap="none" spc="0" normalizeH="0" baseline="0">
                      <a:ln>
                        <a:noFill/>
                      </a:ln>
                      <a:solidFill>
                        <a:prstClr val="black"/>
                      </a:solidFill>
                      <a:effectLst/>
                      <a:uLnTx/>
                      <a:uFillTx/>
                      <a:latin typeface="Cambria Math"/>
                      <a:ea typeface="+mn-ea"/>
                      <a:cs typeface="+mn-cs"/>
                    </a:rPr>
                    <m:t>=</m:t>
                  </m:r>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a:ln>
                            <a:noFill/>
                          </a:ln>
                          <a:solidFill>
                            <a:prstClr val="black"/>
                          </a:solidFill>
                          <a:effectLst/>
                          <a:uLnTx/>
                          <a:uFillTx/>
                          <a:latin typeface="Cambria Math"/>
                          <a:ea typeface="+mn-ea"/>
                          <a:cs typeface="+mn-cs"/>
                        </a:rPr>
                        <m:t>𝐺</m:t>
                      </m:r>
                    </m:e>
                    <m:sub>
                      <m:r>
                        <a:rPr kumimoji="0" lang="en-US" sz="1800" b="0" i="0" u="none" strike="noStrike" kern="0" cap="none" spc="0" normalizeH="0" baseline="0">
                          <a:ln>
                            <a:noFill/>
                          </a:ln>
                          <a:solidFill>
                            <a:prstClr val="black"/>
                          </a:solidFill>
                          <a:effectLst/>
                          <a:uLnTx/>
                          <a:uFillTx/>
                          <a:latin typeface="Cambria Math"/>
                          <a:ea typeface="+mn-ea"/>
                          <a:cs typeface="+mn-cs"/>
                        </a:rPr>
                        <m:t>𝑣𝐿</m:t>
                      </m:r>
                    </m:sub>
                  </m:sSub>
                </m:oMath>
              </a14:m>
              <a:r>
                <a:rPr kumimoji="0" lang="en-US" sz="1800" b="0" i="0" u="none" strike="noStrike" kern="0" cap="none" spc="0" normalizeH="0" baseline="0">
                  <a:ln>
                    <a:noFill/>
                  </a:ln>
                  <a:solidFill>
                    <a:prstClr val="black"/>
                  </a:solidFill>
                  <a:effectLst/>
                  <a:uLnTx/>
                  <a:uFillTx/>
                  <a:latin typeface="Cambria Math"/>
                  <a:ea typeface="+mn-ea"/>
                  <a:cs typeface="+mn-cs"/>
                </a:rPr>
                <a:t>*</a:t>
              </a:r>
              <a14:m>
                <m:oMath xmlns:m="http://schemas.openxmlformats.org/officeDocument/2006/math">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a:ln>
                            <a:noFill/>
                          </a:ln>
                          <a:solidFill>
                            <a:prstClr val="black"/>
                          </a:solidFill>
                          <a:effectLst/>
                          <a:uLnTx/>
                          <a:uFillTx/>
                          <a:latin typeface="Cambria Math"/>
                          <a:ea typeface="+mn-ea"/>
                          <a:cs typeface="+mn-cs"/>
                        </a:rPr>
                        <m:t>𝐺</m:t>
                      </m:r>
                    </m:e>
                    <m:sub>
                      <m:r>
                        <a:rPr kumimoji="0" lang="en-US" altLang="zh-CN" sz="1800" b="0" i="0" u="none" strike="noStrike" kern="0" cap="none" spc="0" normalizeH="0" baseline="0">
                          <a:ln>
                            <a:noFill/>
                          </a:ln>
                          <a:solidFill>
                            <a:prstClr val="black"/>
                          </a:solidFill>
                          <a:effectLst/>
                          <a:uLnTx/>
                          <a:uFillTx/>
                          <a:latin typeface="Cambria Math"/>
                          <a:ea typeface="+mn-ea"/>
                          <a:cs typeface="+mn-cs"/>
                        </a:rPr>
                        <m:t>𝐿</m:t>
                      </m:r>
                      <m:r>
                        <a:rPr kumimoji="0" lang="en-US" sz="1800" b="0" i="0" u="none" strike="noStrike" kern="0" cap="none" spc="0" normalizeH="0" baseline="0">
                          <a:ln>
                            <a:noFill/>
                          </a:ln>
                          <a:solidFill>
                            <a:prstClr val="black"/>
                          </a:solidFill>
                          <a:effectLst/>
                          <a:uLnTx/>
                          <a:uFillTx/>
                          <a:latin typeface="Cambria Math"/>
                          <a:ea typeface="+mn-ea"/>
                          <a:cs typeface="+mn-cs"/>
                        </a:rPr>
                        <m:t>𝑐</m:t>
                      </m:r>
                    </m:sub>
                  </m:sSub>
                </m:oMath>
              </a14:m>
              <a:r>
                <a:rPr kumimoji="0" lang="en-US" sz="1800" b="0" i="0" u="none" strike="noStrike" kern="0" cap="none" spc="0" normalizeH="0" baseline="0">
                  <a:ln>
                    <a:noFill/>
                  </a:ln>
                  <a:solidFill>
                    <a:prstClr val="black"/>
                  </a:solidFill>
                  <a:effectLst/>
                  <a:uLnTx/>
                  <a:uFillTx/>
                  <a:latin typeface="Cambria Math"/>
                  <a:ea typeface="+mn-ea"/>
                  <a:cs typeface="+mn-cs"/>
                </a:rPr>
                <a:t>*</a:t>
              </a:r>
              <a14:m>
                <m:oMath xmlns:m="http://schemas.openxmlformats.org/officeDocument/2006/math">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a:ln>
                            <a:noFill/>
                          </a:ln>
                          <a:solidFill>
                            <a:prstClr val="black"/>
                          </a:solidFill>
                          <a:effectLst/>
                          <a:uLnTx/>
                          <a:uFillTx/>
                          <a:latin typeface="Cambria Math"/>
                          <a:ea typeface="+mn-ea"/>
                          <a:cs typeface="+mn-cs"/>
                        </a:rPr>
                        <m:t>𝐺</m:t>
                      </m:r>
                    </m:e>
                    <m:sub>
                      <m:r>
                        <a:rPr kumimoji="0" lang="en-US" sz="1800" b="0" i="0" u="none" strike="noStrike" kern="0" cap="none" spc="0" normalizeH="0" baseline="0">
                          <a:ln>
                            <a:noFill/>
                          </a:ln>
                          <a:solidFill>
                            <a:prstClr val="black"/>
                          </a:solidFill>
                          <a:effectLst/>
                          <a:uLnTx/>
                          <a:uFillTx/>
                          <a:latin typeface="Cambria Math"/>
                          <a:ea typeface="+mn-ea"/>
                          <a:cs typeface="+mn-cs"/>
                        </a:rPr>
                        <m:t>𝑐</m:t>
                      </m:r>
                      <m:r>
                        <m:rPr>
                          <m:sty m:val="p"/>
                        </m:rPr>
                        <a:rPr kumimoji="0" lang="en-US" sz="1800" b="0" i="0" u="none" strike="noStrike" kern="0" cap="none" spc="0" normalizeH="0" baseline="0">
                          <a:ln>
                            <a:noFill/>
                          </a:ln>
                          <a:solidFill>
                            <a:prstClr val="black"/>
                          </a:solidFill>
                          <a:effectLst/>
                          <a:uLnTx/>
                          <a:uFillTx/>
                          <a:latin typeface="Cambria Math"/>
                          <a:ea typeface="+mn-ea"/>
                          <a:cs typeface="+mn-cs"/>
                        </a:rPr>
                        <m:t>FB</m:t>
                      </m:r>
                    </m:sub>
                  </m:sSub>
                </m:oMath>
              </a14:m>
              <a:r>
                <a:rPr kumimoji="0" lang="en-US" sz="1800" b="0" i="0" u="none" strike="noStrike" kern="0" cap="none" spc="0" normalizeH="0" baseline="0" noProof="0">
                  <a:ln>
                    <a:noFill/>
                  </a:ln>
                  <a:solidFill>
                    <a:prstClr val="black"/>
                  </a:solidFill>
                  <a:effectLst/>
                  <a:uLnTx/>
                  <a:uFillTx/>
                  <a:latin typeface="Cambria Math"/>
                  <a:ea typeface="+mn-ea"/>
                  <a:cs typeface="+mn-cs"/>
                </a:rPr>
                <a:t>*</a:t>
              </a:r>
              <a14:m>
                <m:oMath xmlns:m="http://schemas.openxmlformats.org/officeDocument/2006/math">
                  <m:sSub>
                    <m:sSub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noProof="0">
                          <a:ln>
                            <a:noFill/>
                          </a:ln>
                          <a:solidFill>
                            <a:prstClr val="black"/>
                          </a:solidFill>
                          <a:effectLst/>
                          <a:uLnTx/>
                          <a:uFillTx/>
                          <a:latin typeface="Cambria Math"/>
                          <a:ea typeface="+mn-ea"/>
                          <a:cs typeface="+mn-cs"/>
                        </a:rPr>
                        <m:t>𝐺</m:t>
                      </m:r>
                    </m:e>
                    <m:sub>
                      <m:r>
                        <m:rPr>
                          <m:sty m:val="p"/>
                        </m:rPr>
                        <a:rPr kumimoji="0" lang="en-US" sz="1800" b="0" i="0" u="none" strike="noStrike" kern="0" cap="none" spc="0" normalizeH="0" baseline="0" noProof="0">
                          <a:ln>
                            <a:noFill/>
                          </a:ln>
                          <a:solidFill>
                            <a:prstClr val="black"/>
                          </a:solidFill>
                          <a:effectLst/>
                          <a:uLnTx/>
                          <a:uFillTx/>
                          <a:latin typeface="Cambria Math"/>
                          <a:ea typeface="+mn-ea"/>
                          <a:cs typeface="+mn-cs"/>
                        </a:rPr>
                        <m:t>FB</m:t>
                      </m:r>
                      <m:r>
                        <a:rPr kumimoji="0" lang="en-US" sz="1800" b="0" i="1" u="none" strike="noStrike" kern="0" cap="none" spc="0" normalizeH="0" baseline="0" noProof="0">
                          <a:ln>
                            <a:noFill/>
                          </a:ln>
                          <a:solidFill>
                            <a:prstClr val="black"/>
                          </a:solidFill>
                          <a:effectLst/>
                          <a:uLnTx/>
                          <a:uFillTx/>
                          <a:latin typeface="Cambria Math"/>
                          <a:ea typeface="+mn-ea"/>
                          <a:cs typeface="+mn-cs"/>
                        </a:rPr>
                        <m:t>𝑣</m:t>
                      </m:r>
                    </m:sub>
                  </m:sSub>
                </m:oMath>
              </a14:m>
              <a:endParaRPr kumimoji="0" lang="en-US" sz="1800" b="0" i="0" u="none" strike="noStrike" kern="0" cap="none" spc="0" normalizeH="0" baseline="0">
                <a:ln>
                  <a:noFill/>
                </a:ln>
                <a:solidFill>
                  <a:prstClr val="black"/>
                </a:solidFill>
                <a:effectLst/>
                <a:uLnTx/>
                <a:uFillTx/>
                <a:latin typeface="Cambria Math"/>
                <a:ea typeface="+mn-ea"/>
                <a:cs typeface="+mn-cs"/>
              </a:endParaRPr>
            </a:p>
            <a:p>
              <a:pPr marL="0" indent="0" algn="l" rtl="0"/>
              <a:r>
                <a:rPr kumimoji="0" lang="en-US" sz="1800" b="0" i="0" u="none" strike="noStrike" kern="0" cap="none" spc="0" normalizeH="0" baseline="0">
                  <a:ln>
                    <a:noFill/>
                  </a:ln>
                  <a:solidFill>
                    <a:prstClr val="black"/>
                  </a:solidFill>
                  <a:effectLst/>
                  <a:uLnTx/>
                  <a:uFillTx/>
                  <a:latin typeface="Cambria Math"/>
                  <a:ea typeface="+mn-ea"/>
                  <a:cs typeface="+mn-cs"/>
                </a:rPr>
                <a:t>          </a:t>
              </a:r>
            </a:p>
            <a:p>
              <a:pPr marL="0" indent="0" algn="l" rtl="0"/>
              <a14:m>
                <m:oMath xmlns:m="http://schemas.openxmlformats.org/officeDocument/2006/math">
                  <m:r>
                    <a:rPr kumimoji="0" lang="en-US" sz="1800" b="0" i="0" u="none" strike="noStrike" kern="0" cap="none" spc="0" normalizeH="0" baseline="0">
                      <a:ln>
                        <a:noFill/>
                      </a:ln>
                      <a:solidFill>
                        <a:prstClr val="black"/>
                      </a:solidFill>
                      <a:effectLst/>
                      <a:uLnTx/>
                      <a:uFillTx/>
                      <a:latin typeface="Cambria Math"/>
                      <a:ea typeface="+mn-ea"/>
                      <a:cs typeface="+mn-cs"/>
                    </a:rPr>
                    <m:t>=</m:t>
                  </m:r>
                  <m:f>
                    <m:f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fPr>
                    <m:num>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a:ln>
                                <a:noFill/>
                              </a:ln>
                              <a:solidFill>
                                <a:prstClr val="black"/>
                              </a:solidFill>
                              <a:effectLst/>
                              <a:uLnTx/>
                              <a:uFillTx/>
                              <a:latin typeface="Cambria Math"/>
                              <a:ea typeface="+mn-ea"/>
                              <a:cs typeface="+mn-cs"/>
                            </a:rPr>
                            <m:t>𝑉</m:t>
                          </m:r>
                        </m:e>
                        <m:sub>
                          <m:r>
                            <a:rPr kumimoji="0" lang="en-US" sz="1800" b="0" i="0" u="none" strike="noStrike" kern="0" cap="none" spc="0" normalizeH="0" baseline="0">
                              <a:ln>
                                <a:noFill/>
                              </a:ln>
                              <a:solidFill>
                                <a:prstClr val="black"/>
                              </a:solidFill>
                              <a:effectLst/>
                              <a:uLnTx/>
                              <a:uFillTx/>
                              <a:latin typeface="Cambria Math"/>
                              <a:ea typeface="+mn-ea"/>
                              <a:cs typeface="+mn-cs"/>
                            </a:rPr>
                            <m:t>𝑜𝑢𝑡</m:t>
                          </m:r>
                        </m:sub>
                      </m:sSub>
                    </m:num>
                    <m:den>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a:ln>
                                <a:noFill/>
                              </a:ln>
                              <a:solidFill>
                                <a:prstClr val="black"/>
                              </a:solidFill>
                              <a:effectLst/>
                              <a:uLnTx/>
                              <a:uFillTx/>
                              <a:latin typeface="Cambria Math"/>
                              <a:ea typeface="+mn-ea"/>
                              <a:cs typeface="+mn-cs"/>
                            </a:rPr>
                            <m:t>𝑖</m:t>
                          </m:r>
                        </m:e>
                        <m:sub>
                          <m:r>
                            <a:rPr kumimoji="0" lang="en-US" sz="1800" b="0" i="0" u="none" strike="noStrike" kern="0" cap="none" spc="0" normalizeH="0" baseline="0">
                              <a:ln>
                                <a:noFill/>
                              </a:ln>
                              <a:solidFill>
                                <a:prstClr val="black"/>
                              </a:solidFill>
                              <a:effectLst/>
                              <a:uLnTx/>
                              <a:uFillTx/>
                              <a:latin typeface="Cambria Math"/>
                              <a:ea typeface="+mn-ea"/>
                              <a:cs typeface="+mn-cs"/>
                            </a:rPr>
                            <m:t>𝐿</m:t>
                          </m:r>
                        </m:sub>
                      </m:sSub>
                    </m:den>
                  </m:f>
                  <m:r>
                    <a:rPr kumimoji="0" lang="en-US" sz="1800" b="0" i="0" u="none" strike="noStrike" kern="0" cap="none" spc="0" normalizeH="0" baseline="0">
                      <a:ln>
                        <a:noFill/>
                      </a:ln>
                      <a:solidFill>
                        <a:prstClr val="black"/>
                      </a:solidFill>
                      <a:effectLst/>
                      <a:uLnTx/>
                      <a:uFillTx/>
                      <a:latin typeface="Cambria Math"/>
                      <a:ea typeface="+mn-ea"/>
                      <a:cs typeface="+mn-cs"/>
                    </a:rPr>
                    <m:t>∗</m:t>
                  </m:r>
                  <m:f>
                    <m:f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fPr>
                    <m:num>
                      <m:r>
                        <a:rPr kumimoji="0" lang="en-US" sz="1800" b="0" i="0" u="none" strike="noStrike" kern="0" cap="none" spc="0" normalizeH="0" baseline="0">
                          <a:ln>
                            <a:noFill/>
                          </a:ln>
                          <a:solidFill>
                            <a:prstClr val="black"/>
                          </a:solidFill>
                          <a:effectLst/>
                          <a:uLnTx/>
                          <a:uFillTx/>
                          <a:latin typeface="Cambria Math"/>
                          <a:ea typeface="+mn-ea"/>
                          <a:cs typeface="+mn-cs"/>
                        </a:rPr>
                        <m:t>1</m:t>
                      </m:r>
                    </m:num>
                    <m:den>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a:ln>
                                    <a:noFill/>
                                  </a:ln>
                                  <a:solidFill>
                                    <a:prstClr val="black"/>
                                  </a:solidFill>
                                  <a:effectLst/>
                                  <a:uLnTx/>
                                  <a:uFillTx/>
                                  <a:latin typeface="Cambria Math"/>
                                  <a:ea typeface="+mn-ea"/>
                                  <a:cs typeface="+mn-cs"/>
                                </a:rPr>
                                <m:t>𝑔</m:t>
                              </m:r>
                            </m:e>
                            <m:sub>
                              <m:r>
                                <a:rPr kumimoji="0" lang="en-US" sz="1800" b="0" i="0" u="none" strike="noStrike" kern="0" cap="none" spc="0" normalizeH="0" baseline="0">
                                  <a:ln>
                                    <a:noFill/>
                                  </a:ln>
                                  <a:solidFill>
                                    <a:prstClr val="black"/>
                                  </a:solidFill>
                                  <a:effectLst/>
                                  <a:uLnTx/>
                                  <a:uFillTx/>
                                  <a:latin typeface="Cambria Math"/>
                                  <a:ea typeface="+mn-ea"/>
                                  <a:cs typeface="+mn-cs"/>
                                </a:rPr>
                                <m:t>𝑚</m:t>
                              </m:r>
                              <m:r>
                                <a:rPr kumimoji="0" lang="en-US" sz="1800" b="0" i="0" u="none" strike="noStrike" kern="0" cap="none" spc="0" normalizeH="0" baseline="0">
                                  <a:ln>
                                    <a:noFill/>
                                  </a:ln>
                                  <a:solidFill>
                                    <a:prstClr val="black"/>
                                  </a:solidFill>
                                  <a:effectLst/>
                                  <a:uLnTx/>
                                  <a:uFillTx/>
                                  <a:latin typeface="Cambria Math"/>
                                  <a:ea typeface="+mn-ea"/>
                                  <a:cs typeface="+mn-cs"/>
                                </a:rPr>
                                <m:t>_</m:t>
                              </m:r>
                              <m:r>
                                <a:rPr kumimoji="0" lang="en-US" sz="1800" b="0" i="0" u="none" strike="noStrike" kern="0" cap="none" spc="0" normalizeH="0" baseline="0">
                                  <a:ln>
                                    <a:noFill/>
                                  </a:ln>
                                  <a:solidFill>
                                    <a:prstClr val="black"/>
                                  </a:solidFill>
                                  <a:effectLst/>
                                  <a:uLnTx/>
                                  <a:uFillTx/>
                                  <a:latin typeface="Cambria Math"/>
                                  <a:ea typeface="+mn-ea"/>
                                  <a:cs typeface="+mn-cs"/>
                                </a:rPr>
                                <m:t>𝑝𝑠</m:t>
                              </m:r>
                            </m:sub>
                          </m:sSub>
                          <m:r>
                            <a:rPr kumimoji="0" lang="en-US" sz="1800" b="0" i="0" u="none" strike="noStrike" kern="0" cap="none" spc="0" normalizeH="0" baseline="0">
                              <a:ln>
                                <a:noFill/>
                              </a:ln>
                              <a:solidFill>
                                <a:prstClr val="black"/>
                              </a:solidFill>
                              <a:effectLst/>
                              <a:uLnTx/>
                              <a:uFillTx/>
                              <a:latin typeface="Cambria Math"/>
                              <a:ea typeface="+mn-ea"/>
                              <a:cs typeface="+mn-cs"/>
                            </a:rPr>
                            <m:t>𝑅</m:t>
                          </m:r>
                        </m:e>
                        <m:sub>
                          <m:r>
                            <a:rPr kumimoji="0" lang="en-US" sz="1800" b="0" i="0" u="none" strike="noStrike" kern="0" cap="none" spc="0" normalizeH="0" baseline="0">
                              <a:ln>
                                <a:noFill/>
                              </a:ln>
                              <a:solidFill>
                                <a:prstClr val="black"/>
                              </a:solidFill>
                              <a:effectLst/>
                              <a:uLnTx/>
                              <a:uFillTx/>
                              <a:latin typeface="Cambria Math"/>
                              <a:ea typeface="+mn-ea"/>
                              <a:cs typeface="+mn-cs"/>
                            </a:rPr>
                            <m:t>𝑠𝑛𝑠</m:t>
                          </m:r>
                        </m:sub>
                      </m:sSub>
                    </m:den>
                  </m:f>
                </m:oMath>
              </a14:m>
              <a:r>
                <a:rPr kumimoji="0" lang="en-US" sz="1800" b="0" i="0" u="none" strike="noStrike" kern="0" cap="none" spc="0" normalizeH="0" baseline="0">
                  <a:ln>
                    <a:noFill/>
                  </a:ln>
                  <a:solidFill>
                    <a:prstClr val="black"/>
                  </a:solidFill>
                  <a:effectLst/>
                  <a:uLnTx/>
                  <a:uFillTx/>
                  <a:latin typeface="Cambria Math"/>
                  <a:ea typeface="+mn-ea"/>
                  <a:cs typeface="+mn-cs"/>
                </a:rPr>
                <a:t> </a:t>
              </a:r>
              <a14:m>
                <m:oMath xmlns:m="http://schemas.openxmlformats.org/officeDocument/2006/math">
                  <m:r>
                    <a:rPr kumimoji="0" lang="en-US" sz="1800" b="0" i="0" u="none" strike="noStrike" kern="0" cap="none" spc="0" normalizeH="0" baseline="0">
                      <a:ln>
                        <a:noFill/>
                      </a:ln>
                      <a:solidFill>
                        <a:prstClr val="black"/>
                      </a:solidFill>
                      <a:effectLst/>
                      <a:uLnTx/>
                      <a:uFillTx/>
                      <a:latin typeface="Cambria Math"/>
                      <a:ea typeface="+mn-ea"/>
                      <a:cs typeface="+mn-cs"/>
                    </a:rPr>
                    <m:t>∗</m:t>
                  </m:r>
                  <m:f>
                    <m:f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fPr>
                    <m:num>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m:rPr>
                              <m:sty m:val="p"/>
                            </m:rPr>
                            <a:rPr kumimoji="0" lang="en-US" sz="1800" b="0" i="0" u="none" strike="noStrike" kern="0" cap="none" spc="0" normalizeH="0" baseline="0">
                              <a:ln>
                                <a:noFill/>
                              </a:ln>
                              <a:solidFill>
                                <a:prstClr val="black"/>
                              </a:solidFill>
                              <a:effectLst/>
                              <a:uLnTx/>
                              <a:uFillTx/>
                              <a:latin typeface="Cambria Math"/>
                              <a:ea typeface="+mn-ea"/>
                              <a:cs typeface="+mn-cs"/>
                            </a:rPr>
                            <m:t>V</m:t>
                          </m:r>
                        </m:e>
                        <m:sub>
                          <m:r>
                            <a:rPr kumimoji="0" lang="en-US" sz="1800" b="0" i="0" u="none" strike="noStrike" kern="0" cap="none" spc="0" normalizeH="0" baseline="0">
                              <a:ln>
                                <a:noFill/>
                              </a:ln>
                              <a:solidFill>
                                <a:prstClr val="black"/>
                              </a:solidFill>
                              <a:effectLst/>
                              <a:uLnTx/>
                              <a:uFillTx/>
                              <a:latin typeface="Cambria Math"/>
                              <a:ea typeface="+mn-ea"/>
                              <a:cs typeface="+mn-cs"/>
                            </a:rPr>
                            <m:t>𝑐</m:t>
                          </m:r>
                        </m:sub>
                      </m:sSub>
                    </m:num>
                    <m:den>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a:ln>
                                <a:noFill/>
                              </a:ln>
                              <a:solidFill>
                                <a:prstClr val="black"/>
                              </a:solidFill>
                              <a:effectLst/>
                              <a:uLnTx/>
                              <a:uFillTx/>
                              <a:latin typeface="Cambria Math"/>
                              <a:ea typeface="+mn-ea"/>
                              <a:cs typeface="+mn-cs"/>
                            </a:rPr>
                            <m:t>𝑉</m:t>
                          </m:r>
                        </m:e>
                        <m:sub>
                          <m:r>
                            <a:rPr kumimoji="0" lang="en-US" sz="1800" b="0" i="0" u="none" strike="noStrike" kern="0" cap="none" spc="0" normalizeH="0" baseline="0">
                              <a:ln>
                                <a:noFill/>
                              </a:ln>
                              <a:solidFill>
                                <a:prstClr val="black"/>
                              </a:solidFill>
                              <a:effectLst/>
                              <a:uLnTx/>
                              <a:uFillTx/>
                              <a:latin typeface="Cambria Math"/>
                              <a:ea typeface="+mn-ea"/>
                              <a:cs typeface="+mn-cs"/>
                            </a:rPr>
                            <m:t>𝑜𝑢𝑡</m:t>
                          </m:r>
                        </m:sub>
                      </m:sSub>
                    </m:den>
                  </m:f>
                </m:oMath>
              </a14:m>
              <a:r>
                <a:rPr kumimoji="0" lang="en-US" sz="1800" b="0" i="0" u="none" strike="noStrike" kern="0" cap="none" spc="0" normalizeH="0" baseline="0">
                  <a:ln>
                    <a:noFill/>
                  </a:ln>
                  <a:solidFill>
                    <a:prstClr val="black"/>
                  </a:solidFill>
                  <a:effectLst/>
                  <a:uLnTx/>
                  <a:uFillTx/>
                  <a:latin typeface="Cambria Math"/>
                  <a:ea typeface="+mn-ea"/>
                  <a:cs typeface="+mn-cs"/>
                </a:rPr>
                <a:t>*</a:t>
              </a:r>
              <a14:m>
                <m:oMath xmlns:m="http://schemas.openxmlformats.org/officeDocument/2006/math">
                  <m:f>
                    <m:f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fPr>
                    <m:num>
                      <m:sSub>
                        <m:sSub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sSubPr>
                        <m:e>
                          <m:r>
                            <m:rPr>
                              <m:sty m:val="p"/>
                            </m:rPr>
                            <a:rPr kumimoji="0" lang="en-US" sz="1800" b="0" i="0" u="none" strike="noStrike" kern="0" cap="none" spc="0" normalizeH="0" baseline="0" noProof="0">
                              <a:ln>
                                <a:noFill/>
                              </a:ln>
                              <a:solidFill>
                                <a:prstClr val="black"/>
                              </a:solidFill>
                              <a:effectLst/>
                              <a:uLnTx/>
                              <a:uFillTx/>
                              <a:latin typeface="Cambria Math"/>
                              <a:ea typeface="+mn-ea"/>
                              <a:cs typeface="+mn-cs"/>
                            </a:rPr>
                            <m:t>V</m:t>
                          </m:r>
                        </m:e>
                        <m:sub>
                          <m:r>
                            <a:rPr kumimoji="0" lang="en-US" sz="1800" b="0" i="1" u="none" strike="noStrike" kern="0" cap="none" spc="0" normalizeH="0" baseline="0" noProof="0">
                              <a:ln>
                                <a:noFill/>
                              </a:ln>
                              <a:solidFill>
                                <a:prstClr val="black"/>
                              </a:solidFill>
                              <a:effectLst/>
                              <a:uLnTx/>
                              <a:uFillTx/>
                              <a:latin typeface="Cambria Math"/>
                              <a:ea typeface="+mn-ea"/>
                              <a:cs typeface="+mn-cs"/>
                            </a:rPr>
                            <m:t>𝑟𝑒𝑓</m:t>
                          </m:r>
                        </m:sub>
                      </m:sSub>
                    </m:num>
                    <m:den>
                      <m:sSub>
                        <m:sSub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noProof="0">
                              <a:ln>
                                <a:noFill/>
                              </a:ln>
                              <a:solidFill>
                                <a:prstClr val="black"/>
                              </a:solidFill>
                              <a:effectLst/>
                              <a:uLnTx/>
                              <a:uFillTx/>
                              <a:latin typeface="Cambria Math"/>
                              <a:ea typeface="+mn-ea"/>
                              <a:cs typeface="+mn-cs"/>
                            </a:rPr>
                            <m:t>𝑉</m:t>
                          </m:r>
                        </m:e>
                        <m:sub>
                          <m:r>
                            <a:rPr kumimoji="0" lang="en-US" sz="1800" b="0" i="0" u="none" strike="noStrike" kern="0" cap="none" spc="0" normalizeH="0" baseline="0" noProof="0">
                              <a:ln>
                                <a:noFill/>
                              </a:ln>
                              <a:solidFill>
                                <a:prstClr val="black"/>
                              </a:solidFill>
                              <a:effectLst/>
                              <a:uLnTx/>
                              <a:uFillTx/>
                              <a:latin typeface="Cambria Math"/>
                              <a:ea typeface="+mn-ea"/>
                              <a:cs typeface="+mn-cs"/>
                            </a:rPr>
                            <m:t>𝑜𝑢𝑡</m:t>
                          </m:r>
                        </m:sub>
                      </m:sSub>
                    </m:den>
                  </m:f>
                </m:oMath>
              </a14:m>
              <a:endParaRPr kumimoji="0" lang="en-US" sz="1800" b="0" i="0" u="none" strike="noStrike" kern="0" cap="none" spc="0" normalizeH="0" baseline="0">
                <a:ln>
                  <a:noFill/>
                </a:ln>
                <a:solidFill>
                  <a:prstClr val="black"/>
                </a:solidFill>
                <a:effectLst/>
                <a:uLnTx/>
                <a:uFillTx/>
                <a:latin typeface="Cambria Math"/>
                <a:ea typeface="+mn-ea"/>
                <a:cs typeface="+mn-cs"/>
              </a:endParaRPr>
            </a:p>
          </xdr:txBody>
        </xdr:sp>
      </mc:Choice>
      <mc:Fallback xmlns="">
        <xdr:sp macro="" textlink="">
          <xdr:nvSpPr>
            <xdr:cNvPr id="7" name="TextBox 6"/>
            <xdr:cNvSpPr txBox="1"/>
          </xdr:nvSpPr>
          <xdr:spPr>
            <a:xfrm>
              <a:off x="10337800" y="13616564"/>
              <a:ext cx="3249218" cy="1707201"/>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marL="0" indent="0" algn="l" rtl="0"/>
              <a:r>
                <a:rPr kumimoji="0" lang="en-US" sz="1400" b="0" i="0" u="none" strike="noStrike" kern="0" cap="none" spc="0" normalizeH="0" baseline="0">
                  <a:ln>
                    <a:noFill/>
                  </a:ln>
                  <a:solidFill>
                    <a:prstClr val="black"/>
                  </a:solidFill>
                  <a:effectLst/>
                  <a:uLnTx/>
                  <a:uFillTx/>
                  <a:latin typeface="Cambria Math"/>
                  <a:ea typeface="+mn-ea"/>
                  <a:cs typeface="+mn-cs"/>
                </a:rPr>
                <a:t>loop transfer function</a:t>
              </a:r>
            </a:p>
            <a:p>
              <a:pPr marL="0" indent="0" algn="l" rtl="0"/>
              <a:endParaRPr kumimoji="0" lang="en-US" sz="1400" b="0" i="0" u="none" strike="noStrike" kern="0" cap="none" spc="0" normalizeH="0" baseline="0">
                <a:ln>
                  <a:noFill/>
                </a:ln>
                <a:solidFill>
                  <a:prstClr val="black"/>
                </a:solidFill>
                <a:effectLst/>
                <a:uLnTx/>
                <a:uFillTx/>
                <a:latin typeface="Cambria Math"/>
                <a:ea typeface="+mn-ea"/>
                <a:cs typeface="+mn-cs"/>
              </a:endParaRPr>
            </a:p>
            <a:p>
              <a:pPr marL="0" indent="0" algn="l" rtl="0"/>
              <a:r>
                <a:rPr kumimoji="0" lang="en-US" altLang="zh-CN" sz="1800" b="0" i="0" u="none" strike="noStrike" kern="0" cap="none" spc="0" normalizeH="0" baseline="0">
                  <a:ln>
                    <a:noFill/>
                  </a:ln>
                  <a:solidFill>
                    <a:prstClr val="black"/>
                  </a:solidFill>
                  <a:effectLst/>
                  <a:uLnTx/>
                  <a:uFillTx/>
                  <a:latin typeface="Cambria Math"/>
                  <a:ea typeface="+mn-ea"/>
                  <a:cs typeface="+mn-cs"/>
                </a:rPr>
                <a:t>𝐺_𝐿𝑂𝑂𝑃</a:t>
              </a:r>
              <a:r>
                <a:rPr kumimoji="0" lang="en-US" sz="1800" b="0" i="0" u="none" strike="noStrike" kern="0" cap="none" spc="0" normalizeH="0" baseline="0">
                  <a:ln>
                    <a:noFill/>
                  </a:ln>
                  <a:solidFill>
                    <a:prstClr val="black"/>
                  </a:solidFill>
                  <a:effectLst/>
                  <a:uLnTx/>
                  <a:uFillTx/>
                  <a:latin typeface="Cambria Math"/>
                  <a:ea typeface="+mn-ea"/>
                  <a:cs typeface="+mn-cs"/>
                </a:rPr>
                <a:t>=</a:t>
              </a:r>
              <a:r>
                <a:rPr kumimoji="0" lang="en-US" altLang="zh-CN" sz="1800" b="0" i="0" u="none" strike="noStrike" kern="0" cap="none" spc="0" normalizeH="0" baseline="0">
                  <a:ln>
                    <a:noFill/>
                  </a:ln>
                  <a:solidFill>
                    <a:prstClr val="black"/>
                  </a:solidFill>
                  <a:effectLst/>
                  <a:uLnTx/>
                  <a:uFillTx/>
                  <a:latin typeface="Cambria Math"/>
                  <a:ea typeface="+mn-ea"/>
                  <a:cs typeface="+mn-cs"/>
                </a:rPr>
                <a:t>𝐺_</a:t>
              </a:r>
              <a:r>
                <a:rPr kumimoji="0" lang="en-US" sz="1800" b="0" i="0" u="none" strike="noStrike" kern="0" cap="none" spc="0" normalizeH="0" baseline="0">
                  <a:ln>
                    <a:noFill/>
                  </a:ln>
                  <a:solidFill>
                    <a:prstClr val="black"/>
                  </a:solidFill>
                  <a:effectLst/>
                  <a:uLnTx/>
                  <a:uFillTx/>
                  <a:latin typeface="Cambria Math"/>
                  <a:ea typeface="+mn-ea"/>
                  <a:cs typeface="+mn-cs"/>
                </a:rPr>
                <a:t>𝑣𝐿*</a:t>
              </a:r>
              <a:r>
                <a:rPr kumimoji="0" lang="en-US" altLang="zh-CN" sz="1800" b="0" i="0" u="none" strike="noStrike" kern="0" cap="none" spc="0" normalizeH="0" baseline="0">
                  <a:ln>
                    <a:noFill/>
                  </a:ln>
                  <a:solidFill>
                    <a:prstClr val="black"/>
                  </a:solidFill>
                  <a:effectLst/>
                  <a:uLnTx/>
                  <a:uFillTx/>
                  <a:latin typeface="Cambria Math"/>
                  <a:ea typeface="+mn-ea"/>
                  <a:cs typeface="+mn-cs"/>
                </a:rPr>
                <a:t>𝐺_𝐿</a:t>
              </a:r>
              <a:r>
                <a:rPr kumimoji="0" lang="en-US" sz="1800" b="0" i="0" u="none" strike="noStrike" kern="0" cap="none" spc="0" normalizeH="0" baseline="0">
                  <a:ln>
                    <a:noFill/>
                  </a:ln>
                  <a:solidFill>
                    <a:prstClr val="black"/>
                  </a:solidFill>
                  <a:effectLst/>
                  <a:uLnTx/>
                  <a:uFillTx/>
                  <a:latin typeface="Cambria Math"/>
                  <a:ea typeface="+mn-ea"/>
                  <a:cs typeface="+mn-cs"/>
                </a:rPr>
                <a:t>𝑐*</a:t>
              </a:r>
              <a:r>
                <a:rPr kumimoji="0" lang="en-US" altLang="zh-CN" sz="1800" b="0" i="0" u="none" strike="noStrike" kern="0" cap="none" spc="0" normalizeH="0" baseline="0">
                  <a:ln>
                    <a:noFill/>
                  </a:ln>
                  <a:solidFill>
                    <a:prstClr val="black"/>
                  </a:solidFill>
                  <a:effectLst/>
                  <a:uLnTx/>
                  <a:uFillTx/>
                  <a:latin typeface="Cambria Math"/>
                  <a:ea typeface="+mn-ea"/>
                  <a:cs typeface="+mn-cs"/>
                </a:rPr>
                <a:t>𝐺_</a:t>
              </a:r>
              <a:r>
                <a:rPr kumimoji="0" lang="en-US" sz="1800" b="0" i="0" u="none" strike="noStrike" kern="0" cap="none" spc="0" normalizeH="0" baseline="0">
                  <a:ln>
                    <a:noFill/>
                  </a:ln>
                  <a:solidFill>
                    <a:prstClr val="black"/>
                  </a:solidFill>
                  <a:effectLst/>
                  <a:uLnTx/>
                  <a:uFillTx/>
                  <a:latin typeface="Cambria Math"/>
                  <a:ea typeface="+mn-ea"/>
                  <a:cs typeface="+mn-cs"/>
                </a:rPr>
                <a:t>𝑐FB</a:t>
              </a:r>
              <a:r>
                <a:rPr kumimoji="0" lang="en-US" sz="1800" b="0" i="0" u="none" strike="noStrike" kern="0" cap="none" spc="0" normalizeH="0" baseline="0" noProof="0">
                  <a:ln>
                    <a:noFill/>
                  </a:ln>
                  <a:solidFill>
                    <a:prstClr val="black"/>
                  </a:solidFill>
                  <a:effectLst/>
                  <a:uLnTx/>
                  <a:uFillTx/>
                  <a:latin typeface="Cambria Math"/>
                  <a:ea typeface="+mn-ea"/>
                  <a:cs typeface="+mn-cs"/>
                </a:rPr>
                <a:t>*</a:t>
              </a:r>
              <a:r>
                <a:rPr kumimoji="0" lang="en-US" altLang="zh-CN" sz="1800" b="0" i="0" u="none" strike="noStrike" kern="0" cap="none" spc="0" normalizeH="0" baseline="0" noProof="0">
                  <a:ln>
                    <a:noFill/>
                  </a:ln>
                  <a:solidFill>
                    <a:prstClr val="black"/>
                  </a:solidFill>
                  <a:effectLst/>
                  <a:uLnTx/>
                  <a:uFillTx/>
                  <a:latin typeface="Cambria Math"/>
                  <a:ea typeface="+mn-ea"/>
                  <a:cs typeface="+mn-cs"/>
                </a:rPr>
                <a:t>𝐺_</a:t>
              </a:r>
              <a:r>
                <a:rPr kumimoji="0" lang="en-US" sz="1800" b="0" i="0" u="none" strike="noStrike" kern="0" cap="none" spc="0" normalizeH="0" baseline="0" noProof="0">
                  <a:ln>
                    <a:noFill/>
                  </a:ln>
                  <a:solidFill>
                    <a:prstClr val="black"/>
                  </a:solidFill>
                  <a:effectLst/>
                  <a:uLnTx/>
                  <a:uFillTx/>
                  <a:latin typeface="Cambria Math"/>
                  <a:ea typeface="+mn-ea"/>
                  <a:cs typeface="+mn-cs"/>
                </a:rPr>
                <a:t>FB𝑣</a:t>
              </a:r>
              <a:endParaRPr kumimoji="0" lang="en-US" sz="1800" b="0" i="0" u="none" strike="noStrike" kern="0" cap="none" spc="0" normalizeH="0" baseline="0">
                <a:ln>
                  <a:noFill/>
                </a:ln>
                <a:solidFill>
                  <a:prstClr val="black"/>
                </a:solidFill>
                <a:effectLst/>
                <a:uLnTx/>
                <a:uFillTx/>
                <a:latin typeface="Cambria Math"/>
                <a:ea typeface="+mn-ea"/>
                <a:cs typeface="+mn-cs"/>
              </a:endParaRPr>
            </a:p>
            <a:p>
              <a:pPr marL="0" indent="0" algn="l" rtl="0"/>
              <a:r>
                <a:rPr kumimoji="0" lang="en-US" sz="1800" b="0" i="0" u="none" strike="noStrike" kern="0" cap="none" spc="0" normalizeH="0" baseline="0">
                  <a:ln>
                    <a:noFill/>
                  </a:ln>
                  <a:solidFill>
                    <a:prstClr val="black"/>
                  </a:solidFill>
                  <a:effectLst/>
                  <a:uLnTx/>
                  <a:uFillTx/>
                  <a:latin typeface="Cambria Math"/>
                  <a:ea typeface="+mn-ea"/>
                  <a:cs typeface="+mn-cs"/>
                </a:rPr>
                <a:t>          </a:t>
              </a:r>
            </a:p>
            <a:p>
              <a:pPr marL="0" indent="0" algn="l" rtl="0"/>
              <a:r>
                <a:rPr kumimoji="0" lang="en-US" sz="1800" b="0" i="0" u="none" strike="noStrike" kern="0" cap="none" spc="0" normalizeH="0" baseline="0">
                  <a:ln>
                    <a:noFill/>
                  </a:ln>
                  <a:solidFill>
                    <a:prstClr val="black"/>
                  </a:solidFill>
                  <a:effectLst/>
                  <a:uLnTx/>
                  <a:uFillTx/>
                  <a:latin typeface="Cambria Math"/>
                  <a:ea typeface="+mn-ea"/>
                  <a:cs typeface="+mn-cs"/>
                </a:rPr>
                <a:t>=𝑉_𝑜𝑢𝑡/𝑖_𝐿 ∗1/〖𝑔_(𝑚_𝑝𝑠) 𝑅〗_𝑠𝑛𝑠  ∗V_𝑐/𝑉_𝑜𝑢𝑡 *</a:t>
              </a:r>
              <a:r>
                <a:rPr kumimoji="0" lang="en-US" sz="1800" b="0" i="0" u="none" strike="noStrike" kern="0" cap="none" spc="0" normalizeH="0" baseline="0" noProof="0">
                  <a:ln>
                    <a:noFill/>
                  </a:ln>
                  <a:solidFill>
                    <a:prstClr val="black"/>
                  </a:solidFill>
                  <a:effectLst/>
                  <a:uLnTx/>
                  <a:uFillTx/>
                  <a:latin typeface="Cambria Math"/>
                  <a:ea typeface="+mn-ea"/>
                  <a:cs typeface="+mn-cs"/>
                </a:rPr>
                <a:t>V_𝑟𝑒𝑓/𝑉_𝑜𝑢𝑡 </a:t>
              </a:r>
              <a:endParaRPr kumimoji="0" lang="en-US" sz="1800" b="0" i="0" u="none" strike="noStrike" kern="0" cap="none" spc="0" normalizeH="0" baseline="0">
                <a:ln>
                  <a:noFill/>
                </a:ln>
                <a:solidFill>
                  <a:prstClr val="black"/>
                </a:solidFill>
                <a:effectLst/>
                <a:uLnTx/>
                <a:uFillTx/>
                <a:latin typeface="Cambria Math"/>
                <a:ea typeface="+mn-ea"/>
                <a:cs typeface="+mn-cs"/>
              </a:endParaRPr>
            </a:p>
          </xdr:txBody>
        </xdr:sp>
      </mc:Fallback>
    </mc:AlternateContent>
    <xdr:clientData/>
  </xdr:twoCellAnchor>
  <xdr:twoCellAnchor>
    <xdr:from>
      <xdr:col>3</xdr:col>
      <xdr:colOff>4536</xdr:colOff>
      <xdr:row>69</xdr:row>
      <xdr:rowOff>88447</xdr:rowOff>
    </xdr:from>
    <xdr:to>
      <xdr:col>15</xdr:col>
      <xdr:colOff>23770</xdr:colOff>
      <xdr:row>92</xdr:row>
      <xdr:rowOff>75333</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94</xdr:row>
      <xdr:rowOff>0</xdr:rowOff>
    </xdr:from>
    <xdr:to>
      <xdr:col>15</xdr:col>
      <xdr:colOff>19234</xdr:colOff>
      <xdr:row>116</xdr:row>
      <xdr:rowOff>167861</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1</xdr:colOff>
      <xdr:row>97</xdr:row>
      <xdr:rowOff>0</xdr:rowOff>
    </xdr:from>
    <xdr:to>
      <xdr:col>20</xdr:col>
      <xdr:colOff>490538</xdr:colOff>
      <xdr:row>108</xdr:row>
      <xdr:rowOff>164433</xdr:rowOff>
    </xdr:to>
    <mc:AlternateContent xmlns:mc="http://schemas.openxmlformats.org/markup-compatibility/2006" xmlns:a14="http://schemas.microsoft.com/office/drawing/2010/main">
      <mc:Choice Requires="a14">
        <xdr:sp macro="" textlink="">
          <xdr:nvSpPr>
            <xdr:cNvPr id="10" name="TextBox 7">
              <a:extLst>
                <a:ext uri="{FF2B5EF4-FFF2-40B4-BE49-F238E27FC236}">
                  <a16:creationId xmlns:a16="http://schemas.microsoft.com/office/drawing/2014/main" id="{00000000-0008-0000-0100-00000A000000}"/>
                </a:ext>
              </a:extLst>
            </xdr:cNvPr>
            <xdr:cNvSpPr txBox="1"/>
          </xdr:nvSpPr>
          <xdr:spPr>
            <a:xfrm>
              <a:off x="10810876" y="17987963"/>
              <a:ext cx="3081337" cy="2155158"/>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US" sz="1400" i="0">
                  <a:latin typeface="Cambria Math"/>
                </a:rPr>
                <a:t>feedforward transfer</a:t>
              </a:r>
              <a:r>
                <a:rPr lang="en-US" sz="1400" i="0" baseline="0">
                  <a:latin typeface="Cambria Math"/>
                </a:rPr>
                <a:t> function</a:t>
              </a:r>
            </a:p>
            <a:p>
              <a:endParaRPr lang="en-US" i="1">
                <a:latin typeface="Cambria Math"/>
              </a:endParaRPr>
            </a:p>
            <a:p>
              <a:pPr/>
              <a14:m>
                <m:oMathPara xmlns:m="http://schemas.openxmlformats.org/officeDocument/2006/math">
                  <m:oMathParaPr>
                    <m:jc m:val="centerGroup"/>
                  </m:oMathParaPr>
                  <m:oMath xmlns:m="http://schemas.openxmlformats.org/officeDocument/2006/math">
                    <m:sSub>
                      <m:sSubPr>
                        <m:ctrlPr>
                          <a:rPr lang="en-US" sz="1400" i="1">
                            <a:latin typeface="Cambria Math" panose="02040503050406030204" pitchFamily="18" charset="0"/>
                          </a:rPr>
                        </m:ctrlPr>
                      </m:sSubPr>
                      <m:e>
                        <m:r>
                          <a:rPr lang="en-US" altLang="zh-CN" sz="1400" b="0" i="1">
                            <a:latin typeface="Cambria Math"/>
                          </a:rPr>
                          <m:t>𝐺</m:t>
                        </m:r>
                      </m:e>
                      <m:sub>
                        <m:r>
                          <a:rPr lang="en-US" altLang="zh-CN" sz="1400" b="0" i="1">
                            <a:latin typeface="Cambria Math"/>
                          </a:rPr>
                          <m:t>𝑓𝑒𝑒𝑑𝑓𝑜𝑟𝑤𝑎𝑟𝑑</m:t>
                        </m:r>
                      </m:sub>
                    </m:sSub>
                    <m:r>
                      <a:rPr lang="en-US" sz="1400" b="0" i="1">
                        <a:latin typeface="Cambria Math"/>
                      </a:rPr>
                      <m:t>=</m:t>
                    </m:r>
                    <m:f>
                      <m:fPr>
                        <m:ctrlPr>
                          <a:rPr lang="en-US" sz="1400" i="1">
                            <a:latin typeface="Cambria Math" panose="02040503050406030204" pitchFamily="18" charset="0"/>
                          </a:rPr>
                        </m:ctrlPr>
                      </m:fPr>
                      <m:num>
                        <m:r>
                          <a:rPr lang="en-US" sz="1400" b="0" i="1">
                            <a:latin typeface="Cambria Math"/>
                          </a:rPr>
                          <m:t>1+</m:t>
                        </m:r>
                        <m:f>
                          <m:fPr>
                            <m:ctrlPr>
                              <a:rPr lang="en-US" sz="1400" b="0" i="1">
                                <a:latin typeface="Cambria Math" panose="02040503050406030204" pitchFamily="18" charset="0"/>
                              </a:rPr>
                            </m:ctrlPr>
                          </m:fPr>
                          <m:num>
                            <m:r>
                              <a:rPr lang="en-US" sz="1400" b="0" i="1">
                                <a:latin typeface="Cambria Math"/>
                              </a:rPr>
                              <m:t>𝑠</m:t>
                            </m:r>
                          </m:num>
                          <m:den>
                            <m:sSub>
                              <m:sSubPr>
                                <m:ctrlPr>
                                  <a:rPr lang="en-US" sz="110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2</m:t>
                                </m:r>
                              </m:sub>
                            </m:sSub>
                            <m:sSub>
                              <m:sSubPr>
                                <m:ctrlPr>
                                  <a:rPr lang="en-US" sz="110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𝐶</m:t>
                                </m:r>
                              </m:e>
                              <m:sub>
                                <m:r>
                                  <a:rPr lang="en-US" sz="1100" b="0" i="1" kern="1200">
                                    <a:solidFill>
                                      <a:schemeClr val="tx1"/>
                                    </a:solidFill>
                                    <a:effectLst/>
                                    <a:latin typeface="Cambria Math"/>
                                    <a:ea typeface="+mn-ea"/>
                                    <a:cs typeface="Arial" charset="0"/>
                                  </a:rPr>
                                  <m:t>𝑓𝑓</m:t>
                                </m:r>
                              </m:sub>
                            </m:sSub>
                          </m:den>
                        </m:f>
                      </m:num>
                      <m:den>
                        <m:r>
                          <a:rPr lang="en-US" sz="1100" b="0" i="1" kern="1200">
                            <a:solidFill>
                              <a:schemeClr val="tx1"/>
                            </a:solidFill>
                            <a:effectLst/>
                            <a:latin typeface="Cambria Math"/>
                            <a:ea typeface="+mn-ea"/>
                            <a:cs typeface="Arial" charset="0"/>
                          </a:rPr>
                          <m:t>1+</m:t>
                        </m:r>
                        <m:f>
                          <m:fPr>
                            <m:ctrlPr>
                              <a:rPr lang="en-US" sz="1100" b="0" i="1" kern="1200">
                                <a:solidFill>
                                  <a:schemeClr val="tx1"/>
                                </a:solidFill>
                                <a:effectLst/>
                                <a:latin typeface="Cambria Math" panose="02040503050406030204" pitchFamily="18" charset="0"/>
                                <a:ea typeface="+mn-ea"/>
                                <a:cs typeface="Arial" charset="0"/>
                              </a:rPr>
                            </m:ctrlPr>
                          </m:fPr>
                          <m:num>
                            <m:r>
                              <a:rPr lang="en-US" sz="1100" b="0" i="1" kern="1200">
                                <a:solidFill>
                                  <a:schemeClr val="tx1"/>
                                </a:solidFill>
                                <a:effectLst/>
                                <a:latin typeface="Cambria Math"/>
                                <a:ea typeface="+mn-ea"/>
                                <a:cs typeface="Arial" charset="0"/>
                              </a:rPr>
                              <m:t>𝑠</m:t>
                            </m:r>
                          </m:num>
                          <m:den>
                            <m:f>
                              <m:fPr>
                                <m:ctrlPr>
                                  <a:rPr lang="en-US" sz="1100" b="0" i="1" kern="1200">
                                    <a:solidFill>
                                      <a:schemeClr val="tx1"/>
                                    </a:solidFill>
                                    <a:effectLst/>
                                    <a:latin typeface="Cambria Math" panose="02040503050406030204" pitchFamily="18" charset="0"/>
                                    <a:ea typeface="+mn-ea"/>
                                    <a:cs typeface="Arial" charset="0"/>
                                  </a:rPr>
                                </m:ctrlPr>
                              </m:fPr>
                              <m:num>
                                <m:sSub>
                                  <m:sSubPr>
                                    <m:ctrlPr>
                                      <a:rPr lang="en-US" sz="1100" b="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1</m:t>
                                    </m:r>
                                  </m:sub>
                                </m:sSub>
                                <m:r>
                                  <a:rPr lang="en-US" sz="1100" b="0" i="1" kern="1200">
                                    <a:solidFill>
                                      <a:schemeClr val="tx1"/>
                                    </a:solidFill>
                                    <a:effectLst/>
                                    <a:latin typeface="Cambria Math"/>
                                    <a:ea typeface="+mn-ea"/>
                                    <a:cs typeface="Arial" charset="0"/>
                                  </a:rPr>
                                  <m:t>∗</m:t>
                                </m:r>
                                <m:sSub>
                                  <m:sSubPr>
                                    <m:ctrlPr>
                                      <a:rPr lang="en-US" sz="1100" b="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2</m:t>
                                    </m:r>
                                  </m:sub>
                                </m:sSub>
                              </m:num>
                              <m:den>
                                <m:sSub>
                                  <m:sSubPr>
                                    <m:ctrlPr>
                                      <a:rPr lang="en-US" sz="1100" b="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1</m:t>
                                    </m:r>
                                  </m:sub>
                                </m:sSub>
                                <m:r>
                                  <a:rPr lang="en-US" sz="1100" b="0" i="1" kern="1200">
                                    <a:solidFill>
                                      <a:schemeClr val="tx1"/>
                                    </a:solidFill>
                                    <a:effectLst/>
                                    <a:latin typeface="Cambria Math"/>
                                    <a:ea typeface="+mn-ea"/>
                                    <a:cs typeface="Arial" charset="0"/>
                                  </a:rPr>
                                  <m:t>+</m:t>
                                </m:r>
                                <m:sSub>
                                  <m:sSubPr>
                                    <m:ctrlPr>
                                      <a:rPr lang="en-US" sz="1100" b="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2</m:t>
                                    </m:r>
                                  </m:sub>
                                </m:sSub>
                              </m:den>
                            </m:f>
                            <m:sSub>
                              <m:sSubPr>
                                <m:ctrlPr>
                                  <a:rPr lang="en-US" sz="110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𝐶</m:t>
                                </m:r>
                              </m:e>
                              <m:sub>
                                <m:r>
                                  <a:rPr lang="en-US" sz="1100" b="0" i="1" kern="1200">
                                    <a:solidFill>
                                      <a:schemeClr val="tx1"/>
                                    </a:solidFill>
                                    <a:effectLst/>
                                    <a:latin typeface="Cambria Math"/>
                                    <a:ea typeface="+mn-ea"/>
                                    <a:cs typeface="Arial" charset="0"/>
                                  </a:rPr>
                                  <m:t>𝑓𝑓</m:t>
                                </m:r>
                              </m:sub>
                            </m:sSub>
                          </m:den>
                        </m:f>
                      </m:den>
                    </m:f>
                  </m:oMath>
                </m:oMathPara>
              </a14:m>
              <a:endParaRPr lang="en-US"/>
            </a:p>
          </xdr:txBody>
        </xdr:sp>
      </mc:Choice>
      <mc:Fallback xmlns="">
        <xdr:sp macro="" textlink="">
          <xdr:nvSpPr>
            <xdr:cNvPr id="10" name="TextBox 7"/>
            <xdr:cNvSpPr txBox="1"/>
          </xdr:nvSpPr>
          <xdr:spPr>
            <a:xfrm>
              <a:off x="10810876" y="17987963"/>
              <a:ext cx="3081337" cy="2155158"/>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US" sz="1400" i="0">
                  <a:latin typeface="Cambria Math"/>
                </a:rPr>
                <a:t>feedforward transfer</a:t>
              </a:r>
              <a:r>
                <a:rPr lang="en-US" sz="1400" i="0" baseline="0">
                  <a:latin typeface="Cambria Math"/>
                </a:rPr>
                <a:t> function</a:t>
              </a:r>
            </a:p>
            <a:p>
              <a:endParaRPr lang="en-US" i="1">
                <a:latin typeface="Cambria Math"/>
              </a:endParaRPr>
            </a:p>
            <a:p>
              <a:pPr/>
              <a:r>
                <a:rPr lang="en-US" altLang="zh-CN" sz="1400" b="0" i="0">
                  <a:latin typeface="Cambria Math"/>
                </a:rPr>
                <a:t>𝐺_𝑓𝑒𝑒𝑑𝑓𝑜𝑟𝑤𝑎𝑟𝑑</a:t>
              </a:r>
              <a:r>
                <a:rPr lang="en-US" sz="1400" b="0" i="0">
                  <a:latin typeface="Cambria Math"/>
                </a:rPr>
                <a:t>=</a:t>
              </a:r>
              <a:r>
                <a:rPr lang="en-US" sz="1400" i="0">
                  <a:latin typeface="Cambria Math"/>
                </a:rPr>
                <a:t>(</a:t>
              </a:r>
              <a:r>
                <a:rPr lang="en-US" sz="1400" b="0" i="0">
                  <a:latin typeface="Cambria Math"/>
                </a:rPr>
                <a:t>1+𝑠/(</a:t>
              </a:r>
              <a:r>
                <a:rPr lang="en-US" sz="1100" b="0" i="0" kern="1200">
                  <a:solidFill>
                    <a:schemeClr val="tx1"/>
                  </a:solidFill>
                  <a:effectLst/>
                  <a:latin typeface="Arial" charset="0"/>
                  <a:ea typeface="+mn-ea"/>
                  <a:cs typeface="Arial" charset="0"/>
                </a:rPr>
                <a:t>𝑅_</a:t>
              </a:r>
              <a:r>
                <a:rPr lang="en-US" sz="1100" b="0" i="0" kern="1200">
                  <a:solidFill>
                    <a:schemeClr val="tx1"/>
                  </a:solidFill>
                  <a:effectLst/>
                  <a:latin typeface="Cambria Math"/>
                  <a:ea typeface="+mn-ea"/>
                  <a:cs typeface="Arial" charset="0"/>
                </a:rPr>
                <a:t>2 </a:t>
              </a:r>
              <a:r>
                <a:rPr lang="en-US" sz="1100" b="0" i="0" kern="1200">
                  <a:solidFill>
                    <a:schemeClr val="tx1"/>
                  </a:solidFill>
                  <a:effectLst/>
                  <a:latin typeface="Arial" charset="0"/>
                  <a:ea typeface="+mn-ea"/>
                  <a:cs typeface="Arial" charset="0"/>
                </a:rPr>
                <a:t>𝐶_</a:t>
              </a:r>
              <a:r>
                <a:rPr lang="en-US" sz="1100" b="0" i="0" kern="1200">
                  <a:solidFill>
                    <a:schemeClr val="tx1"/>
                  </a:solidFill>
                  <a:effectLst/>
                  <a:latin typeface="Cambria Math"/>
                  <a:ea typeface="+mn-ea"/>
                  <a:cs typeface="Arial" charset="0"/>
                </a:rPr>
                <a:t>𝑓𝑓</a:t>
              </a:r>
              <a:r>
                <a:rPr lang="en-US" sz="1400" b="0" i="0" kern="1200">
                  <a:solidFill>
                    <a:schemeClr val="tx1"/>
                  </a:solidFill>
                  <a:effectLst/>
                  <a:latin typeface="Cambria Math"/>
                  <a:ea typeface="+mn-ea"/>
                  <a:cs typeface="Arial" charset="0"/>
                </a:rPr>
                <a:t> ))/(</a:t>
              </a:r>
              <a:r>
                <a:rPr lang="en-US" sz="1100" b="0" i="0" kern="1200">
                  <a:solidFill>
                    <a:schemeClr val="tx1"/>
                  </a:solidFill>
                  <a:effectLst/>
                  <a:latin typeface="Arial" charset="0"/>
                  <a:ea typeface="+mn-ea"/>
                  <a:cs typeface="Arial" charset="0"/>
                </a:rPr>
                <a:t>1+𝑠/(</a:t>
              </a:r>
              <a:r>
                <a:rPr lang="en-US" sz="1100" b="0" i="0" kern="1200">
                  <a:solidFill>
                    <a:schemeClr val="tx1"/>
                  </a:solidFill>
                  <a:effectLst/>
                  <a:latin typeface="Cambria Math"/>
                  <a:ea typeface="+mn-ea"/>
                  <a:cs typeface="Arial" charset="0"/>
                </a:rPr>
                <a:t>(𝑅_1∗𝑅_2)/(</a:t>
              </a:r>
              <a:r>
                <a:rPr lang="en-US" sz="1100" b="0" i="0" kern="1200">
                  <a:solidFill>
                    <a:schemeClr val="tx1"/>
                  </a:solidFill>
                  <a:effectLst/>
                  <a:latin typeface="Arial" charset="0"/>
                  <a:ea typeface="+mn-ea"/>
                  <a:cs typeface="Arial" charset="0"/>
                </a:rPr>
                <a:t>𝑅_1</a:t>
              </a:r>
              <a:r>
                <a:rPr lang="en-US" sz="1100" b="0" i="0" kern="1200">
                  <a:solidFill>
                    <a:schemeClr val="tx1"/>
                  </a:solidFill>
                  <a:effectLst/>
                  <a:latin typeface="Cambria Math"/>
                  <a:ea typeface="+mn-ea"/>
                  <a:cs typeface="Arial" charset="0"/>
                </a:rPr>
                <a:t>+</a:t>
              </a:r>
              <a:r>
                <a:rPr lang="en-US" sz="1100" b="0" i="0" kern="1200">
                  <a:solidFill>
                    <a:schemeClr val="tx1"/>
                  </a:solidFill>
                  <a:effectLst/>
                  <a:latin typeface="Arial" charset="0"/>
                  <a:ea typeface="+mn-ea"/>
                  <a:cs typeface="Arial" charset="0"/>
                </a:rPr>
                <a:t>𝑅_2</a:t>
              </a:r>
              <a:r>
                <a:rPr lang="en-US" sz="1100" b="0" i="0" kern="1200">
                  <a:solidFill>
                    <a:schemeClr val="tx1"/>
                  </a:solidFill>
                  <a:effectLst/>
                  <a:latin typeface="Cambria Math"/>
                  <a:ea typeface="+mn-ea"/>
                  <a:cs typeface="Arial" charset="0"/>
                </a:rPr>
                <a:t> ) </a:t>
              </a:r>
              <a:r>
                <a:rPr lang="en-US" sz="1100" b="0" i="0" kern="1200">
                  <a:solidFill>
                    <a:schemeClr val="tx1"/>
                  </a:solidFill>
                  <a:effectLst/>
                  <a:latin typeface="Arial" charset="0"/>
                  <a:ea typeface="+mn-ea"/>
                  <a:cs typeface="Arial" charset="0"/>
                </a:rPr>
                <a:t>𝐶_𝑓𝑓 )</a:t>
              </a:r>
              <a:r>
                <a:rPr lang="en-US" sz="1400" b="0" i="0" kern="1200">
                  <a:solidFill>
                    <a:schemeClr val="tx1"/>
                  </a:solidFill>
                  <a:effectLst/>
                  <a:latin typeface="Cambria Math"/>
                  <a:ea typeface="+mn-ea"/>
                  <a:cs typeface="Arial" charset="0"/>
                </a:rPr>
                <a:t>)</a:t>
              </a:r>
              <a:endParaRPr lang="en-US"/>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2</xdr:col>
      <xdr:colOff>590550</xdr:colOff>
      <xdr:row>5</xdr:row>
      <xdr:rowOff>133350</xdr:rowOff>
    </xdr:from>
    <xdr:to>
      <xdr:col>18</xdr:col>
      <xdr:colOff>242888</xdr:colOff>
      <xdr:row>36</xdr:row>
      <xdr:rowOff>119062</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I/BCS/datasheet/TPS61022/Bode%20Plot/20181025%20TPS61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 val="Eload vs Resistor"/>
      <sheetName val="2.7V 0.5A"/>
      <sheetName val="3V 0.5A"/>
      <sheetName val="1.8V 1A"/>
      <sheetName val="2.7V 1A"/>
      <sheetName val="3V 1A"/>
      <sheetName val="3.6V 1A"/>
      <sheetName val="4.35V 1A"/>
      <sheetName val="2.7V 3A"/>
      <sheetName val="3.6V 3A"/>
      <sheetName val="4.35V 3A"/>
      <sheetName val="Sheet6"/>
      <sheetName val="Sheet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v>10</v>
          </cell>
          <cell r="B5">
            <v>63.3483988975279</v>
          </cell>
          <cell r="C5">
            <v>168.54954533086101</v>
          </cell>
          <cell r="E5">
            <v>100</v>
          </cell>
          <cell r="F5">
            <v>35.113546457865198</v>
          </cell>
          <cell r="G5">
            <v>4.8397595027832798</v>
          </cell>
          <cell r="I5">
            <v>100</v>
          </cell>
          <cell r="J5">
            <v>52.687620949153178</v>
          </cell>
          <cell r="K5">
            <v>90.458314616364987</v>
          </cell>
        </row>
        <row r="6">
          <cell r="A6">
            <v>10.0925288607668</v>
          </cell>
          <cell r="B6">
            <v>63.345438553567</v>
          </cell>
          <cell r="C6">
            <v>168.446132891807</v>
          </cell>
          <cell r="E6">
            <v>104.737089795945</v>
          </cell>
          <cell r="F6">
            <v>35.219656587955797</v>
          </cell>
          <cell r="G6">
            <v>4.94185293161138</v>
          </cell>
          <cell r="I6">
            <v>125.8925411794168</v>
          </cell>
          <cell r="J6">
            <v>50.685483621765478</v>
          </cell>
          <cell r="K6">
            <v>89.392984377820014</v>
          </cell>
        </row>
        <row r="7">
          <cell r="A7">
            <v>10.185913880541101</v>
          </cell>
          <cell r="B7">
            <v>63.342425237987101</v>
          </cell>
          <cell r="C7">
            <v>168.341832523221</v>
          </cell>
          <cell r="E7">
            <v>109.698579789238</v>
          </cell>
          <cell r="F7">
            <v>35.166432829485203</v>
          </cell>
          <cell r="G7">
            <v>5.2144951096762497</v>
          </cell>
          <cell r="I7">
            <v>158.48931924611136</v>
          </cell>
          <cell r="J7">
            <v>48.679078480174034</v>
          </cell>
          <cell r="K7">
            <v>88.296686331680576</v>
          </cell>
        </row>
        <row r="8">
          <cell r="A8">
            <v>10.2801629812647</v>
          </cell>
          <cell r="B8">
            <v>63.339358040577302</v>
          </cell>
          <cell r="C8">
            <v>168.23663784104701</v>
          </cell>
          <cell r="E8">
            <v>114.895100018731</v>
          </cell>
          <cell r="F8">
            <v>35.165222561626301</v>
          </cell>
          <cell r="G8">
            <v>5.2204656908203404</v>
          </cell>
          <cell r="I8">
            <v>199.52623149688804</v>
          </cell>
          <cell r="J8">
            <v>46.667049317930712</v>
          </cell>
          <cell r="K8">
            <v>87.112936440089499</v>
          </cell>
        </row>
        <row r="9">
          <cell r="A9">
            <v>10.375284158180101</v>
          </cell>
          <cell r="B9">
            <v>63.336236036858402</v>
          </cell>
          <cell r="C9">
            <v>168.13054245393599</v>
          </cell>
          <cell r="E9">
            <v>120.337784077759</v>
          </cell>
          <cell r="F9">
            <v>35.177605512629199</v>
          </cell>
          <cell r="G9">
            <v>5.0584921830204097</v>
          </cell>
          <cell r="I9">
            <v>251.188643150958</v>
          </cell>
          <cell r="J9">
            <v>44.64686827683969</v>
          </cell>
          <cell r="K9">
            <v>85.782173814611497</v>
          </cell>
        </row>
        <row r="10">
          <cell r="A10">
            <v>10.4712854805089</v>
          </cell>
          <cell r="B10">
            <v>63.333058287689703</v>
          </cell>
          <cell r="C10">
            <v>168.023539952276</v>
          </cell>
          <cell r="E10">
            <v>126.03829296797301</v>
          </cell>
          <cell r="F10">
            <v>35.154783153472202</v>
          </cell>
          <cell r="G10">
            <v>5.8849632129459399</v>
          </cell>
          <cell r="I10">
            <v>316.22776601683802</v>
          </cell>
          <cell r="J10">
            <v>42.614350758879297</v>
          </cell>
          <cell r="K10">
            <v>84.240238403108421</v>
          </cell>
        </row>
        <row r="11">
          <cell r="A11">
            <v>10.568175092136499</v>
          </cell>
          <cell r="B11">
            <v>63.329823839247901</v>
          </cell>
          <cell r="C11">
            <v>167.91562392225401</v>
          </cell>
          <cell r="E11">
            <v>132.00884008314199</v>
          </cell>
          <cell r="F11">
            <v>35.175100965206902</v>
          </cell>
          <cell r="G11">
            <v>5.8802470593969298</v>
          </cell>
          <cell r="I11">
            <v>398.10717055349755</v>
          </cell>
          <cell r="J11">
            <v>40.562900794884705</v>
          </cell>
          <cell r="K11">
            <v>82.418047101666829</v>
          </cell>
        </row>
        <row r="12">
          <cell r="A12">
            <v>10.6659612123025</v>
          </cell>
          <cell r="B12">
            <v>63.326531723319199</v>
          </cell>
          <cell r="C12">
            <v>167.80678793763099</v>
          </cell>
          <cell r="E12">
            <v>138.262217376466</v>
          </cell>
          <cell r="F12">
            <v>35.163371273030698</v>
          </cell>
          <cell r="G12">
            <v>5.83017012100896</v>
          </cell>
          <cell r="I12">
            <v>501.18723362727235</v>
          </cell>
          <cell r="J12">
            <v>38.482443677673224</v>
          </cell>
          <cell r="K12">
            <v>80.24366376626449</v>
          </cell>
        </row>
        <row r="13">
          <cell r="A13">
            <v>10.764652136298301</v>
          </cell>
          <cell r="B13">
            <v>63.3231809562064</v>
          </cell>
          <cell r="C13">
            <v>167.69702556695901</v>
          </cell>
          <cell r="E13">
            <v>144.81182276745301</v>
          </cell>
          <cell r="F13">
            <v>35.012485739640098</v>
          </cell>
          <cell r="G13">
            <v>6.6802151256844899</v>
          </cell>
          <cell r="I13">
            <v>630.95734448019368</v>
          </cell>
          <cell r="J13">
            <v>36.358082393297636</v>
          </cell>
          <cell r="K13">
            <v>77.648794062251525</v>
          </cell>
        </row>
        <row r="14">
          <cell r="A14">
            <v>10.864256236170601</v>
          </cell>
          <cell r="B14">
            <v>63.319770539607603</v>
          </cell>
          <cell r="C14">
            <v>167.58633036979199</v>
          </cell>
          <cell r="E14">
            <v>151.67168884709201</v>
          </cell>
          <cell r="F14">
            <v>34.989227751841497</v>
          </cell>
          <cell r="G14">
            <v>6.1936449239648503</v>
          </cell>
          <cell r="I14">
            <v>794.32823472428197</v>
          </cell>
          <cell r="J14">
            <v>34.168741039338549</v>
          </cell>
          <cell r="K14">
            <v>74.582609850758047</v>
          </cell>
        </row>
        <row r="15">
          <cell r="A15">
            <v>10.9647819614318</v>
          </cell>
          <cell r="B15">
            <v>63.316299459273402</v>
          </cell>
          <cell r="C15">
            <v>167.474695901084</v>
          </cell>
          <cell r="E15">
            <v>158.85651294280501</v>
          </cell>
          <cell r="F15">
            <v>35.080534075761797</v>
          </cell>
          <cell r="G15">
            <v>7.8852110330301501</v>
          </cell>
          <cell r="I15">
            <v>1000</v>
          </cell>
          <cell r="J15">
            <v>31.886519487837454</v>
          </cell>
          <cell r="K15">
            <v>71.035773433025099</v>
          </cell>
        </row>
        <row r="16">
          <cell r="A16">
            <v>11.066237839776599</v>
          </cell>
          <cell r="B16">
            <v>63.312766685800298</v>
          </cell>
          <cell r="C16">
            <v>167.36211571196</v>
          </cell>
          <cell r="E16">
            <v>166.381688607613</v>
          </cell>
          <cell r="F16">
            <v>35.003038055760001</v>
          </cell>
          <cell r="G16">
            <v>7.8296389058886504</v>
          </cell>
          <cell r="I16">
            <v>1258.9254117941678</v>
          </cell>
          <cell r="J16">
            <v>29.478132110424824</v>
          </cell>
          <cell r="K16">
            <v>67.074447790847614</v>
          </cell>
        </row>
        <row r="17">
          <cell r="A17">
            <v>11.1686324778056</v>
          </cell>
          <cell r="B17">
            <v>63.309171173772697</v>
          </cell>
          <cell r="C17">
            <v>167.24858334837</v>
          </cell>
          <cell r="E17">
            <v>174.263338600965</v>
          </cell>
          <cell r="F17">
            <v>35.068448912175498</v>
          </cell>
          <cell r="G17">
            <v>7.9299442391372601</v>
          </cell>
          <cell r="I17">
            <v>1584.8931924611154</v>
          </cell>
          <cell r="J17">
            <v>26.910136968146396</v>
          </cell>
          <cell r="K17">
            <v>62.875485538490238</v>
          </cell>
        </row>
        <row r="18">
          <cell r="A18">
            <v>11.271974561755099</v>
          </cell>
          <cell r="B18">
            <v>63.305511862363602</v>
          </cell>
          <cell r="C18">
            <v>167.13409235778599</v>
          </cell>
          <cell r="E18">
            <v>182.518349431904</v>
          </cell>
          <cell r="F18">
            <v>35.0443130046785</v>
          </cell>
          <cell r="G18">
            <v>8.1420133235992207</v>
          </cell>
          <cell r="I18">
            <v>1995.2623149688802</v>
          </cell>
          <cell r="J18">
            <v>24.158573335565933</v>
          </cell>
          <cell r="K18">
            <v>58.741761613679074</v>
          </cell>
        </row>
        <row r="19">
          <cell r="A19">
            <v>11.3762728582343</v>
          </cell>
          <cell r="B19">
            <v>63.301787674497</v>
          </cell>
          <cell r="C19">
            <v>167.01863628406801</v>
          </cell>
          <cell r="E19">
            <v>191.16440753857</v>
          </cell>
          <cell r="F19">
            <v>35.005787265588602</v>
          </cell>
          <cell r="G19">
            <v>8.8353147777460794</v>
          </cell>
          <cell r="I19">
            <v>2511.8864315095807</v>
          </cell>
          <cell r="J19">
            <v>21.220480395770807</v>
          </cell>
          <cell r="K19">
            <v>55.072945628563076</v>
          </cell>
        </row>
        <row r="20">
          <cell r="A20">
            <v>11.4815362149688</v>
          </cell>
          <cell r="B20">
            <v>63.297997516693101</v>
          </cell>
          <cell r="C20">
            <v>166.90220867427001</v>
          </cell>
          <cell r="E20">
            <v>200.22003718155801</v>
          </cell>
          <cell r="F20">
            <v>35.043978610365201</v>
          </cell>
          <cell r="G20">
            <v>9.3204935051954401</v>
          </cell>
          <cell r="I20">
            <v>3162.2776601683827</v>
          </cell>
          <cell r="J20">
            <v>18.121652298059644</v>
          </cell>
          <cell r="K20">
            <v>52.286638683595186</v>
          </cell>
        </row>
        <row r="21">
          <cell r="A21">
            <v>11.587773561551201</v>
          </cell>
          <cell r="B21">
            <v>63.294140279141502</v>
          </cell>
          <cell r="C21">
            <v>166.784803075882</v>
          </cell>
          <cell r="E21">
            <v>209.70464013232299</v>
          </cell>
          <cell r="F21">
            <v>34.976279458933298</v>
          </cell>
          <cell r="G21">
            <v>9.42213910879188</v>
          </cell>
          <cell r="I21">
            <v>3981.071705534976</v>
          </cell>
          <cell r="J21">
            <v>14.915929102972868</v>
          </cell>
          <cell r="K21">
            <v>50.718267832614089</v>
          </cell>
        </row>
        <row r="22">
          <cell r="A22">
            <v>11.694993910198701</v>
          </cell>
          <cell r="B22">
            <v>63.290214835787403</v>
          </cell>
          <cell r="C22">
            <v>166.66641304151901</v>
          </cell>
          <cell r="E22">
            <v>219.638537241655</v>
          </cell>
          <cell r="F22">
            <v>34.931569366403302</v>
          </cell>
          <cell r="G22">
            <v>9.8778923139998298</v>
          </cell>
          <cell r="I22">
            <v>5011.8723362727269</v>
          </cell>
          <cell r="J22">
            <v>11.676334503549299</v>
          </cell>
          <cell r="K22">
            <v>50.540489081383299</v>
          </cell>
        </row>
        <row r="23">
          <cell r="A23">
            <v>11.803206356517199</v>
          </cell>
          <cell r="B23">
            <v>63.286220043432401</v>
          </cell>
          <cell r="C23">
            <v>166.547032128441</v>
          </cell>
          <cell r="E23">
            <v>230.043011977292</v>
          </cell>
          <cell r="F23">
            <v>34.847834835327198</v>
          </cell>
          <cell r="G23">
            <v>10.0479911748833</v>
          </cell>
          <cell r="I23">
            <v>6309.5734448019321</v>
          </cell>
          <cell r="J23">
            <v>8.481942306133206</v>
          </cell>
          <cell r="K23">
            <v>51.723348361778335</v>
          </cell>
        </row>
        <row r="24">
          <cell r="A24">
            <v>11.9124200802737</v>
          </cell>
          <cell r="B24">
            <v>63.282154742067704</v>
          </cell>
          <cell r="C24">
            <v>166.42665389956599</v>
          </cell>
          <cell r="E24">
            <v>240.94035602395201</v>
          </cell>
          <cell r="F24">
            <v>34.7935903525727</v>
          </cell>
          <cell r="G24">
            <v>11.1857287246164</v>
          </cell>
          <cell r="I24">
            <v>7943.2823472428208</v>
          </cell>
          <cell r="J24">
            <v>5.4037745581787178</v>
          </cell>
          <cell r="K24">
            <v>54.036487818842801</v>
          </cell>
        </row>
        <row r="25">
          <cell r="A25">
            <v>12.022644346174101</v>
          </cell>
          <cell r="B25">
            <v>63.278017754779697</v>
          </cell>
          <cell r="C25">
            <v>166.305271929014</v>
          </cell>
          <cell r="E25">
            <v>252.353917043477</v>
          </cell>
          <cell r="F25">
            <v>34.714756449362</v>
          </cell>
          <cell r="G25">
            <v>11.3526569399636</v>
          </cell>
          <cell r="I25">
            <v>10000</v>
          </cell>
          <cell r="J25">
            <v>2.4920410728021203</v>
          </cell>
          <cell r="K25">
            <v>57.093592556314235</v>
          </cell>
        </row>
        <row r="26">
          <cell r="A26">
            <v>12.1338885046497</v>
          </cell>
          <cell r="B26">
            <v>63.273807887221601</v>
          </cell>
          <cell r="C26">
            <v>166.18287979783301</v>
          </cell>
          <cell r="E26">
            <v>264.30814869741101</v>
          </cell>
          <cell r="F26">
            <v>34.831389153416801</v>
          </cell>
          <cell r="G26">
            <v>11.8453933362859</v>
          </cell>
          <cell r="I26">
            <v>12589.25411794168</v>
          </cell>
          <cell r="J26">
            <v>-0.231743202109854</v>
          </cell>
          <cell r="K26">
            <v>60.436041560987945</v>
          </cell>
        </row>
        <row r="27">
          <cell r="A27">
            <v>12.2461619926504</v>
          </cell>
          <cell r="B27">
            <v>63.269523927570901</v>
          </cell>
          <cell r="C27">
            <v>166.05947109939399</v>
          </cell>
          <cell r="E27">
            <v>276.82866303920702</v>
          </cell>
          <cell r="F27">
            <v>34.711167640499497</v>
          </cell>
          <cell r="G27">
            <v>12.386721321475401</v>
          </cell>
          <cell r="I27">
            <v>15848.931924611155</v>
          </cell>
          <cell r="J27">
            <v>-2.7741176393401954</v>
          </cell>
          <cell r="K27">
            <v>63.630654995711325</v>
          </cell>
        </row>
        <row r="28">
          <cell r="A28">
            <v>12.3594743344451</v>
          </cell>
          <cell r="B28">
            <v>63.265164646745397</v>
          </cell>
          <cell r="C28">
            <v>165.935039440411</v>
          </cell>
          <cell r="E28">
            <v>289.94228538828798</v>
          </cell>
          <cell r="F28">
            <v>34.644193529305902</v>
          </cell>
          <cell r="G28">
            <v>12.808845380586</v>
          </cell>
          <cell r="I28">
            <v>19952.623149688803</v>
          </cell>
          <cell r="J28">
            <v>-5.1609823024744763</v>
          </cell>
          <cell r="K28">
            <v>66.34019721870429</v>
          </cell>
        </row>
        <row r="29">
          <cell r="A29">
            <v>12.473835142429399</v>
          </cell>
          <cell r="B29">
            <v>63.260728797530298</v>
          </cell>
          <cell r="C29">
            <v>165.80957844414201</v>
          </cell>
          <cell r="E29">
            <v>303.67711180354598</v>
          </cell>
          <cell r="F29">
            <v>34.544729396003603</v>
          </cell>
          <cell r="G29">
            <v>13.236981941998</v>
          </cell>
          <cell r="I29">
            <v>25118.864315095812</v>
          </cell>
          <cell r="J29">
            <v>-7.4260167133812942</v>
          </cell>
          <cell r="K29">
            <v>68.342560355568608</v>
          </cell>
        </row>
        <row r="30">
          <cell r="A30">
            <v>12.5892541179416</v>
          </cell>
          <cell r="B30">
            <v>63.2562151149939</v>
          </cell>
          <cell r="C30">
            <v>165.683081748614</v>
          </cell>
          <cell r="E30">
            <v>318.062569279412</v>
          </cell>
          <cell r="F30">
            <v>34.547802886507</v>
          </cell>
          <cell r="G30">
            <v>13.788806581806099</v>
          </cell>
          <cell r="I30">
            <v>31622.776601683803</v>
          </cell>
          <cell r="J30">
            <v>-9.6015660594924377</v>
          </cell>
          <cell r="K30">
            <v>69.508009823022761</v>
          </cell>
        </row>
        <row r="31">
          <cell r="A31">
            <v>12.705741052085401</v>
          </cell>
          <cell r="B31">
            <v>63.251622315995</v>
          </cell>
          <cell r="C31">
            <v>165.55554300938499</v>
          </cell>
          <cell r="E31">
            <v>333.129478793467</v>
          </cell>
          <cell r="F31">
            <v>34.4321314046908</v>
          </cell>
          <cell r="G31">
            <v>14.5013904764477</v>
          </cell>
          <cell r="I31">
            <v>39810.717055349771</v>
          </cell>
          <cell r="J31">
            <v>-11.713972095793732</v>
          </cell>
          <cell r="K31">
            <v>69.759947126377881</v>
          </cell>
        </row>
        <row r="32">
          <cell r="A32">
            <v>12.823305826560199</v>
          </cell>
          <cell r="B32">
            <v>63.246949099446901</v>
          </cell>
          <cell r="C32">
            <v>165.426955906654</v>
          </cell>
          <cell r="E32">
            <v>348.91012134067699</v>
          </cell>
          <cell r="F32">
            <v>34.344053943694803</v>
          </cell>
          <cell r="G32">
            <v>14.5840680015194</v>
          </cell>
          <cell r="I32">
            <v>50118.723362727324</v>
          </cell>
          <cell r="J32">
            <v>-13.782431145647603</v>
          </cell>
          <cell r="K32">
            <v>69.038826271163828</v>
          </cell>
        </row>
        <row r="33">
          <cell r="A33">
            <v>12.941958414499799</v>
          </cell>
          <cell r="B33">
            <v>63.242194145545803</v>
          </cell>
          <cell r="C33">
            <v>165.29731413796401</v>
          </cell>
          <cell r="E33">
            <v>365.43830709572501</v>
          </cell>
          <cell r="F33">
            <v>34.274508204218897</v>
          </cell>
          <cell r="G33">
            <v>15.776941574498499</v>
          </cell>
          <cell r="I33">
            <v>63095.734448019386</v>
          </cell>
          <cell r="J33">
            <v>-15.819652915581599</v>
          </cell>
          <cell r="K33">
            <v>67.277044661047711</v>
          </cell>
        </row>
        <row r="34">
          <cell r="A34">
            <v>13.061708881318401</v>
          </cell>
          <cell r="B34">
            <v>63.237356116226302</v>
          </cell>
          <cell r="C34">
            <v>165.16661142795701</v>
          </cell>
          <cell r="E34">
            <v>382.74944785163098</v>
          </cell>
          <cell r="F34">
            <v>34.140128906128197</v>
          </cell>
          <cell r="G34">
            <v>15.9488086325055</v>
          </cell>
          <cell r="I34">
            <v>79432.82347242815</v>
          </cell>
          <cell r="J34">
            <v>-17.83303844337394</v>
          </cell>
          <cell r="K34">
            <v>64.385587468484374</v>
          </cell>
        </row>
        <row r="35">
          <cell r="A35">
            <v>13.182567385564001</v>
          </cell>
          <cell r="B35">
            <v>63.232433654407501</v>
          </cell>
          <cell r="C35">
            <v>165.03484152640701</v>
          </cell>
          <cell r="E35">
            <v>400.88063288984603</v>
          </cell>
          <cell r="F35">
            <v>33.854829017018503</v>
          </cell>
          <cell r="G35">
            <v>16.141922295507001</v>
          </cell>
          <cell r="I35">
            <v>100000</v>
          </cell>
          <cell r="J35">
            <v>-19.825761528371331</v>
          </cell>
          <cell r="K35">
            <v>60.251900320849472</v>
          </cell>
        </row>
        <row r="36">
          <cell r="A36">
            <v>13.304544179780899</v>
          </cell>
          <cell r="B36">
            <v>63.227425384445603</v>
          </cell>
          <cell r="C36">
            <v>164.90199821391801</v>
          </cell>
          <cell r="E36">
            <v>419.87070844439103</v>
          </cell>
          <cell r="F36">
            <v>33.871483087339698</v>
          </cell>
          <cell r="G36">
            <v>15.413826038613299</v>
          </cell>
          <cell r="I36">
            <v>125892.54117941672</v>
          </cell>
          <cell r="J36">
            <v>-21.797632536529612</v>
          </cell>
          <cell r="K36">
            <v>54.750347399570757</v>
          </cell>
        </row>
        <row r="37">
          <cell r="A37">
            <v>13.4276496113786</v>
          </cell>
          <cell r="B37">
            <v>63.222329911666598</v>
          </cell>
          <cell r="C37">
            <v>164.76807529799299</v>
          </cell>
          <cell r="E37">
            <v>439.76036093027199</v>
          </cell>
          <cell r="F37">
            <v>33.819783727605298</v>
          </cell>
          <cell r="G37">
            <v>17.784191922776699</v>
          </cell>
          <cell r="I37">
            <v>158489.31924611147</v>
          </cell>
          <cell r="J37">
            <v>-23.745956895359502</v>
          </cell>
          <cell r="K37">
            <v>47.769193566348406</v>
          </cell>
        </row>
        <row r="38">
          <cell r="A38">
            <v>13.5518941235103</v>
          </cell>
          <cell r="B38">
            <v>63.217145822076098</v>
          </cell>
          <cell r="C38">
            <v>164.63306661980999</v>
          </cell>
          <cell r="E38">
            <v>460.59220411451003</v>
          </cell>
          <cell r="F38">
            <v>33.5190152755086</v>
          </cell>
          <cell r="G38">
            <v>18.656338814702401</v>
          </cell>
          <cell r="I38">
            <v>199526.23149688792</v>
          </cell>
          <cell r="J38">
            <v>-25.666835686039452</v>
          </cell>
          <cell r="K38">
            <v>39.258538521743645</v>
          </cell>
        </row>
        <row r="39">
          <cell r="A39">
            <v>13.6772882559584</v>
          </cell>
          <cell r="B39">
            <v>63.2118716827447</v>
          </cell>
          <cell r="C39">
            <v>164.49696605668899</v>
          </cell>
          <cell r="E39">
            <v>482.41087041653702</v>
          </cell>
          <cell r="F39">
            <v>33.579432571380103</v>
          </cell>
          <cell r="G39">
            <v>19.212687973752701</v>
          </cell>
          <cell r="I39">
            <v>251188.64315095858</v>
          </cell>
          <cell r="J39">
            <v>-27.557370189451163</v>
          </cell>
          <cell r="K39">
            <v>29.297655559560525</v>
          </cell>
        </row>
        <row r="40">
          <cell r="A40">
            <v>13.8038426460288</v>
          </cell>
          <cell r="B40">
            <v>63.206506040934798</v>
          </cell>
          <cell r="C40">
            <v>164.35976752055001</v>
          </cell>
          <cell r="E40">
            <v>505.26310653356802</v>
          </cell>
          <cell r="F40">
            <v>33.448152134104703</v>
          </cell>
          <cell r="G40">
            <v>19.899226291895999</v>
          </cell>
          <cell r="I40">
            <v>316227.76601683837</v>
          </cell>
          <cell r="J40">
            <v>-29.418639079849264</v>
          </cell>
          <cell r="K40">
            <v>18.163654067475505</v>
          </cell>
        </row>
        <row r="41">
          <cell r="A41">
            <v>13.931568029453</v>
          </cell>
          <cell r="B41">
            <v>63.201047424730703</v>
          </cell>
          <cell r="C41">
            <v>164.22146496514799</v>
          </cell>
          <cell r="E41">
            <v>529.19787359584404</v>
          </cell>
          <cell r="F41">
            <v>33.110991765626402</v>
          </cell>
          <cell r="G41">
            <v>20.5343393018622</v>
          </cell>
          <cell r="I41">
            <v>398107.17055349739</v>
          </cell>
          <cell r="J41">
            <v>-31.257940333116828</v>
          </cell>
          <cell r="K41">
            <v>6.3616653734760007</v>
          </cell>
        </row>
        <row r="42">
          <cell r="A42">
            <v>14.0604752412991</v>
          </cell>
          <cell r="B42">
            <v>63.195494342465203</v>
          </cell>
          <cell r="C42">
            <v>164.08205238381299</v>
          </cell>
          <cell r="E42">
            <v>554.26645206631099</v>
          </cell>
          <cell r="F42">
            <v>33.135135048349603</v>
          </cell>
          <cell r="G42">
            <v>20.943582659505701</v>
          </cell>
          <cell r="I42">
            <v>501187.23362727294</v>
          </cell>
          <cell r="J42">
            <v>-33.087817506931636</v>
          </cell>
          <cell r="K42">
            <v>-5.4258106008215066</v>
          </cell>
        </row>
        <row r="43">
          <cell r="A43">
            <v>14.190575216890901</v>
          </cell>
          <cell r="B43">
            <v>63.189845282701803</v>
          </cell>
          <cell r="C43">
            <v>163.94152381569401</v>
          </cell>
          <cell r="E43">
            <v>580.52255160949005</v>
          </cell>
          <cell r="F43">
            <v>33.011093690274301</v>
          </cell>
          <cell r="G43">
            <v>21.579218437812401</v>
          </cell>
          <cell r="I43">
            <v>630957.34448019345</v>
          </cell>
          <cell r="J43">
            <v>-34.921038394014808</v>
          </cell>
          <cell r="K43">
            <v>-16.471290156927466</v>
          </cell>
        </row>
        <row r="44">
          <cell r="A44">
            <v>14.3218789927354</v>
          </cell>
          <cell r="B44">
            <v>63.184098713891203</v>
          </cell>
          <cell r="C44">
            <v>163.79987334339299</v>
          </cell>
          <cell r="E44">
            <v>608.022426164943</v>
          </cell>
          <cell r="F44">
            <v>32.713762030014301</v>
          </cell>
          <cell r="G44">
            <v>22.2967277404952</v>
          </cell>
          <cell r="I44">
            <v>794328.2347242824</v>
          </cell>
          <cell r="J44">
            <v>-36.764345462744814</v>
          </cell>
          <cell r="K44">
            <v>-26.154808274734023</v>
          </cell>
        </row>
        <row r="45">
          <cell r="A45">
            <v>14.454397707459201</v>
          </cell>
          <cell r="B45">
            <v>63.178253084810301</v>
          </cell>
          <cell r="C45">
            <v>163.65709510186801</v>
          </cell>
          <cell r="E45">
            <v>636.82499447185899</v>
          </cell>
          <cell r="F45">
            <v>32.459389760232803</v>
          </cell>
          <cell r="G45">
            <v>23.223320718030799</v>
          </cell>
          <cell r="I45">
            <v>1000000</v>
          </cell>
          <cell r="J45">
            <v>-38.614877696201091</v>
          </cell>
          <cell r="K45">
            <v>-34.058155803733456</v>
          </cell>
        </row>
        <row r="46">
          <cell r="A46">
            <v>14.5881426027534</v>
          </cell>
          <cell r="B46">
            <v>63.172306823948098</v>
          </cell>
          <cell r="C46">
            <v>163.513183274304</v>
          </cell>
          <cell r="E46">
            <v>666.99196630301196</v>
          </cell>
          <cell r="F46">
            <v>32.318967337044199</v>
          </cell>
          <cell r="G46">
            <v>23.737549091358598</v>
          </cell>
        </row>
        <row r="47">
          <cell r="A47">
            <v>14.7231250243271</v>
          </cell>
          <cell r="B47">
            <v>63.166258339566703</v>
          </cell>
          <cell r="C47">
            <v>163.36813209974599</v>
          </cell>
          <cell r="E47">
            <v>698.58797467852503</v>
          </cell>
          <cell r="F47">
            <v>32.137546098631098</v>
          </cell>
          <cell r="G47">
            <v>24.2526417122467</v>
          </cell>
        </row>
        <row r="48">
          <cell r="A48">
            <v>14.85935642287</v>
          </cell>
          <cell r="B48">
            <v>63.160106019658997</v>
          </cell>
          <cell r="C48">
            <v>163.22193587561699</v>
          </cell>
          <cell r="E48">
            <v>731.68071434271906</v>
          </cell>
          <cell r="F48">
            <v>31.8903019015547</v>
          </cell>
          <cell r="G48">
            <v>24.991963485780399</v>
          </cell>
        </row>
        <row r="49">
          <cell r="A49">
            <v>14.996848355023699</v>
          </cell>
          <cell r="B49">
            <v>63.153848231889597</v>
          </cell>
          <cell r="C49">
            <v>163.074588953844</v>
          </cell>
          <cell r="E49">
            <v>766.34108680074598</v>
          </cell>
          <cell r="F49">
            <v>31.643955043423201</v>
          </cell>
          <cell r="G49">
            <v>25.1699134376322</v>
          </cell>
        </row>
        <row r="50">
          <cell r="A50">
            <v>15.135612484361999</v>
          </cell>
          <cell r="B50">
            <v>63.147483323345497</v>
          </cell>
          <cell r="C50">
            <v>162.92608575303501</v>
          </cell>
          <cell r="E50">
            <v>802.64335222571697</v>
          </cell>
          <cell r="F50">
            <v>31.311752711391499</v>
          </cell>
          <cell r="G50">
            <v>25.949297143071298</v>
          </cell>
        </row>
        <row r="51">
          <cell r="A51">
            <v>15.2756605823807</v>
          </cell>
          <cell r="B51">
            <v>63.141009620468601</v>
          </cell>
          <cell r="C51">
            <v>162.776420752197</v>
          </cell>
          <cell r="E51">
            <v>840.66528856183299</v>
          </cell>
          <cell r="F51">
            <v>31.055191999463801</v>
          </cell>
          <cell r="G51">
            <v>26.530831997791601</v>
          </cell>
        </row>
        <row r="52">
          <cell r="A52">
            <v>15.4170045294955</v>
          </cell>
          <cell r="B52">
            <v>63.134425429286402</v>
          </cell>
          <cell r="C52">
            <v>162.62558850316</v>
          </cell>
          <cell r="E52">
            <v>880.48835816434598</v>
          </cell>
          <cell r="F52">
            <v>30.752863337022301</v>
          </cell>
          <cell r="G52">
            <v>27.257272013710601</v>
          </cell>
        </row>
        <row r="53">
          <cell r="A53">
            <v>15.559656316050701</v>
          </cell>
          <cell r="B53">
            <v>63.127729035068803</v>
          </cell>
          <cell r="C53">
            <v>162.47358362409099</v>
          </cell>
          <cell r="E53">
            <v>922.19788233343195</v>
          </cell>
          <cell r="F53">
            <v>30.455725648250301</v>
          </cell>
          <cell r="G53">
            <v>27.722826834376399</v>
          </cell>
        </row>
        <row r="54">
          <cell r="A54">
            <v>15.703628043335501</v>
          </cell>
          <cell r="B54">
            <v>63.120918702075301</v>
          </cell>
          <cell r="C54">
            <v>162.32040080741899</v>
          </cell>
          <cell r="E54">
            <v>965.88322411587103</v>
          </cell>
          <cell r="F54">
            <v>30.105741097640198</v>
          </cell>
          <cell r="G54">
            <v>28.118223482111802</v>
          </cell>
        </row>
        <row r="55">
          <cell r="A55">
            <v>15.848931924611099</v>
          </cell>
          <cell r="B55">
            <v>63.113992674132099</v>
          </cell>
          <cell r="C55">
            <v>162.166034824419</v>
          </cell>
          <cell r="E55">
            <v>1011.63797976621</v>
          </cell>
          <cell r="F55">
            <v>29.7924717907777</v>
          </cell>
          <cell r="G55">
            <v>28.3695652906028</v>
          </cell>
        </row>
        <row r="56">
          <cell r="A56">
            <v>15.9955802861466</v>
          </cell>
          <cell r="B56">
            <v>63.106949174078999</v>
          </cell>
          <cell r="C56">
            <v>162.01048052302599</v>
          </cell>
          <cell r="E56">
            <v>1059.5601792776199</v>
          </cell>
          <cell r="F56">
            <v>29.406315580953098</v>
          </cell>
          <cell r="G56">
            <v>28.832056448622701</v>
          </cell>
        </row>
        <row r="57">
          <cell r="A57">
            <v>16.1435855682648</v>
          </cell>
          <cell r="B57">
            <v>63.099786403796102</v>
          </cell>
          <cell r="C57">
            <v>161.85373283447399</v>
          </cell>
          <cell r="E57">
            <v>1109.7524964120701</v>
          </cell>
          <cell r="F57">
            <v>29.047876434345302</v>
          </cell>
          <cell r="G57">
            <v>29.160425134035801</v>
          </cell>
        </row>
        <row r="58">
          <cell r="A58">
            <v>16.2929603263972</v>
          </cell>
          <cell r="B58">
            <v>63.092502544261897</v>
          </cell>
          <cell r="C58">
            <v>161.695786776261</v>
          </cell>
          <cell r="E58">
            <v>1162.3224686798501</v>
          </cell>
          <cell r="F58">
            <v>28.690234055290698</v>
          </cell>
          <cell r="G58">
            <v>29.724564576432801</v>
          </cell>
        </row>
        <row r="59">
          <cell r="A59">
            <v>16.4437172321493</v>
          </cell>
          <cell r="B59">
            <v>63.085095755643302</v>
          </cell>
          <cell r="C59">
            <v>161.536637453715</v>
          </cell>
          <cell r="E59">
            <v>1217.3827277396599</v>
          </cell>
          <cell r="F59">
            <v>28.2785725626584</v>
          </cell>
          <cell r="G59">
            <v>30.094663027264499</v>
          </cell>
        </row>
        <row r="60">
          <cell r="A60">
            <v>16.595869074375599</v>
          </cell>
          <cell r="B60">
            <v>63.077564177186098</v>
          </cell>
          <cell r="C60">
            <v>161.37628006497499</v>
          </cell>
          <cell r="E60">
            <v>1275.05124071301</v>
          </cell>
          <cell r="F60">
            <v>27.821050602274401</v>
          </cell>
          <cell r="G60">
            <v>30.374097648449201</v>
          </cell>
        </row>
        <row r="61">
          <cell r="A61">
            <v>16.749428760264301</v>
          </cell>
          <cell r="B61">
            <v>63.069905927209398</v>
          </cell>
          <cell r="C61">
            <v>161.21470990546399</v>
          </cell>
          <cell r="E61">
            <v>1335.4515629299001</v>
          </cell>
          <cell r="F61">
            <v>27.3947603286075</v>
          </cell>
          <cell r="G61">
            <v>30.731216339614299</v>
          </cell>
        </row>
        <row r="62">
          <cell r="A62">
            <v>16.904409316432599</v>
          </cell>
          <cell r="B62">
            <v>63.062119102925998</v>
          </cell>
          <cell r="C62">
            <v>161.051922363214</v>
          </cell>
          <cell r="E62">
            <v>1398.71310264724</v>
          </cell>
          <cell r="F62">
            <v>26.972483603929501</v>
          </cell>
          <cell r="G62">
            <v>30.930108615942999</v>
          </cell>
        </row>
        <row r="63">
          <cell r="A63">
            <v>17.060823890031202</v>
          </cell>
          <cell r="B63">
            <v>63.054201780878202</v>
          </cell>
          <cell r="C63">
            <v>160.887912934761</v>
          </cell>
          <cell r="E63">
            <v>1464.97139830728</v>
          </cell>
          <cell r="F63">
            <v>26.489587991150302</v>
          </cell>
          <cell r="G63">
            <v>31.1358935960689</v>
          </cell>
        </row>
        <row r="64">
          <cell r="A64">
            <v>17.218685749860001</v>
          </cell>
          <cell r="B64">
            <v>63.046152016860702</v>
          </cell>
          <cell r="C64">
            <v>160.72267721807901</v>
          </cell>
          <cell r="E64">
            <v>1534.36840893001</v>
          </cell>
          <cell r="F64">
            <v>26.030503912339899</v>
          </cell>
          <cell r="G64">
            <v>31.4610756443521</v>
          </cell>
        </row>
        <row r="65">
          <cell r="A65">
            <v>17.378008287493699</v>
          </cell>
          <cell r="B65">
            <v>63.037967845395698</v>
          </cell>
          <cell r="C65">
            <v>160.556210921803</v>
          </cell>
          <cell r="E65">
            <v>1607.0528182616399</v>
          </cell>
          <cell r="F65">
            <v>25.524240655186102</v>
          </cell>
          <cell r="G65">
            <v>31.473379827447399</v>
          </cell>
        </row>
        <row r="66">
          <cell r="A66">
            <v>17.538805018417602</v>
          </cell>
          <cell r="B66">
            <v>63.029647280533602</v>
          </cell>
          <cell r="C66">
            <v>160.38850986611001</v>
          </cell>
          <cell r="E66">
            <v>1683.1803533309601</v>
          </cell>
          <cell r="F66">
            <v>25.033585479499099</v>
          </cell>
          <cell r="G66">
            <v>31.713874449456501</v>
          </cell>
        </row>
        <row r="67">
          <cell r="A67">
            <v>17.701089583174198</v>
          </cell>
          <cell r="B67">
            <v>63.021188315858403</v>
          </cell>
          <cell r="C67">
            <v>160.219569986708</v>
          </cell>
          <cell r="E67">
            <v>1762.91411809595</v>
          </cell>
          <cell r="F67">
            <v>24.5221915093537</v>
          </cell>
          <cell r="G67">
            <v>31.901396801801599</v>
          </cell>
        </row>
        <row r="68">
          <cell r="A68">
            <v>17.8648757485205</v>
          </cell>
          <cell r="B68">
            <v>63.012588924089698</v>
          </cell>
          <cell r="C68">
            <v>160.04938733923001</v>
          </cell>
          <cell r="E68">
            <v>1846.42494289554</v>
          </cell>
          <cell r="F68">
            <v>23.9638642465675</v>
          </cell>
          <cell r="G68">
            <v>32.195646814727901</v>
          </cell>
        </row>
        <row r="69">
          <cell r="A69">
            <v>18.030177408595598</v>
          </cell>
          <cell r="B69">
            <v>63.003847057220703</v>
          </cell>
          <cell r="C69">
            <v>159.87795810238299</v>
          </cell>
          <cell r="E69">
            <v>1933.8917504552301</v>
          </cell>
          <cell r="F69">
            <v>23.434336425316999</v>
          </cell>
          <cell r="G69">
            <v>32.2500625362227</v>
          </cell>
        </row>
        <row r="70">
          <cell r="A70">
            <v>18.197008586099798</v>
          </cell>
          <cell r="B70">
            <v>62.994960647295699</v>
          </cell>
          <cell r="C70">
            <v>159.70527858039301</v>
          </cell>
          <cell r="E70">
            <v>2025.5019392306699</v>
          </cell>
          <cell r="F70">
            <v>22.896711307095199</v>
          </cell>
          <cell r="G70">
            <v>32.379689202306203</v>
          </cell>
        </row>
        <row r="71">
          <cell r="A71">
            <v>18.365383433483402</v>
          </cell>
          <cell r="B71">
            <v>62.985927605582702</v>
          </cell>
          <cell r="C71">
            <v>159.53134520926099</v>
          </cell>
          <cell r="E71">
            <v>2121.4517849106301</v>
          </cell>
          <cell r="F71">
            <v>22.314006539830601</v>
          </cell>
          <cell r="G71">
            <v>32.5520330080465</v>
          </cell>
        </row>
        <row r="72">
          <cell r="A72">
            <v>18.535316234148102</v>
          </cell>
          <cell r="B72">
            <v>62.9767458234613</v>
          </cell>
          <cell r="C72">
            <v>159.35615455777599</v>
          </cell>
          <cell r="E72">
            <v>2221.9468609395199</v>
          </cell>
          <cell r="F72">
            <v>21.802434366299799</v>
          </cell>
          <cell r="G72">
            <v>32.734378229652698</v>
          </cell>
        </row>
        <row r="73">
          <cell r="A73">
            <v>18.706821403658001</v>
          </cell>
          <cell r="B73">
            <v>62.967413172183797</v>
          </cell>
          <cell r="C73">
            <v>159.17970333348299</v>
          </cell>
          <cell r="E73">
            <v>2327.2024789604102</v>
          </cell>
          <cell r="F73">
            <v>21.2040992728307</v>
          </cell>
          <cell r="G73">
            <v>32.959746845319302</v>
          </cell>
        </row>
        <row r="74">
          <cell r="A74">
            <v>18.879913490962899</v>
          </cell>
          <cell r="B74">
            <v>62.957927503036601</v>
          </cell>
          <cell r="C74">
            <v>159.00198838530099</v>
          </cell>
          <cell r="E74">
            <v>2437.44415012222</v>
          </cell>
          <cell r="F74">
            <v>20.652509955682</v>
          </cell>
          <cell r="G74">
            <v>33.163634370959301</v>
          </cell>
        </row>
        <row r="75">
          <cell r="A75">
            <v>19.054607179632399</v>
          </cell>
          <cell r="B75">
            <v>62.948286647726299</v>
          </cell>
          <cell r="C75">
            <v>158.82300670631099</v>
          </cell>
          <cell r="E75">
            <v>2552.9080682395202</v>
          </cell>
          <cell r="F75">
            <v>20.051231486656199</v>
          </cell>
          <cell r="G75">
            <v>33.374266332648197</v>
          </cell>
        </row>
        <row r="76">
          <cell r="A76">
            <v>19.230917289101502</v>
          </cell>
          <cell r="B76">
            <v>62.9384884182831</v>
          </cell>
          <cell r="C76">
            <v>158.642755440006</v>
          </cell>
          <cell r="E76">
            <v>2673.84161583995</v>
          </cell>
          <cell r="F76">
            <v>19.498344299616399</v>
          </cell>
          <cell r="G76">
            <v>33.594496093852001</v>
          </cell>
        </row>
        <row r="77">
          <cell r="A77">
            <v>19.408858775927701</v>
          </cell>
          <cell r="B77">
            <v>62.9285306075558</v>
          </cell>
          <cell r="C77">
            <v>158.46123188293299</v>
          </cell>
          <cell r="E77">
            <v>2800.5038941836301</v>
          </cell>
          <cell r="F77">
            <v>18.875563970125999</v>
          </cell>
          <cell r="G77">
            <v>33.730485542657398</v>
          </cell>
        </row>
        <row r="78">
          <cell r="A78">
            <v>19.588446735059801</v>
          </cell>
          <cell r="B78">
            <v>62.9184109890979</v>
          </cell>
          <cell r="C78">
            <v>158.27843348742999</v>
          </cell>
          <cell r="E78">
            <v>2933.1662783900401</v>
          </cell>
          <cell r="F78">
            <v>18.271424440305701</v>
          </cell>
          <cell r="G78">
            <v>33.876992629274497</v>
          </cell>
        </row>
        <row r="79">
          <cell r="A79">
            <v>19.769696401118601</v>
          </cell>
          <cell r="B79">
            <v>62.908127317683501</v>
          </cell>
          <cell r="C79">
            <v>158.09435786773301</v>
          </cell>
          <cell r="E79">
            <v>3072.1129988617599</v>
          </cell>
          <cell r="F79">
            <v>17.644083987128099</v>
          </cell>
          <cell r="G79">
            <v>34.229783414424098</v>
          </cell>
        </row>
        <row r="80">
          <cell r="A80">
            <v>19.952623149688701</v>
          </cell>
          <cell r="B80">
            <v>62.897677329317801</v>
          </cell>
          <cell r="C80">
            <v>157.90900280218699</v>
          </cell>
          <cell r="E80">
            <v>3217.6417502507402</v>
          </cell>
          <cell r="F80">
            <v>17.042681418205198</v>
          </cell>
          <cell r="G80">
            <v>34.491728593740497</v>
          </cell>
        </row>
        <row r="81">
          <cell r="A81">
            <v>20.137242498623799</v>
          </cell>
          <cell r="B81">
            <v>62.887058741703001</v>
          </cell>
          <cell r="C81">
            <v>157.72236623758801</v>
          </cell>
          <cell r="E81">
            <v>3370.0643292719301</v>
          </cell>
          <cell r="F81">
            <v>16.4011670458883</v>
          </cell>
          <cell r="G81">
            <v>34.691094332391899</v>
          </cell>
        </row>
        <row r="82">
          <cell r="A82">
            <v>20.323570109362201</v>
          </cell>
          <cell r="B82">
            <v>62.876269254350099</v>
          </cell>
          <cell r="C82">
            <v>157.534446294882</v>
          </cell>
          <cell r="E82">
            <v>3529.7073027306501</v>
          </cell>
          <cell r="F82">
            <v>15.801423806696899</v>
          </cell>
          <cell r="G82">
            <v>35.019178059153198</v>
          </cell>
        </row>
        <row r="83">
          <cell r="A83">
            <v>20.511621788255599</v>
          </cell>
          <cell r="B83">
            <v>62.865306548971901</v>
          </cell>
          <cell r="C83">
            <v>157.34524126978599</v>
          </cell>
          <cell r="E83">
            <v>3696.9127071950302</v>
          </cell>
          <cell r="F83">
            <v>15.1354511559577</v>
          </cell>
          <cell r="G83">
            <v>35.259332606990597</v>
          </cell>
        </row>
        <row r="84">
          <cell r="A84">
            <v>20.701413487910401</v>
          </cell>
          <cell r="B84">
            <v>62.854168289809799</v>
          </cell>
          <cell r="C84">
            <v>157.15474963907101</v>
          </cell>
          <cell r="E84">
            <v>3872.03878181256</v>
          </cell>
          <cell r="F84">
            <v>14.541464419139</v>
          </cell>
          <cell r="G84">
            <v>35.709677404451099</v>
          </cell>
        </row>
        <row r="85">
          <cell r="A85">
            <v>20.892961308540301</v>
          </cell>
          <cell r="B85">
            <v>62.842852123831896</v>
          </cell>
          <cell r="C85">
            <v>156.96297006437001</v>
          </cell>
          <cell r="E85">
            <v>4055.4607358408298</v>
          </cell>
          <cell r="F85">
            <v>13.873499680428401</v>
          </cell>
          <cell r="G85">
            <v>36.005461701492997</v>
          </cell>
        </row>
        <row r="86">
          <cell r="A86">
            <v>21.086281499332799</v>
          </cell>
          <cell r="B86">
            <v>62.831355681176802</v>
          </cell>
          <cell r="C86">
            <v>156.76990139671599</v>
          </cell>
          <cell r="E86">
            <v>4247.5715525368996</v>
          </cell>
          <cell r="F86">
            <v>13.2448723444511</v>
          </cell>
          <cell r="G86">
            <v>36.378272026769899</v>
          </cell>
        </row>
        <row r="87">
          <cell r="A87">
            <v>21.281390459827101</v>
          </cell>
          <cell r="B87">
            <v>62.819676575531702</v>
          </cell>
          <cell r="C87">
            <v>156.57554267666799</v>
          </cell>
          <cell r="E87">
            <v>4448.7828311275898</v>
          </cell>
          <cell r="F87">
            <v>12.578265055430199</v>
          </cell>
          <cell r="G87">
            <v>36.853988266911799</v>
          </cell>
        </row>
        <row r="88">
          <cell r="A88">
            <v>21.478304741305301</v>
          </cell>
          <cell r="B88">
            <v>62.807812404335898</v>
          </cell>
          <cell r="C88">
            <v>156.379893145159</v>
          </cell>
          <cell r="E88">
            <v>4659.5256686646799</v>
          </cell>
          <cell r="F88">
            <v>11.9581070493703</v>
          </cell>
          <cell r="G88">
            <v>37.242215028205401</v>
          </cell>
        </row>
        <row r="89">
          <cell r="A89">
            <v>21.677041048196902</v>
          </cell>
          <cell r="B89">
            <v>62.7957607495998</v>
          </cell>
          <cell r="C89">
            <v>156.18295224068501</v>
          </cell>
          <cell r="E89">
            <v>4880.2515836544299</v>
          </cell>
          <cell r="F89">
            <v>11.307076518496901</v>
          </cell>
          <cell r="G89">
            <v>37.806602359582101</v>
          </cell>
        </row>
        <row r="90">
          <cell r="A90">
            <v>21.877616239495499</v>
          </cell>
          <cell r="B90">
            <v>62.783519177705998</v>
          </cell>
          <cell r="C90">
            <v>155.984719607475</v>
          </cell>
          <cell r="E90">
            <v>5111.4334834401698</v>
          </cell>
          <cell r="F90">
            <v>10.6993185433455</v>
          </cell>
          <cell r="G90">
            <v>38.219903489781899</v>
          </cell>
        </row>
        <row r="91">
          <cell r="A91">
            <v>22.080047330188901</v>
          </cell>
          <cell r="B91">
            <v>62.771085240379001</v>
          </cell>
          <cell r="C91">
            <v>155.785195096991</v>
          </cell>
          <cell r="E91">
            <v>5353.5666774107203</v>
          </cell>
          <cell r="F91">
            <v>10.031121293356</v>
          </cell>
          <cell r="G91">
            <v>38.729681951835502</v>
          </cell>
        </row>
        <row r="92">
          <cell r="A92">
            <v>22.284351492702999</v>
          </cell>
          <cell r="B92">
            <v>62.758456474967502</v>
          </cell>
          <cell r="C92">
            <v>155.58437877497701</v>
          </cell>
          <cell r="E92">
            <v>5607.1699382054603</v>
          </cell>
          <cell r="F92">
            <v>9.4334497892563807</v>
          </cell>
          <cell r="G92">
            <v>39.216264048147401</v>
          </cell>
        </row>
        <row r="93">
          <cell r="A93">
            <v>22.490546058357801</v>
          </cell>
          <cell r="B93">
            <v>62.745630404676298</v>
          </cell>
          <cell r="C93">
            <v>155.38227092148199</v>
          </cell>
          <cell r="E93">
            <v>5872.7866131894798</v>
          </cell>
          <cell r="F93">
            <v>8.7720448174111407</v>
          </cell>
          <cell r="G93">
            <v>39.7756689900081</v>
          </cell>
        </row>
        <row r="94">
          <cell r="A94">
            <v>22.698648518838201</v>
          </cell>
          <cell r="B94">
            <v>62.732604539463502</v>
          </cell>
          <cell r="C94">
            <v>155.178872037498</v>
          </cell>
          <cell r="E94">
            <v>6150.9857885805004</v>
          </cell>
          <cell r="F94">
            <v>8.1666700618656893</v>
          </cell>
          <cell r="G94">
            <v>40.233527778336303</v>
          </cell>
        </row>
        <row r="95">
          <cell r="A95">
            <v>22.908676527677699</v>
          </cell>
          <cell r="B95">
            <v>62.719376376445197</v>
          </cell>
          <cell r="C95">
            <v>154.97418284814</v>
          </cell>
          <cell r="E95">
            <v>6442.3635087213697</v>
          </cell>
          <cell r="F95">
            <v>7.5263940832803504</v>
          </cell>
          <cell r="G95">
            <v>40.866241560242798</v>
          </cell>
        </row>
        <row r="96">
          <cell r="A96">
            <v>23.120647901755898</v>
          </cell>
          <cell r="B96">
            <v>62.705943400139397</v>
          </cell>
          <cell r="C96">
            <v>154.76820430494399</v>
          </cell>
          <cell r="E96">
            <v>6747.5440531106897</v>
          </cell>
          <cell r="F96">
            <v>6.9391321282815204</v>
          </cell>
          <cell r="G96">
            <v>41.476716060560697</v>
          </cell>
        </row>
        <row r="97">
          <cell r="A97">
            <v>23.334580622810002</v>
          </cell>
          <cell r="B97">
            <v>62.6923030832046</v>
          </cell>
          <cell r="C97">
            <v>154.56093759310801</v>
          </cell>
          <cell r="E97">
            <v>7067.1812739274901</v>
          </cell>
          <cell r="F97">
            <v>6.30655389340874</v>
          </cell>
          <cell r="G97">
            <v>42.035061106718601</v>
          </cell>
        </row>
        <row r="98">
          <cell r="A98">
            <v>23.55049283896</v>
          </cell>
          <cell r="B98">
            <v>62.678452887124102</v>
          </cell>
          <cell r="C98">
            <v>154.35238413263701</v>
          </cell>
          <cell r="E98">
            <v>7401.9599969156397</v>
          </cell>
          <cell r="F98">
            <v>5.7342023492608103</v>
          </cell>
          <cell r="G98">
            <v>42.601219869918701</v>
          </cell>
        </row>
        <row r="99">
          <cell r="A99">
            <v>23.768402866248699</v>
          </cell>
          <cell r="B99">
            <v>62.6643902628456</v>
          </cell>
          <cell r="C99">
            <v>154.14254557973999</v>
          </cell>
          <cell r="E99">
            <v>7752.5974886294598</v>
          </cell>
          <cell r="F99">
            <v>5.1232036488142301</v>
          </cell>
          <cell r="G99">
            <v>43.252106649140003</v>
          </cell>
        </row>
        <row r="100">
          <cell r="A100">
            <v>23.9883291901949</v>
          </cell>
          <cell r="B100">
            <v>62.650112650857103</v>
          </cell>
          <cell r="C100">
            <v>153.931423838451</v>
          </cell>
          <cell r="E100">
            <v>8119.8449931840096</v>
          </cell>
          <cell r="F100">
            <v>4.5617258747015104</v>
          </cell>
          <cell r="G100">
            <v>43.801464129100999</v>
          </cell>
        </row>
        <row r="101">
          <cell r="A101">
            <v>24.210290467361698</v>
          </cell>
          <cell r="B101">
            <v>62.635617482827797</v>
          </cell>
          <cell r="C101">
            <v>153.71902105434501</v>
          </cell>
          <cell r="E101">
            <v>8504.4893418026804</v>
          </cell>
          <cell r="F101">
            <v>3.9960357015382799</v>
          </cell>
          <cell r="G101">
            <v>44.381059966737602</v>
          </cell>
        </row>
        <row r="102">
          <cell r="A102">
            <v>24.434305526939699</v>
          </cell>
          <cell r="B102">
            <v>62.620902180917298</v>
          </cell>
          <cell r="C102">
            <v>153.50533962533399</v>
          </cell>
          <cell r="E102">
            <v>8907.3546386104408</v>
          </cell>
          <cell r="F102">
            <v>3.4028413442116698</v>
          </cell>
          <cell r="G102">
            <v>44.992076787957998</v>
          </cell>
        </row>
        <row r="103">
          <cell r="A103">
            <v>24.6603933723433</v>
          </cell>
          <cell r="B103">
            <v>62.6059641597545</v>
          </cell>
          <cell r="C103">
            <v>153.29038220199701</v>
          </cell>
          <cell r="E103">
            <v>9329.3040262846898</v>
          </cell>
          <cell r="F103">
            <v>2.86254284308718</v>
          </cell>
          <cell r="G103">
            <v>45.559925251986499</v>
          </cell>
        </row>
        <row r="104">
          <cell r="A104">
            <v>24.888573182823901</v>
          </cell>
          <cell r="B104">
            <v>62.590800826279903</v>
          </cell>
          <cell r="C104">
            <v>153.07415169183801</v>
          </cell>
          <cell r="E104">
            <v>9771.2415353465003</v>
          </cell>
          <cell r="F104">
            <v>2.2854861725200402</v>
          </cell>
          <cell r="G104">
            <v>46.067387729570498</v>
          </cell>
        </row>
        <row r="105">
          <cell r="A105">
            <v>25.118864315095799</v>
          </cell>
          <cell r="B105">
            <v>62.575409580834602</v>
          </cell>
          <cell r="C105">
            <v>152.85665126173299</v>
          </cell>
          <cell r="E105">
            <v>10234.1140210545</v>
          </cell>
          <cell r="F105">
            <v>1.7555064723450999</v>
          </cell>
          <cell r="G105">
            <v>46.579852546100497</v>
          </cell>
        </row>
        <row r="106">
          <cell r="A106">
            <v>25.351286304978998</v>
          </cell>
          <cell r="B106">
            <v>62.559787817737998</v>
          </cell>
          <cell r="C106">
            <v>152.637884342858</v>
          </cell>
          <cell r="E106">
            <v>10718.913192051299</v>
          </cell>
          <cell r="F106">
            <v>1.2013636799678</v>
          </cell>
          <cell r="G106">
            <v>47.105473418938701</v>
          </cell>
        </row>
        <row r="107">
          <cell r="A107">
            <v>25.585858869056398</v>
          </cell>
          <cell r="B107">
            <v>62.543932926066397</v>
          </cell>
          <cell r="C107">
            <v>152.41785463255599</v>
          </cell>
          <cell r="E107">
            <v>11226.6777351081</v>
          </cell>
          <cell r="F107">
            <v>1.1524337910825999</v>
          </cell>
          <cell r="G107">
            <v>47.246032141773803</v>
          </cell>
        </row>
        <row r="108">
          <cell r="A108">
            <v>25.822601906345898</v>
          </cell>
          <cell r="B108">
            <v>62.527842290811002</v>
          </cell>
          <cell r="C108">
            <v>152.19656609662499</v>
          </cell>
          <cell r="E108">
            <v>11758.495540521601</v>
          </cell>
          <cell r="F108">
            <v>0.13313270903337401</v>
          </cell>
          <cell r="G108">
            <v>48.565937007576203</v>
          </cell>
        </row>
        <row r="109">
          <cell r="A109">
            <v>26.061535499988899</v>
          </cell>
          <cell r="B109">
            <v>62.511513292676398</v>
          </cell>
          <cell r="C109">
            <v>151.97402297524201</v>
          </cell>
          <cell r="E109">
            <v>12315.506032928301</v>
          </cell>
          <cell r="F109">
            <v>-0.36946482314150803</v>
          </cell>
          <cell r="G109">
            <v>49.048073751027601</v>
          </cell>
        </row>
        <row r="110">
          <cell r="A110">
            <v>26.3026799189538</v>
          </cell>
          <cell r="B110">
            <v>62.494943309980002</v>
          </cell>
          <cell r="C110">
            <v>151.750229783105</v>
          </cell>
          <cell r="E110">
            <v>12898.9026125331</v>
          </cell>
          <cell r="F110">
            <v>-0.90717054638547601</v>
          </cell>
          <cell r="G110">
            <v>49.482664236921401</v>
          </cell>
        </row>
        <row r="111">
          <cell r="A111">
            <v>26.5460556197553</v>
          </cell>
          <cell r="B111">
            <v>62.4781297191535</v>
          </cell>
          <cell r="C111">
            <v>151.525191313037</v>
          </cell>
          <cell r="E111">
            <v>13509.935211980301</v>
          </cell>
          <cell r="F111">
            <v>-1.3967282094233999</v>
          </cell>
          <cell r="G111">
            <v>49.819162661444103</v>
          </cell>
        </row>
        <row r="112">
          <cell r="A112">
            <v>26.791683248190299</v>
          </cell>
          <cell r="B112">
            <v>62.4610698950708</v>
          </cell>
          <cell r="C112">
            <v>151.29891263970401</v>
          </cell>
          <cell r="E112">
            <v>14149.9129743458</v>
          </cell>
          <cell r="F112">
            <v>-1.91477294363058</v>
          </cell>
          <cell r="G112">
            <v>50.262438954127198</v>
          </cell>
        </row>
        <row r="113">
          <cell r="A113">
            <v>27.039583641088399</v>
          </cell>
          <cell r="B113">
            <v>62.4437612126004</v>
          </cell>
          <cell r="C113">
            <v>151.07139912013099</v>
          </cell>
          <cell r="E113">
            <v>14820.2070579886</v>
          </cell>
          <cell r="F113">
            <v>-2.3963161099190899</v>
          </cell>
          <cell r="G113">
            <v>50.538276369423102</v>
          </cell>
        </row>
        <row r="114">
          <cell r="A114">
            <v>27.2897778280804</v>
          </cell>
          <cell r="B114">
            <v>62.426201047416498</v>
          </cell>
          <cell r="C114">
            <v>150.84265639790101</v>
          </cell>
          <cell r="E114">
            <v>15522.2535742705</v>
          </cell>
          <cell r="F114">
            <v>-2.9142880544109699</v>
          </cell>
          <cell r="G114">
            <v>50.956796956647999</v>
          </cell>
        </row>
        <row r="115">
          <cell r="A115">
            <v>27.542287033381601</v>
          </cell>
          <cell r="B115">
            <v>62.408386776160199</v>
          </cell>
          <cell r="C115">
            <v>150.61269040523101</v>
          </cell>
          <cell r="E115">
            <v>16257.5566644379</v>
          </cell>
          <cell r="F115">
            <v>-3.3798583151514201</v>
          </cell>
          <cell r="G115">
            <v>51.126072328000497</v>
          </cell>
        </row>
        <row r="116">
          <cell r="A116">
            <v>27.797132677592799</v>
          </cell>
          <cell r="B116">
            <v>62.390315778452198</v>
          </cell>
          <cell r="C116">
            <v>150.38150736436501</v>
          </cell>
          <cell r="E116">
            <v>17027.691722258998</v>
          </cell>
          <cell r="F116">
            <v>-3.8716969561642398</v>
          </cell>
          <cell r="G116">
            <v>51.323384515597802</v>
          </cell>
        </row>
        <row r="117">
          <cell r="A117">
            <v>28.0543363795171</v>
          </cell>
          <cell r="B117">
            <v>62.371985437144403</v>
          </cell>
          <cell r="C117">
            <v>150.14911379012301</v>
          </cell>
          <cell r="E117">
            <v>17834.308769319101</v>
          </cell>
          <cell r="F117">
            <v>-4.3277225259809597</v>
          </cell>
          <cell r="G117">
            <v>51.590086189957397</v>
          </cell>
        </row>
        <row r="118">
          <cell r="A118">
            <v>28.313919957993701</v>
          </cell>
          <cell r="B118">
            <v>62.353393139473802</v>
          </cell>
          <cell r="C118">
            <v>149.91551649282701</v>
          </cell>
          <cell r="E118">
            <v>18679.1359902078</v>
          </cell>
          <cell r="F118">
            <v>-4.8274609508615898</v>
          </cell>
          <cell r="G118">
            <v>51.617021416276103</v>
          </cell>
        </row>
        <row r="119">
          <cell r="A119">
            <v>28.575905433749401</v>
          </cell>
          <cell r="B119">
            <v>62.334536277836399</v>
          </cell>
          <cell r="C119">
            <v>149.68072257738501</v>
          </cell>
          <cell r="E119">
            <v>19563.983435170601</v>
          </cell>
          <cell r="F119">
            <v>-5.2664055941882699</v>
          </cell>
          <cell r="G119">
            <v>51.603832786378398</v>
          </cell>
        </row>
        <row r="120">
          <cell r="A120">
            <v>28.840315031266002</v>
          </cell>
          <cell r="B120">
            <v>62.315412251154697</v>
          </cell>
          <cell r="C120">
            <v>149.44473944894801</v>
          </cell>
          <cell r="E120">
            <v>20490.746898158501</v>
          </cell>
          <cell r="F120">
            <v>-5.7518828402749103</v>
          </cell>
          <cell r="G120">
            <v>51.6202312412873</v>
          </cell>
        </row>
        <row r="121">
          <cell r="A121">
            <v>29.107171180666001</v>
          </cell>
          <cell r="B121">
            <v>62.296018465684398</v>
          </cell>
          <cell r="C121">
            <v>149.20757480969101</v>
          </cell>
          <cell r="E121">
            <v>21461.411978584001</v>
          </cell>
          <cell r="F121">
            <v>-6.2148823148144201</v>
          </cell>
          <cell r="G121">
            <v>51.533701948671897</v>
          </cell>
        </row>
        <row r="122">
          <cell r="A122">
            <v>29.376496519615301</v>
          </cell>
          <cell r="B122">
            <v>62.276352336127303</v>
          </cell>
          <cell r="C122">
            <v>148.96923666369699</v>
          </cell>
          <cell r="E122">
            <v>22478.058335487302</v>
          </cell>
          <cell r="F122">
            <v>-6.6857772773486897</v>
          </cell>
          <cell r="G122">
            <v>51.455693904647603</v>
          </cell>
        </row>
        <row r="123">
          <cell r="A123">
            <v>29.648313895243401</v>
          </cell>
          <cell r="B123">
            <v>62.256411286349199</v>
          </cell>
          <cell r="C123">
            <v>148.729733317632</v>
          </cell>
          <cell r="E123">
            <v>23542.8641432242</v>
          </cell>
          <cell r="F123">
            <v>-7.1500123455872204</v>
          </cell>
          <cell r="G123">
            <v>51.221313072197802</v>
          </cell>
        </row>
        <row r="124">
          <cell r="A124">
            <v>29.9226463660818</v>
          </cell>
          <cell r="B124">
            <v>62.236192751011401</v>
          </cell>
          <cell r="C124">
            <v>148.48907337954401</v>
          </cell>
          <cell r="E124">
            <v>24658.110758226001</v>
          </cell>
          <cell r="F124">
            <v>-7.6468880048224497</v>
          </cell>
          <cell r="G124">
            <v>51.1399392683538</v>
          </cell>
        </row>
        <row r="125">
          <cell r="A125">
            <v>30.199517204020101</v>
          </cell>
          <cell r="B125">
            <v>62.215694175955399</v>
          </cell>
          <cell r="C125">
            <v>148.247265762642</v>
          </cell>
          <cell r="E125">
            <v>25826.187606826701</v>
          </cell>
          <cell r="F125">
            <v>-8.0943572571901203</v>
          </cell>
          <cell r="G125">
            <v>50.7430810922896</v>
          </cell>
        </row>
        <row r="126">
          <cell r="A126">
            <v>30.478949896279801</v>
          </cell>
          <cell r="B126">
            <v>62.194913020045497</v>
          </cell>
          <cell r="C126">
            <v>148.004319683397</v>
          </cell>
          <cell r="E126">
            <v>27049.597304631301</v>
          </cell>
          <cell r="F126">
            <v>-8.5381332811447308</v>
          </cell>
          <cell r="G126">
            <v>50.456576739053197</v>
          </cell>
        </row>
        <row r="127">
          <cell r="A127">
            <v>30.760968147406999</v>
          </cell>
          <cell r="B127">
            <v>62.173846755496697</v>
          </cell>
          <cell r="C127">
            <v>147.76024466384601</v>
          </cell>
          <cell r="E127">
            <v>28330.961018393202</v>
          </cell>
          <cell r="F127">
            <v>-9.0101576065481606</v>
          </cell>
          <cell r="G127">
            <v>50.007853940041599</v>
          </cell>
        </row>
        <row r="128">
          <cell r="A128">
            <v>31.0455958812835</v>
          </cell>
          <cell r="B128">
            <v>62.152492869561001</v>
          </cell>
          <cell r="C128">
            <v>147.51505053042499</v>
          </cell>
          <cell r="E128">
            <v>29673.0240818887</v>
          </cell>
          <cell r="F128">
            <v>-9.48985390079722</v>
          </cell>
          <cell r="G128">
            <v>49.386081043145602</v>
          </cell>
        </row>
        <row r="129">
          <cell r="A129">
            <v>31.3328572431558</v>
          </cell>
          <cell r="B129">
            <v>62.130848865515802</v>
          </cell>
          <cell r="C129">
            <v>147.268747414617</v>
          </cell>
          <cell r="E129">
            <v>31078.661877820101</v>
          </cell>
          <cell r="F129">
            <v>-9.9467131075758992</v>
          </cell>
          <cell r="G129">
            <v>48.828788761738302</v>
          </cell>
        </row>
        <row r="130">
          <cell r="A130">
            <v>31.6227766016837</v>
          </cell>
          <cell r="B130">
            <v>62.108912263324598</v>
          </cell>
          <cell r="C130">
            <v>147.02134575395499</v>
          </cell>
          <cell r="E130">
            <v>32550.885998350601</v>
          </cell>
          <cell r="F130">
            <v>-10.4164480899711</v>
          </cell>
          <cell r="G130">
            <v>48.1419741831971</v>
          </cell>
        </row>
        <row r="131">
          <cell r="A131">
            <v>31.915378551007599</v>
          </cell>
          <cell r="B131">
            <v>62.086680601460003</v>
          </cell>
          <cell r="C131">
            <v>146.77285629004899</v>
          </cell>
          <cell r="E131">
            <v>34092.8506974681</v>
          </cell>
          <cell r="F131">
            <v>-10.867035361445399</v>
          </cell>
          <cell r="G131">
            <v>47.295945585374099</v>
          </cell>
        </row>
        <row r="132">
          <cell r="A132">
            <v>32.210687912834302</v>
          </cell>
          <cell r="B132">
            <v>62.0641514377674</v>
          </cell>
          <cell r="C132">
            <v>146.52329006775099</v>
          </cell>
          <cell r="E132">
            <v>35707.859649004597</v>
          </cell>
          <cell r="F132">
            <v>-11.368499365723499</v>
          </cell>
          <cell r="G132">
            <v>46.6176474988251</v>
          </cell>
        </row>
        <row r="133">
          <cell r="A133">
            <v>32.508729738543401</v>
          </cell>
          <cell r="B133">
            <v>62.041322350293399</v>
          </cell>
          <cell r="C133">
            <v>146.27265843708</v>
          </cell>
          <cell r="E133">
            <v>37399.373024788001</v>
          </cell>
          <cell r="F133">
            <v>-11.816609859453299</v>
          </cell>
          <cell r="G133">
            <v>46.255369147105199</v>
          </cell>
        </row>
        <row r="134">
          <cell r="A134">
            <v>32.809529311311898</v>
          </cell>
          <cell r="B134">
            <v>62.018190938959002</v>
          </cell>
          <cell r="C134">
            <v>146.02097304896901</v>
          </cell>
          <cell r="E134">
            <v>39171.014908092598</v>
          </cell>
          <cell r="F134">
            <v>-12.3098919626712</v>
          </cell>
          <cell r="G134">
            <v>44.902119846676797</v>
          </cell>
        </row>
        <row r="135">
          <cell r="A135">
            <v>33.113112148259098</v>
          </cell>
          <cell r="B135">
            <v>61.994754826350501</v>
          </cell>
          <cell r="C135">
            <v>145.768245856368</v>
          </cell>
          <cell r="E135">
            <v>41026.581058271899</v>
          </cell>
          <cell r="F135">
            <v>-12.7790417399027</v>
          </cell>
          <cell r="G135">
            <v>43.6437231668652</v>
          </cell>
        </row>
        <row r="136">
          <cell r="A136">
            <v>33.419504002611397</v>
          </cell>
          <cell r="B136">
            <v>61.971011659090998</v>
          </cell>
          <cell r="C136">
            <v>145.51448911246999</v>
          </cell>
          <cell r="E136">
            <v>42970.047043208397</v>
          </cell>
          <cell r="F136">
            <v>-13.2397622209325</v>
          </cell>
          <cell r="G136">
            <v>42.6270152153553</v>
          </cell>
        </row>
        <row r="137">
          <cell r="A137">
            <v>33.728730865886803</v>
          </cell>
          <cell r="B137">
            <v>61.9469591090714</v>
          </cell>
          <cell r="C137">
            <v>145.259715366877</v>
          </cell>
          <cell r="E137">
            <v>45005.576757005001</v>
          </cell>
          <cell r="F137">
            <v>-13.7441324935669</v>
          </cell>
          <cell r="G137">
            <v>41.4814456407425</v>
          </cell>
        </row>
        <row r="138">
          <cell r="A138">
            <v>34.040818970099998</v>
          </cell>
          <cell r="B138">
            <v>61.922594874122503</v>
          </cell>
          <cell r="C138">
            <v>145.00393746813401</v>
          </cell>
          <cell r="E138">
            <v>47137.531341167298</v>
          </cell>
          <cell r="F138">
            <v>-14.203061012904</v>
          </cell>
          <cell r="G138">
            <v>39.9658238577871</v>
          </cell>
        </row>
        <row r="139">
          <cell r="A139">
            <v>34.355794789987399</v>
          </cell>
          <cell r="B139">
            <v>61.897916679853203</v>
          </cell>
          <cell r="C139">
            <v>144.74716855744001</v>
          </cell>
          <cell r="E139">
            <v>49370.478528389998</v>
          </cell>
          <cell r="F139">
            <v>-14.750344737472</v>
          </cell>
          <cell r="G139">
            <v>39.122873265764497</v>
          </cell>
        </row>
        <row r="140">
          <cell r="A140">
            <v>34.673685045253102</v>
          </cell>
          <cell r="B140">
            <v>61.872922280325703</v>
          </cell>
          <cell r="C140">
            <v>144.48942206918599</v>
          </cell>
          <cell r="E140">
            <v>51709.202428967597</v>
          </cell>
          <cell r="F140">
            <v>-15.311221620331899</v>
          </cell>
          <cell r="G140">
            <v>37.384650894952998</v>
          </cell>
        </row>
        <row r="141">
          <cell r="A141">
            <v>34.994516702835703</v>
          </cell>
          <cell r="B141">
            <v>61.847609459537601</v>
          </cell>
          <cell r="C141">
            <v>144.23071172690601</v>
          </cell>
          <cell r="E141">
            <v>54158.713780794598</v>
          </cell>
          <cell r="F141">
            <v>-15.705595123613699</v>
          </cell>
          <cell r="G141">
            <v>35.636866130647398</v>
          </cell>
        </row>
        <row r="142">
          <cell r="A142">
            <v>35.3183169791957</v>
          </cell>
          <cell r="B142">
            <v>61.8219760323475</v>
          </cell>
          <cell r="C142">
            <v>143.97105154024899</v>
          </cell>
          <cell r="E142">
            <v>56724.260684919798</v>
          </cell>
          <cell r="F142">
            <v>-16.1513138680629</v>
          </cell>
          <cell r="G142">
            <v>34.074081001270102</v>
          </cell>
        </row>
        <row r="143">
          <cell r="A143">
            <v>35.645113342624398</v>
          </cell>
          <cell r="B143">
            <v>61.796019845619703</v>
          </cell>
          <cell r="C143">
            <v>143.710455804709</v>
          </cell>
          <cell r="E143">
            <v>59411.339849650401</v>
          </cell>
          <cell r="F143">
            <v>-16.643227147115901</v>
          </cell>
          <cell r="G143">
            <v>32.1606146696884</v>
          </cell>
        </row>
        <row r="144">
          <cell r="A144">
            <v>35.9749335155742</v>
          </cell>
          <cell r="B144">
            <v>61.769738779829297</v>
          </cell>
          <cell r="C144">
            <v>143.44893909470099</v>
          </cell>
          <cell r="E144">
            <v>62225.708367302301</v>
          </cell>
          <cell r="F144">
            <v>-17.2581837600417</v>
          </cell>
          <cell r="G144">
            <v>30.749694694975801</v>
          </cell>
        </row>
        <row r="145">
          <cell r="A145">
            <v>36.307805477010099</v>
          </cell>
          <cell r="B145">
            <v>61.743130749700597</v>
          </cell>
          <cell r="C145">
            <v>143.18651626237801</v>
          </cell>
          <cell r="E145">
            <v>65173.396048824201</v>
          </cell>
          <cell r="F145">
            <v>-17.670150196630001</v>
          </cell>
          <cell r="G145">
            <v>26.783742005041901</v>
          </cell>
        </row>
        <row r="146">
          <cell r="A146">
            <v>36.643757464783299</v>
          </cell>
          <cell r="B146">
            <v>61.716193705419897</v>
          </cell>
          <cell r="C146">
            <v>142.923202433635</v>
          </cell>
          <cell r="E146">
            <v>68260.718342723805</v>
          </cell>
          <cell r="F146">
            <v>-18.3267929374794</v>
          </cell>
          <cell r="G146">
            <v>27.251776845815598</v>
          </cell>
        </row>
        <row r="147">
          <cell r="A147">
            <v>36.982817978026603</v>
          </cell>
          <cell r="B147">
            <v>61.688925634003603</v>
          </cell>
          <cell r="C147">
            <v>142.65901300388899</v>
          </cell>
          <cell r="E147">
            <v>71494.289865975807</v>
          </cell>
          <cell r="F147">
            <v>-18.879115145351101</v>
          </cell>
          <cell r="G147">
            <v>24.617618840527101</v>
          </cell>
        </row>
        <row r="148">
          <cell r="A148">
            <v>37.325015779571999</v>
          </cell>
          <cell r="B148">
            <v>61.661324560372002</v>
          </cell>
          <cell r="C148">
            <v>142.393963633776</v>
          </cell>
          <cell r="E148">
            <v>74881.038575900297</v>
          </cell>
          <cell r="F148">
            <v>-19.4801716501666</v>
          </cell>
          <cell r="G148">
            <v>21.946363563054799</v>
          </cell>
        </row>
        <row r="149">
          <cell r="A149">
            <v>37.670379898390799</v>
          </cell>
          <cell r="B149">
            <v>61.633388548093897</v>
          </cell>
          <cell r="C149">
            <v>142.12807024616001</v>
          </cell>
          <cell r="E149">
            <v>78428.220613376805</v>
          </cell>
          <cell r="F149">
            <v>-19.999303976880899</v>
          </cell>
          <cell r="G149">
            <v>19.265004770657399</v>
          </cell>
        </row>
        <row r="150">
          <cell r="A150">
            <v>38.018939632056103</v>
          </cell>
          <cell r="B150">
            <v>61.605115701046898</v>
          </cell>
          <cell r="C150">
            <v>141.86134901948799</v>
          </cell>
          <cell r="E150">
            <v>82143.435849194197</v>
          </cell>
          <cell r="F150">
            <v>-20.413538473617901</v>
          </cell>
          <cell r="G150">
            <v>15.6596472299764</v>
          </cell>
        </row>
        <row r="151">
          <cell r="A151">
            <v>38.370724549227802</v>
          </cell>
          <cell r="B151">
            <v>61.576504164139898</v>
          </cell>
          <cell r="C151">
            <v>141.593816384061</v>
          </cell>
          <cell r="E151">
            <v>86034.644166844897</v>
          </cell>
          <cell r="F151">
            <v>-21.122402548854101</v>
          </cell>
          <cell r="G151">
            <v>13.3161191274032</v>
          </cell>
        </row>
        <row r="152">
          <cell r="A152">
            <v>38.725764492161701</v>
          </cell>
          <cell r="B152">
            <v>61.547552124456601</v>
          </cell>
          <cell r="C152">
            <v>141.32548901632299</v>
          </cell>
          <cell r="E152">
            <v>90110.182516650195</v>
          </cell>
          <cell r="F152">
            <v>-21.834360844335901</v>
          </cell>
          <cell r="G152">
            <v>8.92022128416545</v>
          </cell>
        </row>
        <row r="153">
          <cell r="A153">
            <v>39.0840895792401</v>
          </cell>
          <cell r="B153">
            <v>61.518257812305102</v>
          </cell>
          <cell r="C153">
            <v>141.05638383494801</v>
          </cell>
          <cell r="E153">
            <v>94378.782777753906</v>
          </cell>
          <cell r="F153">
            <v>-22.575019457658701</v>
          </cell>
          <cell r="G153">
            <v>6.8928281107181304</v>
          </cell>
        </row>
        <row r="154">
          <cell r="A154">
            <v>39.445730207527802</v>
          </cell>
          <cell r="B154">
            <v>61.488619502384999</v>
          </cell>
          <cell r="C154">
            <v>140.78651799336899</v>
          </cell>
          <cell r="E154">
            <v>98849.590466255904</v>
          </cell>
          <cell r="F154">
            <v>-22.936937901573501</v>
          </cell>
          <cell r="G154">
            <v>2.95899990792751</v>
          </cell>
        </row>
        <row r="155">
          <cell r="A155">
            <v>39.810717055349699</v>
          </cell>
          <cell r="B155">
            <v>61.458635514499598</v>
          </cell>
          <cell r="C155">
            <v>140.51590887650099</v>
          </cell>
          <cell r="E155">
            <v>103532.18432956599</v>
          </cell>
          <cell r="F155">
            <v>-23.676650384870001</v>
          </cell>
          <cell r="G155">
            <v>3.1065755115165099</v>
          </cell>
        </row>
        <row r="156">
          <cell r="A156">
            <v>40.179081084893902</v>
          </cell>
          <cell r="B156">
            <v>61.428304214884797</v>
          </cell>
          <cell r="C156">
            <v>140.24457409170401</v>
          </cell>
          <cell r="E156">
            <v>108436.596868961</v>
          </cell>
          <cell r="F156">
            <v>-24.497272762143101</v>
          </cell>
          <cell r="G156">
            <v>-3.5990459667690802</v>
          </cell>
        </row>
        <row r="157">
          <cell r="A157">
            <v>40.550853544838297</v>
          </cell>
          <cell r="B157">
            <v>61.397624016871703</v>
          </cell>
          <cell r="C157">
            <v>139.972531465934</v>
          </cell>
          <cell r="E157">
            <v>113573.335834311</v>
          </cell>
          <cell r="F157">
            <v>-24.931895970019799</v>
          </cell>
          <cell r="G157">
            <v>-5.1245220860173797</v>
          </cell>
        </row>
        <row r="158">
          <cell r="A158">
            <v>40.926065973001002</v>
          </cell>
          <cell r="B158">
            <v>61.366593382287903</v>
          </cell>
          <cell r="C158">
            <v>139.699799036439</v>
          </cell>
          <cell r="E158">
            <v>118953.406737032</v>
          </cell>
          <cell r="F158">
            <v>-25.446473504573198</v>
          </cell>
          <cell r="G158">
            <v>-9.7476333601561205</v>
          </cell>
        </row>
        <row r="159">
          <cell r="A159">
            <v>41.304750199016098</v>
          </cell>
          <cell r="B159">
            <v>61.3352108218997</v>
          </cell>
          <cell r="C159">
            <v>139.42639504488599</v>
          </cell>
          <cell r="E159">
            <v>124588.336429501</v>
          </cell>
          <cell r="F159">
            <v>-26.3786234251526</v>
          </cell>
          <cell r="G159">
            <v>-12.259084636167399</v>
          </cell>
        </row>
        <row r="160">
          <cell r="A160">
            <v>41.686938347033497</v>
          </cell>
          <cell r="B160">
            <v>61.303474896642797</v>
          </cell>
          <cell r="C160">
            <v>139.152337932124</v>
          </cell>
          <cell r="E160">
            <v>130490.19780143999</v>
          </cell>
          <cell r="F160">
            <v>-26.6375746849825</v>
          </cell>
          <cell r="G160">
            <v>-19.102610129011701</v>
          </cell>
        </row>
        <row r="161">
          <cell r="A161">
            <v>42.072662838444401</v>
          </cell>
          <cell r="B161">
            <v>61.271384218157699</v>
          </cell>
          <cell r="C161">
            <v>138.87764633030699</v>
          </cell>
          <cell r="E161">
            <v>136671.635646201</v>
          </cell>
          <cell r="F161">
            <v>-27.091798263076299</v>
          </cell>
          <cell r="G161">
            <v>-18.483743753759398</v>
          </cell>
        </row>
        <row r="162">
          <cell r="A162">
            <v>42.461956394631201</v>
          </cell>
          <cell r="B162">
            <v>61.238937450098803</v>
          </cell>
          <cell r="C162">
            <v>138.60233905411701</v>
          </cell>
          <cell r="E162">
            <v>143145.893752348</v>
          </cell>
          <cell r="F162">
            <v>-28.0800822147765</v>
          </cell>
          <cell r="G162">
            <v>-27.834522840482499</v>
          </cell>
        </row>
        <row r="163">
          <cell r="A163">
            <v>42.854852039743903</v>
          </cell>
          <cell r="B163">
            <v>61.206133308640801</v>
          </cell>
          <cell r="C163">
            <v>138.326435095618</v>
          </cell>
          <cell r="E163">
            <v>149926.843278605</v>
          </cell>
          <cell r="F163">
            <v>-28.530717990307199</v>
          </cell>
          <cell r="G163">
            <v>-31.599881148565299</v>
          </cell>
        </row>
        <row r="164">
          <cell r="A164">
            <v>43.2513831035008</v>
          </cell>
          <cell r="B164">
            <v>61.172970563193502</v>
          </cell>
          <cell r="C164">
            <v>138.049953616507</v>
          </cell>
          <cell r="E164">
            <v>157029.01247293799</v>
          </cell>
          <cell r="F164">
            <v>-29.2607956033123</v>
          </cell>
          <cell r="G164">
            <v>-33.164573225677699</v>
          </cell>
        </row>
        <row r="165">
          <cell r="A165">
            <v>43.651583224016598</v>
          </cell>
          <cell r="B165">
            <v>61.139448037590903</v>
          </cell>
          <cell r="C165">
            <v>137.772913937927</v>
          </cell>
          <cell r="E165">
            <v>164467.61779946601</v>
          </cell>
          <cell r="F165">
            <v>-29.563123516174102</v>
          </cell>
          <cell r="G165">
            <v>-40.4104673683455</v>
          </cell>
        </row>
        <row r="166">
          <cell r="A166">
            <v>44.0554863506553</v>
          </cell>
          <cell r="B166">
            <v>61.1055646103366</v>
          </cell>
          <cell r="C166">
            <v>137.49533553537901</v>
          </cell>
          <cell r="E166">
            <v>172258.59653987901</v>
          </cell>
          <cell r="F166">
            <v>-30.7648646639418</v>
          </cell>
          <cell r="G166">
            <v>-44.061843731892701</v>
          </cell>
        </row>
        <row r="167">
          <cell r="A167">
            <v>44.463126746910802</v>
          </cell>
          <cell r="B167">
            <v>61.0713192155267</v>
          </cell>
          <cell r="C167">
            <v>137.21723802952201</v>
          </cell>
          <cell r="E167">
            <v>180418.64093920699</v>
          </cell>
          <cell r="F167">
            <v>-30.211892227022101</v>
          </cell>
          <cell r="G167">
            <v>-52.459829073658703</v>
          </cell>
        </row>
        <row r="168">
          <cell r="A168">
            <v>44.874538993313202</v>
          </cell>
          <cell r="B168">
            <v>61.036710843507201</v>
          </cell>
          <cell r="C168">
            <v>136.93864117793399</v>
          </cell>
          <cell r="E168">
            <v>188965.23396912101</v>
          </cell>
          <cell r="F168">
            <v>-32.087203428019002</v>
          </cell>
          <cell r="G168">
            <v>-53.1878591258792</v>
          </cell>
        </row>
        <row r="169">
          <cell r="A169">
            <v>45.289757990361998</v>
          </cell>
          <cell r="B169">
            <v>61.001738541552001</v>
          </cell>
          <cell r="C169">
            <v>136.65956486600999</v>
          </cell>
          <cell r="E169">
            <v>197916.686785356</v>
          </cell>
          <cell r="F169">
            <v>-32.892966120558597</v>
          </cell>
          <cell r="G169">
            <v>-59.701204485707997</v>
          </cell>
        </row>
        <row r="170">
          <cell r="A170">
            <v>45.708818961487502</v>
          </cell>
          <cell r="B170">
            <v>60.966401414338797</v>
          </cell>
          <cell r="C170">
            <v>136.38002909954201</v>
          </cell>
          <cell r="E170">
            <v>207292.17795953699</v>
          </cell>
          <cell r="F170">
            <v>-33.305117648271398</v>
          </cell>
          <cell r="G170">
            <v>-67.176679774098901</v>
          </cell>
        </row>
        <row r="171">
          <cell r="A171">
            <v>46.131757456037903</v>
          </cell>
          <cell r="B171">
            <v>60.930698624373299</v>
          </cell>
          <cell r="C171">
            <v>136.10005399704301</v>
          </cell>
          <cell r="E171">
            <v>217111.79456945101</v>
          </cell>
          <cell r="F171">
            <v>-34.150734347210403</v>
          </cell>
          <cell r="G171">
            <v>-77.800674064431107</v>
          </cell>
        </row>
        <row r="172">
          <cell r="A172">
            <v>46.558609352295903</v>
          </cell>
          <cell r="B172">
            <v>60.894629392950399</v>
          </cell>
          <cell r="C172">
            <v>135.819659777173</v>
          </cell>
          <cell r="E172">
            <v>227396.57523579299</v>
          </cell>
          <cell r="F172">
            <v>-34.726707264645498</v>
          </cell>
          <cell r="G172">
            <v>-77.993069358728704</v>
          </cell>
        </row>
        <row r="173">
          <cell r="A173">
            <v>46.989410860521502</v>
          </cell>
          <cell r="B173">
            <v>60.858193000276003</v>
          </cell>
          <cell r="C173">
            <v>135.538866753821</v>
          </cell>
          <cell r="E173">
            <v>238168.55519761599</v>
          </cell>
          <cell r="F173">
            <v>-34.9495442194277</v>
          </cell>
          <cell r="G173">
            <v>-82.787972186427098</v>
          </cell>
        </row>
        <row r="174">
          <cell r="A174">
            <v>47.424198526024398</v>
          </cell>
          <cell r="B174">
            <v>60.821388785924398</v>
          </cell>
          <cell r="C174">
            <v>135.25769532506101</v>
          </cell>
          <cell r="E174">
            <v>249450.813523032</v>
          </cell>
          <cell r="F174">
            <v>-34.854331709317499</v>
          </cell>
          <cell r="G174">
            <v>-90.206561950203096</v>
          </cell>
        </row>
        <row r="175">
          <cell r="A175">
            <v>47.863009232263799</v>
          </cell>
          <cell r="B175">
            <v>60.784216149378899</v>
          </cell>
          <cell r="C175">
            <v>134.97616596456899</v>
          </cell>
          <cell r="E175">
            <v>261267.52255633299</v>
          </cell>
          <cell r="F175">
            <v>-38.975084679817698</v>
          </cell>
          <cell r="G175">
            <v>-88.619833574033706</v>
          </cell>
        </row>
        <row r="176">
          <cell r="A176">
            <v>48.305880203977203</v>
          </cell>
          <cell r="B176">
            <v>60.746674550264501</v>
          </cell>
          <cell r="C176">
            <v>134.69429921268599</v>
          </cell>
          <cell r="E176">
            <v>273643.99970746698</v>
          </cell>
          <cell r="F176">
            <v>-36.628703214966102</v>
          </cell>
          <cell r="G176">
            <v>-99.611500857731997</v>
          </cell>
        </row>
        <row r="177">
          <cell r="A177">
            <v>48.752849010338601</v>
          </cell>
          <cell r="B177">
            <v>60.708763508841798</v>
          </cell>
          <cell r="C177">
            <v>134.41211566575399</v>
          </cell>
          <cell r="E177">
            <v>286606.76169482502</v>
          </cell>
          <cell r="F177">
            <v>-36.079834356686703</v>
          </cell>
          <cell r="G177">
            <v>-84.434966197167398</v>
          </cell>
        </row>
        <row r="178">
          <cell r="A178">
            <v>49.203953568145003</v>
          </cell>
          <cell r="B178">
            <v>60.670482606200899</v>
          </cell>
          <cell r="C178">
            <v>134.12963596780199</v>
          </cell>
          <cell r="E178">
            <v>300183.58135755901</v>
          </cell>
          <cell r="F178">
            <v>-35.152319315332598</v>
          </cell>
          <cell r="G178">
            <v>-89.053369479415906</v>
          </cell>
        </row>
        <row r="179">
          <cell r="A179">
            <v>49.659232145033499</v>
          </cell>
          <cell r="B179">
            <v>60.631831484094398</v>
          </cell>
          <cell r="C179">
            <v>133.84688080359399</v>
          </cell>
          <cell r="E179">
            <v>314403.54715915001</v>
          </cell>
          <cell r="F179">
            <v>-35.440020886118397</v>
          </cell>
          <cell r="G179">
            <v>-81.851911721030504</v>
          </cell>
        </row>
        <row r="180">
          <cell r="A180">
            <v>50.118723362727202</v>
          </cell>
          <cell r="B180">
            <v>60.592809846041803</v>
          </cell>
          <cell r="C180">
            <v>133.56387088313801</v>
          </cell>
          <cell r="E180">
            <v>329297.125509715</v>
          </cell>
          <cell r="F180">
            <v>-33.661653557797997</v>
          </cell>
          <cell r="G180">
            <v>-97.377265052889001</v>
          </cell>
        </row>
        <row r="181">
          <cell r="A181">
            <v>50.582466200311401</v>
          </cell>
          <cell r="B181">
            <v>60.553417456722698</v>
          </cell>
          <cell r="C181">
            <v>133.280626937378</v>
          </cell>
          <cell r="E181">
            <v>344896.226040576</v>
          </cell>
          <cell r="F181">
            <v>-35.253863759250997</v>
          </cell>
          <cell r="G181">
            <v>-104.745956123813</v>
          </cell>
        </row>
        <row r="182">
          <cell r="A182">
            <v>51.050499997540598</v>
          </cell>
          <cell r="B182">
            <v>60.513654142154103</v>
          </cell>
          <cell r="C182">
            <v>132.99716970769501</v>
          </cell>
          <cell r="E182">
            <v>361234.26997094299</v>
          </cell>
          <cell r="F182">
            <v>-35.406323988005298</v>
          </cell>
          <cell r="G182">
            <v>-108.096899969243</v>
          </cell>
        </row>
        <row r="183">
          <cell r="A183">
            <v>51.522864458175597</v>
          </cell>
          <cell r="B183">
            <v>60.473519790309702</v>
          </cell>
          <cell r="C183">
            <v>132.71351993303699</v>
          </cell>
          <cell r="E183">
            <v>378346.26171319297</v>
          </cell>
          <cell r="F183">
            <v>-35.3907623007388</v>
          </cell>
          <cell r="G183">
            <v>-106.511242540674</v>
          </cell>
        </row>
        <row r="184">
          <cell r="A184">
            <v>51.999599653351602</v>
          </cell>
          <cell r="B184">
            <v>60.433014350498603</v>
          </cell>
          <cell r="C184">
            <v>132.42969834518399</v>
          </cell>
          <cell r="E184">
            <v>396268.86387014802</v>
          </cell>
          <cell r="F184">
            <v>-36.450310248518598</v>
          </cell>
          <cell r="G184">
            <v>-118.91129560434599</v>
          </cell>
        </row>
        <row r="185">
          <cell r="A185">
            <v>52.480746024977201</v>
          </cell>
          <cell r="B185">
            <v>60.392137833620801</v>
          </cell>
          <cell r="C185">
            <v>132.145725656054</v>
          </cell>
          <cell r="E185">
            <v>415040.47578504699</v>
          </cell>
          <cell r="F185">
            <v>-37.030632857797002</v>
          </cell>
          <cell r="G185">
            <v>-119.716681433904</v>
          </cell>
        </row>
        <row r="186">
          <cell r="A186">
            <v>52.966344389165698</v>
          </cell>
          <cell r="B186">
            <v>60.350890312242001</v>
          </cell>
          <cell r="C186">
            <v>131.86162254830401</v>
          </cell>
          <cell r="E186">
            <v>434701.31581250299</v>
          </cell>
          <cell r="F186">
            <v>-37.184650334344902</v>
          </cell>
          <cell r="G186">
            <v>-121.568687711168</v>
          </cell>
        </row>
        <row r="187">
          <cell r="A187">
            <v>53.456435939697101</v>
          </cell>
          <cell r="B187">
            <v>60.309271920305498</v>
          </cell>
          <cell r="C187">
            <v>131.57740966656101</v>
          </cell>
          <cell r="E187">
            <v>455293.50748669502</v>
          </cell>
          <cell r="F187">
            <v>-36.849169282896803</v>
          </cell>
          <cell r="G187">
            <v>-121.110996274782</v>
          </cell>
        </row>
        <row r="188">
          <cell r="A188">
            <v>53.951062251512703</v>
          </cell>
          <cell r="B188">
            <v>60.267282853069702</v>
          </cell>
          <cell r="C188">
            <v>131.29310760726199</v>
          </cell>
          <cell r="E188">
            <v>476861.16977144702</v>
          </cell>
          <cell r="F188">
            <v>-37.500322525597902</v>
          </cell>
          <cell r="G188">
            <v>-119.864770174421</v>
          </cell>
        </row>
        <row r="189">
          <cell r="A189">
            <v>54.4502652842421</v>
          </cell>
          <cell r="B189">
            <v>60.2249233667863</v>
          </cell>
          <cell r="C189">
            <v>131.00873691018401</v>
          </cell>
          <cell r="E189">
            <v>499450.511585514</v>
          </cell>
          <cell r="F189">
            <v>-36.311308828188103</v>
          </cell>
          <cell r="G189">
            <v>-112.728229432902</v>
          </cell>
        </row>
        <row r="190">
          <cell r="A190">
            <v>54.954087385762399</v>
          </cell>
          <cell r="B190">
            <v>60.182193778715799</v>
          </cell>
          <cell r="C190">
            <v>130.72431804742001</v>
          </cell>
          <cell r="E190">
            <v>523109.93080562598</v>
          </cell>
          <cell r="F190">
            <v>-36.181739037137703</v>
          </cell>
          <cell r="G190">
            <v>-109.75810350299901</v>
          </cell>
        </row>
        <row r="191">
          <cell r="A191">
            <v>55.462571295791001</v>
          </cell>
          <cell r="B191">
            <v>60.139094466687702</v>
          </cell>
          <cell r="C191">
            <v>130.43987141470501</v>
          </cell>
          <cell r="E191">
            <v>547890.117959394</v>
          </cell>
          <cell r="F191">
            <v>-37.3617944847093</v>
          </cell>
          <cell r="G191">
            <v>-114.970487809944</v>
          </cell>
        </row>
        <row r="192">
          <cell r="A192">
            <v>55.975760149510997</v>
          </cell>
          <cell r="B192">
            <v>60.095625868808398</v>
          </cell>
          <cell r="C192">
            <v>130.15541732197599</v>
          </cell>
          <cell r="E192">
            <v>573844.16483023902</v>
          </cell>
          <cell r="F192">
            <v>-35.372385181474797</v>
          </cell>
          <cell r="G192">
            <v>-116.965955833732</v>
          </cell>
        </row>
        <row r="193">
          <cell r="A193">
            <v>56.4936974812302</v>
          </cell>
          <cell r="B193">
            <v>60.051788483225401</v>
          </cell>
          <cell r="C193">
            <v>129.870975984285</v>
          </cell>
          <cell r="E193">
            <v>601027.67820703902</v>
          </cell>
          <cell r="F193">
            <v>-37.143562802718201</v>
          </cell>
          <cell r="G193">
            <v>-107.99759250263</v>
          </cell>
        </row>
        <row r="194">
          <cell r="A194">
            <v>57.016427228074697</v>
          </cell>
          <cell r="B194">
            <v>60.007582867454197</v>
          </cell>
          <cell r="C194">
            <v>129.586567512653</v>
          </cell>
          <cell r="E194">
            <v>629498.89902218897</v>
          </cell>
          <cell r="F194">
            <v>-37.138616744398597</v>
          </cell>
          <cell r="G194">
            <v>-114.79784248366801</v>
          </cell>
        </row>
        <row r="195">
          <cell r="A195">
            <v>57.543993733715602</v>
          </cell>
          <cell r="B195">
            <v>59.963009638332203</v>
          </cell>
          <cell r="C195">
            <v>129.30221190399899</v>
          </cell>
          <cell r="E195">
            <v>659318.82713335403</v>
          </cell>
          <cell r="F195">
            <v>-35.880981479103603</v>
          </cell>
          <cell r="G195">
            <v>-111.790030347175</v>
          </cell>
        </row>
        <row r="196">
          <cell r="A196">
            <v>58.076441752131203</v>
          </cell>
          <cell r="B196">
            <v>59.918069471176402</v>
          </cell>
          <cell r="C196">
            <v>129.01792903338901</v>
          </cell>
          <cell r="E196">
            <v>690551.35201623302</v>
          </cell>
          <cell r="F196">
            <v>-36.731561169090298</v>
          </cell>
          <cell r="G196">
            <v>-115.976559312359</v>
          </cell>
        </row>
        <row r="197">
          <cell r="A197">
            <v>58.613816451402798</v>
          </cell>
          <cell r="B197">
            <v>59.872763099599901</v>
          </cell>
          <cell r="C197">
            <v>128.73373864377399</v>
          </cell>
          <cell r="E197">
            <v>723263.38964835298</v>
          </cell>
          <cell r="F197">
            <v>-35.858594516630397</v>
          </cell>
          <cell r="G197">
            <v>-102.710643229643</v>
          </cell>
        </row>
        <row r="198">
          <cell r="A198">
            <v>59.156163417547397</v>
          </cell>
          <cell r="B198">
            <v>59.827091314742901</v>
          </cell>
          <cell r="C198">
            <v>128.44966033837301</v>
          </cell>
          <cell r="E198">
            <v>757525.02587719203</v>
          </cell>
          <cell r="F198">
            <v>-34.836322537778599</v>
          </cell>
          <cell r="G198">
            <v>-103.871600248953</v>
          </cell>
        </row>
        <row r="199">
          <cell r="A199">
            <v>59.703528658383597</v>
          </cell>
          <cell r="B199">
            <v>59.781054964675903</v>
          </cell>
          <cell r="C199">
            <v>128.16571357197199</v>
          </cell>
          <cell r="E199">
            <v>793409.66657974897</v>
          </cell>
          <cell r="F199">
            <v>-33.805370099350597</v>
          </cell>
          <cell r="G199">
            <v>-99.901071249167401</v>
          </cell>
        </row>
        <row r="200">
          <cell r="A200">
            <v>60.255958607435701</v>
          </cell>
          <cell r="B200">
            <v>59.734654954070599</v>
          </cell>
          <cell r="C200">
            <v>127.88191763969201</v>
          </cell>
          <cell r="E200">
            <v>830994.19493533904</v>
          </cell>
          <cell r="F200">
            <v>-34.139838993848201</v>
          </cell>
          <cell r="G200">
            <v>-102.605810476626</v>
          </cell>
        </row>
        <row r="201">
          <cell r="A201">
            <v>60.813500127871698</v>
          </cell>
          <cell r="B201">
            <v>59.687892242995801</v>
          </cell>
          <cell r="C201">
            <v>127.598291674401</v>
          </cell>
          <cell r="E201">
            <v>870359.13614851702</v>
          </cell>
          <cell r="F201">
            <v>-34.055588727223103</v>
          </cell>
          <cell r="G201">
            <v>-94.013516371605903</v>
          </cell>
        </row>
        <row r="202">
          <cell r="A202">
            <v>61.3762005164794</v>
          </cell>
          <cell r="B202">
            <v>59.640767846857003</v>
          </cell>
          <cell r="C202">
            <v>127.314854631218</v>
          </cell>
          <cell r="E202">
            <v>911588.82997508405</v>
          </cell>
          <cell r="F202">
            <v>-32.242458617649099</v>
          </cell>
          <cell r="G202">
            <v>-95.073061819852995</v>
          </cell>
        </row>
        <row r="203">
          <cell r="A203">
            <v>61.944107507678098</v>
          </cell>
          <cell r="B203">
            <v>59.593282835159698</v>
          </cell>
          <cell r="C203">
            <v>127.03162528551699</v>
          </cell>
          <cell r="E203">
            <v>954771.61142080696</v>
          </cell>
          <cell r="F203">
            <v>-32.010732357533499</v>
          </cell>
          <cell r="G203">
            <v>-92.975980964464597</v>
          </cell>
        </row>
        <row r="204">
          <cell r="A204">
            <v>62.517269277568502</v>
          </cell>
          <cell r="B204">
            <v>59.545438331057198</v>
          </cell>
          <cell r="C204">
            <v>126.748622221087</v>
          </cell>
          <cell r="E204">
            <v>1000000</v>
          </cell>
          <cell r="F204">
            <v>-32.852617894616102</v>
          </cell>
          <cell r="G204">
            <v>-96.143030558322806</v>
          </cell>
        </row>
        <row r="205">
          <cell r="A205">
            <v>63.0957344480193</v>
          </cell>
          <cell r="B205">
            <v>59.497235510454402</v>
          </cell>
          <cell r="C205">
            <v>126.46586382386</v>
          </cell>
        </row>
        <row r="206">
          <cell r="A206">
            <v>63.679552090791503</v>
          </cell>
          <cell r="B206">
            <v>59.448675601100398</v>
          </cell>
          <cell r="C206">
            <v>126.18336827504299</v>
          </cell>
        </row>
        <row r="207">
          <cell r="A207">
            <v>64.268771731701904</v>
          </cell>
          <cell r="B207">
            <v>59.399759881937896</v>
          </cell>
          <cell r="C207">
            <v>125.901153541192</v>
          </cell>
        </row>
        <row r="208">
          <cell r="A208">
            <v>64.863443354823801</v>
          </cell>
          <cell r="B208">
            <v>59.350489681968398</v>
          </cell>
          <cell r="C208">
            <v>125.61923737045301</v>
          </cell>
        </row>
        <row r="209">
          <cell r="A209">
            <v>65.463617406727394</v>
          </cell>
          <cell r="B209">
            <v>59.300866379600699</v>
          </cell>
          <cell r="C209">
            <v>125.337637281857</v>
          </cell>
        </row>
        <row r="210">
          <cell r="A210">
            <v>66.069344800759495</v>
          </cell>
          <cell r="B210">
            <v>59.2508914015011</v>
          </cell>
          <cell r="C210">
            <v>125.056370561218</v>
          </cell>
        </row>
        <row r="211">
          <cell r="A211">
            <v>66.680676921362206</v>
          </cell>
          <cell r="B211">
            <v>59.200566221767197</v>
          </cell>
          <cell r="C211">
            <v>124.775454253329</v>
          </cell>
        </row>
        <row r="212">
          <cell r="A212">
            <v>67.297665628431702</v>
          </cell>
          <cell r="B212">
            <v>59.149892360749803</v>
          </cell>
          <cell r="C212">
            <v>124.494905156744</v>
          </cell>
        </row>
        <row r="213">
          <cell r="A213">
            <v>67.920363261718407</v>
          </cell>
          <cell r="B213">
            <v>59.098871384362802</v>
          </cell>
          <cell r="C213">
            <v>124.214739814791</v>
          </cell>
        </row>
        <row r="214">
          <cell r="A214">
            <v>68.5488226452661</v>
          </cell>
          <cell r="B214">
            <v>59.047504902819199</v>
          </cell>
          <cell r="C214">
            <v>123.93497451160501</v>
          </cell>
        </row>
        <row r="215">
          <cell r="A215">
            <v>69.1830970918936</v>
          </cell>
          <cell r="B215">
            <v>58.995794569615398</v>
          </cell>
          <cell r="C215">
            <v>123.655625267137</v>
          </cell>
        </row>
        <row r="216">
          <cell r="A216">
            <v>69.823240407717094</v>
          </cell>
          <cell r="B216">
            <v>58.943742080419099</v>
          </cell>
          <cell r="C216">
            <v>123.376707829577</v>
          </cell>
        </row>
        <row r="217">
          <cell r="A217">
            <v>70.469306896714599</v>
          </cell>
          <cell r="B217">
            <v>58.891349172168503</v>
          </cell>
          <cell r="C217">
            <v>123.098237670762</v>
          </cell>
        </row>
        <row r="218">
          <cell r="A218">
            <v>71.121351365332799</v>
          </cell>
          <cell r="B218">
            <v>58.8386176217195</v>
          </cell>
          <cell r="C218">
            <v>122.82022998159501</v>
          </cell>
        </row>
        <row r="219">
          <cell r="A219">
            <v>71.779429127136098</v>
          </cell>
          <cell r="B219">
            <v>58.785549244819798</v>
          </cell>
          <cell r="C219">
            <v>122.54269966704101</v>
          </cell>
        </row>
        <row r="220">
          <cell r="A220">
            <v>72.443596007498996</v>
          </cell>
          <cell r="B220">
            <v>58.732145895100103</v>
          </cell>
          <cell r="C220">
            <v>122.26566134038301</v>
          </cell>
        </row>
        <row r="221">
          <cell r="A221">
            <v>73.113908348341695</v>
          </cell>
          <cell r="B221">
            <v>58.678409462787499</v>
          </cell>
          <cell r="C221">
            <v>121.98912931951099</v>
          </cell>
        </row>
        <row r="222">
          <cell r="A222">
            <v>73.790423012909997</v>
          </cell>
          <cell r="B222">
            <v>58.624341873468303</v>
          </cell>
          <cell r="C222">
            <v>121.713117623758</v>
          </cell>
        </row>
        <row r="223">
          <cell r="A223">
            <v>74.473197390598799</v>
          </cell>
          <cell r="B223">
            <v>58.569945087115102</v>
          </cell>
          <cell r="C223">
            <v>121.43763996803099</v>
          </cell>
        </row>
        <row r="224">
          <cell r="A224">
            <v>75.162289401820502</v>
          </cell>
          <cell r="B224">
            <v>58.515221096807601</v>
          </cell>
          <cell r="C224">
            <v>121.162709760165</v>
          </cell>
        </row>
        <row r="225">
          <cell r="A225">
            <v>75.857757502918304</v>
          </cell>
          <cell r="B225">
            <v>58.460171927450297</v>
          </cell>
          <cell r="C225">
            <v>120.888340098001</v>
          </cell>
        </row>
        <row r="226">
          <cell r="A226">
            <v>76.5596606911256</v>
          </cell>
          <cell r="B226">
            <v>58.404799634830702</v>
          </cell>
          <cell r="C226">
            <v>120.61454376403</v>
          </cell>
        </row>
        <row r="227">
          <cell r="A227">
            <v>77.268058509570196</v>
          </cell>
          <cell r="B227">
            <v>58.349106304115203</v>
          </cell>
          <cell r="C227">
            <v>120.34133322451</v>
          </cell>
        </row>
        <row r="228">
          <cell r="A228">
            <v>77.983011052325807</v>
          </cell>
          <cell r="B228">
            <v>58.293094048816798</v>
          </cell>
          <cell r="C228">
            <v>120.068720626428</v>
          </cell>
        </row>
        <row r="229">
          <cell r="A229">
            <v>78.704578969509797</v>
          </cell>
          <cell r="B229">
            <v>58.236765009652899</v>
          </cell>
          <cell r="C229">
            <v>119.79671779259201</v>
          </cell>
        </row>
        <row r="230">
          <cell r="A230">
            <v>79.432823472428097</v>
          </cell>
          <cell r="B230">
            <v>58.180121353083997</v>
          </cell>
          <cell r="C230">
            <v>119.525336223219</v>
          </cell>
        </row>
        <row r="231">
          <cell r="A231">
            <v>80.167806338767903</v>
          </cell>
          <cell r="B231">
            <v>58.123165270377697</v>
          </cell>
          <cell r="C231">
            <v>119.254587089995</v>
          </cell>
        </row>
        <row r="232">
          <cell r="A232">
            <v>80.909589917838204</v>
          </cell>
          <cell r="B232">
            <v>58.065898976178197</v>
          </cell>
          <cell r="C232">
            <v>118.984481236704</v>
          </cell>
        </row>
        <row r="233">
          <cell r="A233">
            <v>81.658237135859196</v>
          </cell>
          <cell r="B233">
            <v>58.0083247075058</v>
          </cell>
          <cell r="C233">
            <v>118.715029176074</v>
          </cell>
        </row>
        <row r="234">
          <cell r="A234">
            <v>82.413811501300202</v>
          </cell>
          <cell r="B234">
            <v>57.950444722317897</v>
          </cell>
          <cell r="C234">
            <v>118.446241089748</v>
          </cell>
        </row>
        <row r="235">
          <cell r="A235">
            <v>83.176377110267097</v>
          </cell>
          <cell r="B235">
            <v>57.892261298519301</v>
          </cell>
          <cell r="C235">
            <v>118.17812682498</v>
          </cell>
        </row>
        <row r="236">
          <cell r="A236">
            <v>83.945998651939703</v>
          </cell>
          <cell r="B236">
            <v>57.833776732539199</v>
          </cell>
          <cell r="C236">
            <v>117.910695896861</v>
          </cell>
        </row>
        <row r="237">
          <cell r="A237">
            <v>84.722741414059598</v>
          </cell>
          <cell r="B237">
            <v>57.774993338379502</v>
          </cell>
          <cell r="C237">
            <v>117.643957483611</v>
          </cell>
        </row>
        <row r="238">
          <cell r="A238">
            <v>85.506671288468297</v>
          </cell>
          <cell r="B238">
            <v>57.715913446246397</v>
          </cell>
          <cell r="C238">
            <v>117.377920428989</v>
          </cell>
        </row>
        <row r="239">
          <cell r="A239">
            <v>86.297854776696994</v>
          </cell>
          <cell r="B239">
            <v>57.656539401437897</v>
          </cell>
          <cell r="C239">
            <v>117.11259324069199</v>
          </cell>
        </row>
        <row r="240">
          <cell r="A240">
            <v>87.096358995608</v>
          </cell>
          <cell r="B240">
            <v>57.596873563120198</v>
          </cell>
          <cell r="C240">
            <v>116.847984090613</v>
          </cell>
        </row>
        <row r="241">
          <cell r="A241">
            <v>87.902251683088394</v>
          </cell>
          <cell r="B241">
            <v>57.536918303275897</v>
          </cell>
          <cell r="C241">
            <v>116.584100813939</v>
          </cell>
        </row>
        <row r="242">
          <cell r="A242">
            <v>88.715601203795998</v>
          </cell>
          <cell r="B242">
            <v>57.476676005456099</v>
          </cell>
          <cell r="C242">
            <v>116.32095090988901</v>
          </cell>
        </row>
        <row r="243">
          <cell r="A243">
            <v>89.536476554959293</v>
          </cell>
          <cell r="B243">
            <v>57.416149063589202</v>
          </cell>
          <cell r="C243">
            <v>116.058541543209</v>
          </cell>
        </row>
        <row r="244">
          <cell r="A244">
            <v>90.364947372230105</v>
          </cell>
          <cell r="B244">
            <v>57.355339880988097</v>
          </cell>
          <cell r="C244">
            <v>115.796879542901</v>
          </cell>
        </row>
        <row r="245">
          <cell r="A245">
            <v>91.201083935590901</v>
          </cell>
          <cell r="B245">
            <v>57.294250869143198</v>
          </cell>
          <cell r="C245">
            <v>115.53597140381601</v>
          </cell>
        </row>
        <row r="246">
          <cell r="A246">
            <v>92.044957175317094</v>
          </cell>
          <cell r="B246">
            <v>57.232884446581899</v>
          </cell>
          <cell r="C246">
            <v>115.275823288003</v>
          </cell>
        </row>
        <row r="247">
          <cell r="A247">
            <v>92.896638677993593</v>
          </cell>
          <cell r="B247">
            <v>57.171243037875897</v>
          </cell>
          <cell r="C247">
            <v>115.016441025102</v>
          </cell>
        </row>
        <row r="248">
          <cell r="A248">
            <v>93.756200692587996</v>
          </cell>
          <cell r="B248">
            <v>57.109329072443799</v>
          </cell>
          <cell r="C248">
            <v>114.75783011408301</v>
          </cell>
        </row>
        <row r="249">
          <cell r="A249">
            <v>94.623716136579205</v>
          </cell>
          <cell r="B249">
            <v>57.047144983592602</v>
          </cell>
          <cell r="C249">
            <v>114.499995724396</v>
          </cell>
        </row>
        <row r="250">
          <cell r="A250">
            <v>95.499258602143499</v>
          </cell>
          <cell r="B250">
            <v>56.984693207446703</v>
          </cell>
          <cell r="C250">
            <v>114.242942696697</v>
          </cell>
        </row>
        <row r="251">
          <cell r="A251">
            <v>96.382902362397004</v>
          </cell>
          <cell r="B251">
            <v>56.921976181754502</v>
          </cell>
          <cell r="C251">
            <v>113.986675547557</v>
          </cell>
        </row>
        <row r="252">
          <cell r="A252">
            <v>97.274722377696506</v>
          </cell>
          <cell r="B252">
            <v>56.858996345119202</v>
          </cell>
          <cell r="C252">
            <v>113.73119846763301</v>
          </cell>
        </row>
        <row r="253">
          <cell r="A253">
            <v>98.174794301998404</v>
          </cell>
          <cell r="B253">
            <v>56.795756135844599</v>
          </cell>
          <cell r="C253">
            <v>113.47651532584899</v>
          </cell>
        </row>
        <row r="254">
          <cell r="A254">
            <v>99.083194489276707</v>
          </cell>
          <cell r="B254">
            <v>56.732257990949002</v>
          </cell>
          <cell r="C254">
            <v>113.222629671002</v>
          </cell>
        </row>
        <row r="255">
          <cell r="A255">
            <v>100</v>
          </cell>
          <cell r="B255">
            <v>56.668504345220498</v>
          </cell>
          <cell r="C255">
            <v>112.96954473466</v>
          </cell>
        </row>
        <row r="256">
          <cell r="A256">
            <v>100.92528860766799</v>
          </cell>
          <cell r="B256">
            <v>56.604497630345399</v>
          </cell>
          <cell r="C256">
            <v>112.71726343182399</v>
          </cell>
        </row>
        <row r="257">
          <cell r="A257">
            <v>101.85913880541101</v>
          </cell>
          <cell r="B257">
            <v>56.540240273815499</v>
          </cell>
          <cell r="C257">
            <v>112.465788365902</v>
          </cell>
        </row>
        <row r="258">
          <cell r="A258">
            <v>102.80162981264699</v>
          </cell>
          <cell r="B258">
            <v>56.475734698135099</v>
          </cell>
          <cell r="C258">
            <v>112.21512182936399</v>
          </cell>
        </row>
        <row r="259">
          <cell r="A259">
            <v>103.75284158180099</v>
          </cell>
          <cell r="B259">
            <v>56.410983319882497</v>
          </cell>
          <cell r="C259">
            <v>111.965265807443</v>
          </cell>
        </row>
        <row r="260">
          <cell r="A260">
            <v>104.71285480508899</v>
          </cell>
          <cell r="B260">
            <v>56.345988548817203</v>
          </cell>
          <cell r="C260">
            <v>111.716221980961</v>
          </cell>
        </row>
        <row r="261">
          <cell r="A261">
            <v>105.68175092136499</v>
          </cell>
          <cell r="B261">
            <v>56.280752787121997</v>
          </cell>
          <cell r="C261">
            <v>111.46799172807501</v>
          </cell>
        </row>
        <row r="262">
          <cell r="A262">
            <v>106.659612123025</v>
          </cell>
          <cell r="B262">
            <v>56.215278428331402</v>
          </cell>
          <cell r="C262">
            <v>111.22057613051901</v>
          </cell>
        </row>
        <row r="263">
          <cell r="A263">
            <v>107.64652136298299</v>
          </cell>
          <cell r="B263">
            <v>56.149567856814201</v>
          </cell>
          <cell r="C263">
            <v>110.97397597217601</v>
          </cell>
        </row>
        <row r="264">
          <cell r="A264">
            <v>108.642562361706</v>
          </cell>
          <cell r="B264">
            <v>56.083623446734499</v>
          </cell>
          <cell r="C264">
            <v>110.728191746343</v>
          </cell>
        </row>
        <row r="265">
          <cell r="A265">
            <v>109.647819614318</v>
          </cell>
          <cell r="B265">
            <v>56.0174475613494</v>
          </cell>
          <cell r="C265">
            <v>110.483223657053</v>
          </cell>
        </row>
        <row r="266">
          <cell r="A266">
            <v>110.66237839776601</v>
          </cell>
          <cell r="B266">
            <v>55.951042552298297</v>
          </cell>
          <cell r="C266">
            <v>110.239071622328</v>
          </cell>
        </row>
        <row r="267">
          <cell r="A267">
            <v>111.686324778056</v>
          </cell>
          <cell r="B267">
            <v>55.884410758753802</v>
          </cell>
          <cell r="C267">
            <v>109.99573527875</v>
          </cell>
        </row>
        <row r="268">
          <cell r="A268">
            <v>112.719745617551</v>
          </cell>
          <cell r="B268">
            <v>55.817554506795503</v>
          </cell>
          <cell r="C268">
            <v>109.753213984228</v>
          </cell>
        </row>
        <row r="269">
          <cell r="A269">
            <v>113.762728582343</v>
          </cell>
          <cell r="B269">
            <v>55.7504761086348</v>
          </cell>
          <cell r="C269">
            <v>109.51150682143</v>
          </cell>
        </row>
        <row r="270">
          <cell r="A270">
            <v>114.815362149688</v>
          </cell>
          <cell r="B270">
            <v>55.683177861986302</v>
          </cell>
          <cell r="C270">
            <v>109.270612602033</v>
          </cell>
        </row>
        <row r="271">
          <cell r="A271">
            <v>115.87773561551199</v>
          </cell>
          <cell r="B271">
            <v>55.615662049330602</v>
          </cell>
          <cell r="C271">
            <v>109.03052987011201</v>
          </cell>
        </row>
        <row r="272">
          <cell r="A272">
            <v>116.949939101987</v>
          </cell>
          <cell r="B272">
            <v>55.547930937321702</v>
          </cell>
          <cell r="C272">
            <v>108.791256905916</v>
          </cell>
        </row>
        <row r="273">
          <cell r="A273">
            <v>118.032063565172</v>
          </cell>
          <cell r="B273">
            <v>55.479986776173497</v>
          </cell>
          <cell r="C273">
            <v>108.552791729129</v>
          </cell>
        </row>
        <row r="274">
          <cell r="A274">
            <v>119.12420080273699</v>
          </cell>
          <cell r="B274">
            <v>55.411831798977197</v>
          </cell>
          <cell r="C274">
            <v>108.31513210396299</v>
          </cell>
        </row>
        <row r="275">
          <cell r="A275">
            <v>120.226443461741</v>
          </cell>
          <cell r="B275">
            <v>55.343468221186797</v>
          </cell>
          <cell r="C275">
            <v>108.078275541471</v>
          </cell>
        </row>
        <row r="276">
          <cell r="A276">
            <v>121.338885046497</v>
          </cell>
          <cell r="B276">
            <v>55.2748982399985</v>
          </cell>
          <cell r="C276">
            <v>107.84221930444301</v>
          </cell>
        </row>
        <row r="277">
          <cell r="A277">
            <v>122.461619926504</v>
          </cell>
          <cell r="B277">
            <v>55.206124033784597</v>
          </cell>
          <cell r="C277">
            <v>107.60696041166</v>
          </cell>
        </row>
        <row r="278">
          <cell r="A278">
            <v>123.594743344451</v>
          </cell>
          <cell r="B278">
            <v>55.137147761618898</v>
          </cell>
          <cell r="C278">
            <v>107.372495640457</v>
          </cell>
        </row>
        <row r="279">
          <cell r="A279">
            <v>124.738351424294</v>
          </cell>
          <cell r="B279">
            <v>55.067971562705999</v>
          </cell>
          <cell r="C279">
            <v>107.138821531986</v>
          </cell>
        </row>
        <row r="280">
          <cell r="A280">
            <v>125.892541179416</v>
          </cell>
          <cell r="B280">
            <v>54.998597555893099</v>
          </cell>
          <cell r="C280">
            <v>106.905934394767</v>
          </cell>
        </row>
        <row r="281">
          <cell r="A281">
            <v>127.05741052085401</v>
          </cell>
          <cell r="B281">
            <v>54.9290278392182</v>
          </cell>
          <cell r="C281">
            <v>106.67383030770699</v>
          </cell>
        </row>
        <row r="282">
          <cell r="A282">
            <v>128.23305826560201</v>
          </cell>
          <cell r="B282">
            <v>54.859264489336503</v>
          </cell>
          <cell r="C282">
            <v>106.44250512705101</v>
          </cell>
        </row>
        <row r="283">
          <cell r="A283">
            <v>129.419584144998</v>
          </cell>
          <cell r="B283">
            <v>54.7893095612339</v>
          </cell>
          <cell r="C283">
            <v>106.211954486398</v>
          </cell>
        </row>
        <row r="284">
          <cell r="A284">
            <v>130.61708881318401</v>
          </cell>
          <cell r="B284">
            <v>54.719165087677801</v>
          </cell>
          <cell r="C284">
            <v>105.98217380368099</v>
          </cell>
        </row>
        <row r="285">
          <cell r="A285">
            <v>131.82567385563999</v>
          </cell>
          <cell r="B285">
            <v>54.648833078811499</v>
          </cell>
          <cell r="C285">
            <v>105.753158284264</v>
          </cell>
        </row>
        <row r="286">
          <cell r="A286">
            <v>133.04544179780899</v>
          </cell>
          <cell r="B286">
            <v>54.578315521804498</v>
          </cell>
          <cell r="C286">
            <v>105.524902924632</v>
          </cell>
        </row>
        <row r="287">
          <cell r="A287">
            <v>134.27649611378601</v>
          </cell>
          <cell r="B287">
            <v>54.507614380425402</v>
          </cell>
          <cell r="C287">
            <v>105.297402516723</v>
          </cell>
        </row>
        <row r="288">
          <cell r="A288">
            <v>135.518941235103</v>
          </cell>
          <cell r="B288">
            <v>54.436731594676601</v>
          </cell>
          <cell r="C288">
            <v>105.070651652309</v>
          </cell>
        </row>
        <row r="289">
          <cell r="A289">
            <v>136.77288255958399</v>
          </cell>
          <cell r="B289">
            <v>54.365669080446999</v>
          </cell>
          <cell r="C289">
            <v>104.84464472667</v>
          </cell>
        </row>
        <row r="290">
          <cell r="A290">
            <v>138.03842646028801</v>
          </cell>
          <cell r="B290">
            <v>54.294428729168096</v>
          </cell>
          <cell r="C290">
            <v>104.619375942365</v>
          </cell>
        </row>
        <row r="291">
          <cell r="A291">
            <v>139.31568029453001</v>
          </cell>
          <cell r="B291">
            <v>54.223012407517103</v>
          </cell>
          <cell r="C291">
            <v>104.394839313311</v>
          </cell>
        </row>
        <row r="292">
          <cell r="A292">
            <v>140.60475241299099</v>
          </cell>
          <cell r="B292">
            <v>54.151421957050097</v>
          </cell>
          <cell r="C292">
            <v>104.171028669297</v>
          </cell>
        </row>
        <row r="293">
          <cell r="A293">
            <v>141.905752168909</v>
          </cell>
          <cell r="B293">
            <v>54.079659193957802</v>
          </cell>
          <cell r="C293">
            <v>103.94793765919999</v>
          </cell>
        </row>
        <row r="294">
          <cell r="A294">
            <v>143.21878992735401</v>
          </cell>
          <cell r="B294">
            <v>54.0077259087603</v>
          </cell>
          <cell r="C294">
            <v>103.725559755421</v>
          </cell>
        </row>
        <row r="295">
          <cell r="A295">
            <v>144.54397707459199</v>
          </cell>
          <cell r="B295">
            <v>53.935623866002302</v>
          </cell>
          <cell r="C295">
            <v>103.503888257852</v>
          </cell>
        </row>
        <row r="296">
          <cell r="A296">
            <v>145.88142602753399</v>
          </cell>
          <cell r="B296">
            <v>53.863354804070198</v>
          </cell>
          <cell r="C296">
            <v>103.282916296821</v>
          </cell>
        </row>
        <row r="297">
          <cell r="A297">
            <v>147.23125024327101</v>
          </cell>
          <cell r="B297">
            <v>53.790920434880803</v>
          </cell>
          <cell r="C297">
            <v>103.062636838565</v>
          </cell>
        </row>
        <row r="298">
          <cell r="A298">
            <v>148.59356422869999</v>
          </cell>
          <cell r="B298">
            <v>53.718322443671397</v>
          </cell>
          <cell r="C298">
            <v>102.84304268791399</v>
          </cell>
        </row>
        <row r="299">
          <cell r="A299">
            <v>149.96848355023701</v>
          </cell>
          <cell r="B299">
            <v>53.645562488787697</v>
          </cell>
          <cell r="C299">
            <v>102.624126492187</v>
          </cell>
        </row>
        <row r="300">
          <cell r="A300">
            <v>151.35612484361999</v>
          </cell>
          <cell r="B300">
            <v>53.572642201431599</v>
          </cell>
          <cell r="C300">
            <v>102.405880745788</v>
          </cell>
        </row>
        <row r="301">
          <cell r="A301">
            <v>152.75660582380701</v>
          </cell>
          <cell r="B301">
            <v>53.499563185524799</v>
          </cell>
          <cell r="C301">
            <v>102.188297793008</v>
          </cell>
        </row>
        <row r="302">
          <cell r="A302">
            <v>154.170045294955</v>
          </cell>
          <cell r="B302">
            <v>53.426327017462597</v>
          </cell>
          <cell r="C302">
            <v>101.97136983241001</v>
          </cell>
        </row>
        <row r="303">
          <cell r="A303">
            <v>155.596563160507</v>
          </cell>
          <cell r="B303">
            <v>53.352935245980099</v>
          </cell>
          <cell r="C303">
            <v>101.75508891984499</v>
          </cell>
        </row>
        <row r="304">
          <cell r="A304">
            <v>157.03628043335499</v>
          </cell>
          <cell r="B304">
            <v>53.279389391939901</v>
          </cell>
          <cell r="C304">
            <v>101.53944697312799</v>
          </cell>
        </row>
        <row r="305">
          <cell r="A305">
            <v>158.48931924611099</v>
          </cell>
          <cell r="B305">
            <v>53.205690948207902</v>
          </cell>
          <cell r="C305">
            <v>101.324435774961</v>
          </cell>
        </row>
        <row r="306">
          <cell r="A306">
            <v>159.955802861466</v>
          </cell>
          <cell r="B306">
            <v>53.131841379467701</v>
          </cell>
          <cell r="C306">
            <v>101.110046976935</v>
          </cell>
        </row>
        <row r="307">
          <cell r="A307">
            <v>161.435855682648</v>
          </cell>
          <cell r="B307">
            <v>53.057842122125599</v>
          </cell>
          <cell r="C307">
            <v>100.896272102556</v>
          </cell>
        </row>
        <row r="308">
          <cell r="A308">
            <v>162.92960326397201</v>
          </cell>
          <cell r="B308">
            <v>52.9836945841367</v>
          </cell>
          <cell r="C308">
            <v>100.683102551404</v>
          </cell>
        </row>
        <row r="309">
          <cell r="A309">
            <v>164.43717232149299</v>
          </cell>
          <cell r="B309">
            <v>52.909400144908197</v>
          </cell>
          <cell r="C309">
            <v>100.470529602124</v>
          </cell>
        </row>
        <row r="310">
          <cell r="A310">
            <v>165.95869074375599</v>
          </cell>
          <cell r="B310">
            <v>52.834960155166002</v>
          </cell>
          <cell r="C310">
            <v>100.258544416516</v>
          </cell>
        </row>
        <row r="311">
          <cell r="A311">
            <v>167.494287602643</v>
          </cell>
          <cell r="B311">
            <v>52.760375936830101</v>
          </cell>
          <cell r="C311">
            <v>100.047138042947</v>
          </cell>
        </row>
        <row r="312">
          <cell r="A312">
            <v>169.044093164326</v>
          </cell>
          <cell r="B312">
            <v>52.685648782983499</v>
          </cell>
          <cell r="C312">
            <v>99.8363014180226</v>
          </cell>
        </row>
        <row r="313">
          <cell r="A313">
            <v>170.60823890031199</v>
          </cell>
          <cell r="B313">
            <v>52.610779957663802</v>
          </cell>
          <cell r="C313">
            <v>99.626025373625595</v>
          </cell>
        </row>
        <row r="314">
          <cell r="A314">
            <v>172.18685749860001</v>
          </cell>
          <cell r="B314">
            <v>52.535770695904503</v>
          </cell>
          <cell r="C314">
            <v>99.416300635789995</v>
          </cell>
        </row>
        <row r="315">
          <cell r="A315">
            <v>173.78008287493699</v>
          </cell>
          <cell r="B315">
            <v>52.460622203536403</v>
          </cell>
          <cell r="C315">
            <v>99.207117831886706</v>
          </cell>
        </row>
        <row r="316">
          <cell r="A316">
            <v>175.388050184176</v>
          </cell>
          <cell r="B316">
            <v>52.3853356571951</v>
          </cell>
          <cell r="C316">
            <v>98.998467491404796</v>
          </cell>
        </row>
        <row r="317">
          <cell r="A317">
            <v>177.010895831742</v>
          </cell>
          <cell r="B317">
            <v>52.309912204224801</v>
          </cell>
          <cell r="C317">
            <v>98.790340049968606</v>
          </cell>
        </row>
        <row r="318">
          <cell r="A318">
            <v>178.64875748520501</v>
          </cell>
          <cell r="B318">
            <v>52.234352962576097</v>
          </cell>
          <cell r="C318">
            <v>98.582725853439499</v>
          </cell>
        </row>
        <row r="319">
          <cell r="A319">
            <v>180.301774085956</v>
          </cell>
          <cell r="B319">
            <v>52.158659020818298</v>
          </cell>
          <cell r="C319">
            <v>98.375615159422395</v>
          </cell>
        </row>
        <row r="320">
          <cell r="A320">
            <v>181.97008586099801</v>
          </cell>
          <cell r="B320">
            <v>52.0828314380379</v>
          </cell>
          <cell r="C320">
            <v>98.1689981413368</v>
          </cell>
        </row>
        <row r="321">
          <cell r="A321">
            <v>183.65383433483399</v>
          </cell>
          <cell r="B321">
            <v>52.006871243793597</v>
          </cell>
          <cell r="C321">
            <v>97.962864891921996</v>
          </cell>
        </row>
        <row r="322">
          <cell r="A322">
            <v>185.35316234148101</v>
          </cell>
          <cell r="B322">
            <v>51.930779438091299</v>
          </cell>
          <cell r="C322">
            <v>97.757205424996897</v>
          </cell>
        </row>
        <row r="323">
          <cell r="A323">
            <v>187.06821403658</v>
          </cell>
          <cell r="B323">
            <v>51.854556991323101</v>
          </cell>
          <cell r="C323">
            <v>97.552009679989396</v>
          </cell>
        </row>
        <row r="324">
          <cell r="A324">
            <v>188.799134909629</v>
          </cell>
          <cell r="B324">
            <v>51.778204844247597</v>
          </cell>
          <cell r="C324">
            <v>97.347267523876894</v>
          </cell>
        </row>
        <row r="325">
          <cell r="A325">
            <v>190.54607179632399</v>
          </cell>
          <cell r="B325">
            <v>51.701723907946999</v>
          </cell>
          <cell r="C325">
            <v>97.142968754528596</v>
          </cell>
        </row>
        <row r="326">
          <cell r="A326">
            <v>192.30917289101501</v>
          </cell>
          <cell r="B326">
            <v>51.6251150638046</v>
          </cell>
          <cell r="C326">
            <v>96.939103103435002</v>
          </cell>
        </row>
        <row r="327">
          <cell r="A327">
            <v>194.088587759277</v>
          </cell>
          <cell r="B327">
            <v>51.548379163464404</v>
          </cell>
          <cell r="C327">
            <v>96.735660239561</v>
          </cell>
        </row>
        <row r="328">
          <cell r="A328">
            <v>195.88446735059901</v>
          </cell>
          <cell r="B328">
            <v>51.471517028836701</v>
          </cell>
          <cell r="C328">
            <v>96.532629770392802</v>
          </cell>
        </row>
        <row r="329">
          <cell r="A329">
            <v>197.696964011186</v>
          </cell>
          <cell r="B329">
            <v>51.394529452055203</v>
          </cell>
          <cell r="C329">
            <v>96.330001246491605</v>
          </cell>
        </row>
        <row r="330">
          <cell r="A330">
            <v>199.52623149688699</v>
          </cell>
          <cell r="B330">
            <v>51.317417195461601</v>
          </cell>
          <cell r="C330">
            <v>96.127764163685796</v>
          </cell>
        </row>
        <row r="331">
          <cell r="A331">
            <v>201.372424986238</v>
          </cell>
          <cell r="B331">
            <v>51.240180991603097</v>
          </cell>
          <cell r="C331">
            <v>95.925907965896997</v>
          </cell>
        </row>
        <row r="332">
          <cell r="A332">
            <v>203.235701093622</v>
          </cell>
          <cell r="B332">
            <v>51.162821543211699</v>
          </cell>
          <cell r="C332">
            <v>95.724422047335494</v>
          </cell>
        </row>
        <row r="333">
          <cell r="A333">
            <v>205.11621788255599</v>
          </cell>
          <cell r="B333">
            <v>51.0853395231943</v>
          </cell>
          <cell r="C333">
            <v>95.523295756573702</v>
          </cell>
        </row>
        <row r="334">
          <cell r="A334">
            <v>207.01413487910401</v>
          </cell>
          <cell r="B334">
            <v>51.007735574637302</v>
          </cell>
          <cell r="C334">
            <v>95.322518397382296</v>
          </cell>
        </row>
        <row r="335">
          <cell r="A335">
            <v>208.92961308540299</v>
          </cell>
          <cell r="B335">
            <v>50.930010310769902</v>
          </cell>
          <cell r="C335">
            <v>95.122079233764396</v>
          </cell>
        </row>
        <row r="336">
          <cell r="A336">
            <v>210.86281499332799</v>
          </cell>
          <cell r="B336">
            <v>50.852164314991803</v>
          </cell>
          <cell r="C336">
            <v>94.921967490759698</v>
          </cell>
        </row>
        <row r="337">
          <cell r="A337">
            <v>212.81390459827099</v>
          </cell>
          <cell r="B337">
            <v>50.774198140857401</v>
          </cell>
          <cell r="C337">
            <v>94.722172357272996</v>
          </cell>
        </row>
        <row r="338">
          <cell r="A338">
            <v>214.783047413053</v>
          </cell>
          <cell r="B338">
            <v>50.696112312071698</v>
          </cell>
          <cell r="C338">
            <v>94.522682989741398</v>
          </cell>
        </row>
        <row r="339">
          <cell r="A339">
            <v>216.77041048196901</v>
          </cell>
          <cell r="B339">
            <v>50.617907322487703</v>
          </cell>
          <cell r="C339">
            <v>94.323488514122502</v>
          </cell>
        </row>
        <row r="340">
          <cell r="A340">
            <v>218.77616239495501</v>
          </cell>
          <cell r="B340">
            <v>50.5395836361146</v>
          </cell>
          <cell r="C340">
            <v>94.124578028263301</v>
          </cell>
        </row>
        <row r="341">
          <cell r="A341">
            <v>220.80047330189001</v>
          </cell>
          <cell r="B341">
            <v>50.461141687115699</v>
          </cell>
          <cell r="C341">
            <v>93.925940604678601</v>
          </cell>
        </row>
        <row r="342">
          <cell r="A342">
            <v>222.84351492702999</v>
          </cell>
          <cell r="B342">
            <v>50.382581879812101</v>
          </cell>
          <cell r="C342">
            <v>93.727565293081994</v>
          </cell>
        </row>
        <row r="343">
          <cell r="A343">
            <v>224.90546058357799</v>
          </cell>
          <cell r="B343">
            <v>50.3039045886784</v>
          </cell>
          <cell r="C343">
            <v>93.529441123365501</v>
          </cell>
        </row>
        <row r="344">
          <cell r="A344">
            <v>226.98648518838201</v>
          </cell>
          <cell r="B344">
            <v>50.2251101583539</v>
          </cell>
          <cell r="C344">
            <v>93.331557107405899</v>
          </cell>
        </row>
        <row r="345">
          <cell r="A345">
            <v>229.08676527677699</v>
          </cell>
          <cell r="B345">
            <v>50.146198903648703</v>
          </cell>
          <cell r="C345">
            <v>93.1339022419223</v>
          </cell>
        </row>
        <row r="346">
          <cell r="A346">
            <v>231.20647901755899</v>
          </cell>
          <cell r="B346">
            <v>50.0671711095411</v>
          </cell>
          <cell r="C346">
            <v>92.936465510872097</v>
          </cell>
        </row>
        <row r="347">
          <cell r="A347">
            <v>233.3458062281</v>
          </cell>
          <cell r="B347">
            <v>49.988027031187599</v>
          </cell>
          <cell r="C347">
            <v>92.739235888186997</v>
          </cell>
        </row>
        <row r="348">
          <cell r="A348">
            <v>235.50492838960099</v>
          </cell>
          <cell r="B348">
            <v>49.908766893923797</v>
          </cell>
          <cell r="C348">
            <v>92.542202340123893</v>
          </cell>
        </row>
        <row r="349">
          <cell r="A349">
            <v>237.68402866248701</v>
          </cell>
          <cell r="B349">
            <v>49.829390893277399</v>
          </cell>
          <cell r="C349">
            <v>92.3453538278021</v>
          </cell>
        </row>
        <row r="350">
          <cell r="A350">
            <v>239.88329190194901</v>
          </cell>
          <cell r="B350">
            <v>49.749899194966098</v>
          </cell>
          <cell r="C350">
            <v>92.148679309071795</v>
          </cell>
        </row>
        <row r="351">
          <cell r="A351">
            <v>242.10290467361699</v>
          </cell>
          <cell r="B351">
            <v>49.670291934913401</v>
          </cell>
          <cell r="C351">
            <v>91.952167742104706</v>
          </cell>
        </row>
        <row r="352">
          <cell r="A352">
            <v>244.34305526939701</v>
          </cell>
          <cell r="B352">
            <v>49.590569219241999</v>
          </cell>
          <cell r="C352">
            <v>91.755808086765498</v>
          </cell>
        </row>
        <row r="353">
          <cell r="A353">
            <v>246.60393372343299</v>
          </cell>
          <cell r="B353">
            <v>49.5107311242908</v>
          </cell>
          <cell r="C353">
            <v>91.559589307936307</v>
          </cell>
        </row>
        <row r="354">
          <cell r="A354">
            <v>248.88573182823899</v>
          </cell>
          <cell r="B354">
            <v>49.430777696621803</v>
          </cell>
          <cell r="C354">
            <v>91.363500376715294</v>
          </cell>
        </row>
        <row r="355">
          <cell r="A355">
            <v>251.18864315095701</v>
          </cell>
          <cell r="B355">
            <v>49.350708953014902</v>
          </cell>
          <cell r="C355">
            <v>91.167530274961607</v>
          </cell>
        </row>
        <row r="356">
          <cell r="A356">
            <v>253.51286304979001</v>
          </cell>
          <cell r="B356">
            <v>49.2705248804875</v>
          </cell>
          <cell r="C356">
            <v>90.971667995460905</v>
          </cell>
        </row>
        <row r="357">
          <cell r="A357">
            <v>255.85858869056401</v>
          </cell>
          <cell r="B357">
            <v>49.190225436300302</v>
          </cell>
          <cell r="C357">
            <v>90.775902545549599</v>
          </cell>
        </row>
        <row r="358">
          <cell r="A358">
            <v>258.22601906345898</v>
          </cell>
          <cell r="B358">
            <v>49.109810547953799</v>
          </cell>
          <cell r="C358">
            <v>90.580222950101899</v>
          </cell>
        </row>
        <row r="359">
          <cell r="A359">
            <v>260.61535499988901</v>
          </cell>
          <cell r="B359">
            <v>49.0292801132045</v>
          </cell>
          <cell r="C359">
            <v>90.384618252328295</v>
          </cell>
        </row>
        <row r="360">
          <cell r="A360">
            <v>263.026799189538</v>
          </cell>
          <cell r="B360">
            <v>48.9486340000715</v>
          </cell>
          <cell r="C360">
            <v>90.189077517651796</v>
          </cell>
        </row>
        <row r="361">
          <cell r="A361">
            <v>265.46055619755299</v>
          </cell>
          <cell r="B361">
            <v>48.867872046840802</v>
          </cell>
          <cell r="C361">
            <v>89.993589836072402</v>
          </cell>
        </row>
        <row r="362">
          <cell r="A362">
            <v>267.91683248190299</v>
          </cell>
          <cell r="B362">
            <v>48.786994062073802</v>
          </cell>
          <cell r="C362">
            <v>89.798144323805701</v>
          </cell>
        </row>
        <row r="363">
          <cell r="A363">
            <v>270.39583641088399</v>
          </cell>
          <cell r="B363">
            <v>48.705999824617898</v>
          </cell>
          <cell r="C363">
            <v>89.602730126268597</v>
          </cell>
        </row>
        <row r="364">
          <cell r="A364">
            <v>272.897778280804</v>
          </cell>
          <cell r="B364">
            <v>48.624889083610498</v>
          </cell>
          <cell r="C364">
            <v>89.407336420765503</v>
          </cell>
        </row>
        <row r="365">
          <cell r="A365">
            <v>275.42287033381598</v>
          </cell>
          <cell r="B365">
            <v>48.543661558491202</v>
          </cell>
          <cell r="C365">
            <v>89.211952418702396</v>
          </cell>
        </row>
        <row r="366">
          <cell r="A366">
            <v>277.97132677592799</v>
          </cell>
          <cell r="B366">
            <v>48.462316939009</v>
          </cell>
          <cell r="C366">
            <v>89.016567368533799</v>
          </cell>
        </row>
        <row r="367">
          <cell r="A367">
            <v>280.54336379517099</v>
          </cell>
          <cell r="B367">
            <v>48.380854885230299</v>
          </cell>
          <cell r="C367">
            <v>88.821170557144498</v>
          </cell>
        </row>
        <row r="368">
          <cell r="A368">
            <v>283.13919957993699</v>
          </cell>
          <cell r="B368">
            <v>48.299275027556</v>
          </cell>
          <cell r="C368">
            <v>88.625751314087495</v>
          </cell>
        </row>
        <row r="369">
          <cell r="A369">
            <v>285.75905433749398</v>
          </cell>
          <cell r="B369">
            <v>48.217576966726</v>
          </cell>
          <cell r="C369">
            <v>88.430299012856807</v>
          </cell>
        </row>
        <row r="370">
          <cell r="A370">
            <v>288.40315031265999</v>
          </cell>
          <cell r="B370">
            <v>48.135760273828403</v>
          </cell>
          <cell r="C370">
            <v>88.234803073714502</v>
          </cell>
        </row>
        <row r="371">
          <cell r="A371">
            <v>291.07171180666001</v>
          </cell>
          <cell r="B371">
            <v>48.053824490323201</v>
          </cell>
          <cell r="C371">
            <v>88.039252966781106</v>
          </cell>
        </row>
        <row r="372">
          <cell r="A372">
            <v>293.76496519615301</v>
          </cell>
          <cell r="B372">
            <v>47.971769128046901</v>
          </cell>
          <cell r="C372">
            <v>87.843638214311198</v>
          </cell>
        </row>
        <row r="373">
          <cell r="A373">
            <v>296.48313895243399</v>
          </cell>
          <cell r="B373">
            <v>47.889593669230301</v>
          </cell>
          <cell r="C373">
            <v>87.6479483930745</v>
          </cell>
        </row>
        <row r="374">
          <cell r="A374">
            <v>299.22646366081801</v>
          </cell>
          <cell r="B374">
            <v>47.807297566514301</v>
          </cell>
          <cell r="C374">
            <v>87.452173137462907</v>
          </cell>
        </row>
        <row r="375">
          <cell r="A375">
            <v>301.995172040201</v>
          </cell>
          <cell r="B375">
            <v>47.724880242971103</v>
          </cell>
          <cell r="C375">
            <v>87.256302142061401</v>
          </cell>
        </row>
        <row r="376">
          <cell r="A376">
            <v>304.78949896279801</v>
          </cell>
          <cell r="B376">
            <v>47.642341092118599</v>
          </cell>
          <cell r="C376">
            <v>87.060325164109898</v>
          </cell>
        </row>
        <row r="377">
          <cell r="A377">
            <v>307.60968147406999</v>
          </cell>
          <cell r="B377">
            <v>47.559679477943398</v>
          </cell>
          <cell r="C377">
            <v>86.864232026550596</v>
          </cell>
        </row>
        <row r="378">
          <cell r="A378">
            <v>310.45595881283498</v>
          </cell>
          <cell r="B378">
            <v>47.476894734924997</v>
          </cell>
          <cell r="C378">
            <v>86.668012620538505</v>
          </cell>
        </row>
        <row r="379">
          <cell r="A379">
            <v>313.32857243155797</v>
          </cell>
          <cell r="B379">
            <v>47.393986168059698</v>
          </cell>
          <cell r="C379">
            <v>86.471656908298399</v>
          </cell>
        </row>
        <row r="380">
          <cell r="A380">
            <v>316.22776601683699</v>
          </cell>
          <cell r="B380">
            <v>47.310953052891101</v>
          </cell>
          <cell r="C380">
            <v>86.275154926283804</v>
          </cell>
        </row>
        <row r="381">
          <cell r="A381">
            <v>319.15378551007598</v>
          </cell>
          <cell r="B381">
            <v>47.2277946355334</v>
          </cell>
          <cell r="C381">
            <v>86.078496787128699</v>
          </cell>
        </row>
        <row r="382">
          <cell r="A382">
            <v>322.106879128343</v>
          </cell>
          <cell r="B382">
            <v>47.1445101327092</v>
          </cell>
          <cell r="C382">
            <v>85.881672683470597</v>
          </cell>
        </row>
        <row r="383">
          <cell r="A383">
            <v>325.087297385434</v>
          </cell>
          <cell r="B383">
            <v>47.061098731785997</v>
          </cell>
          <cell r="C383">
            <v>85.684672890384306</v>
          </cell>
        </row>
        <row r="384">
          <cell r="A384">
            <v>328.095293113119</v>
          </cell>
          <cell r="B384">
            <v>46.977559590807701</v>
          </cell>
          <cell r="C384">
            <v>85.487487768215701</v>
          </cell>
        </row>
        <row r="385">
          <cell r="A385">
            <v>331.13112148259103</v>
          </cell>
          <cell r="B385">
            <v>46.893891838546203</v>
          </cell>
          <cell r="C385">
            <v>85.290107765932902</v>
          </cell>
        </row>
        <row r="386">
          <cell r="A386">
            <v>334.19504002611399</v>
          </cell>
          <cell r="B386">
            <v>46.810094574540202</v>
          </cell>
          <cell r="C386">
            <v>85.092523423821802</v>
          </cell>
        </row>
        <row r="387">
          <cell r="A387">
            <v>337.28730865886803</v>
          </cell>
          <cell r="B387">
            <v>46.726166869137899</v>
          </cell>
          <cell r="C387">
            <v>84.894725376156103</v>
          </cell>
        </row>
        <row r="388">
          <cell r="A388">
            <v>340.40818970100003</v>
          </cell>
          <cell r="B388">
            <v>46.642107763566997</v>
          </cell>
          <cell r="C388">
            <v>84.696704355241394</v>
          </cell>
        </row>
        <row r="389">
          <cell r="A389">
            <v>343.55794789987402</v>
          </cell>
          <cell r="B389">
            <v>46.557916269974697</v>
          </cell>
          <cell r="C389">
            <v>84.498451193574994</v>
          </cell>
        </row>
        <row r="390">
          <cell r="A390">
            <v>346.73685045253097</v>
          </cell>
          <cell r="B390">
            <v>46.473591371500298</v>
          </cell>
          <cell r="C390">
            <v>84.2999568273937</v>
          </cell>
        </row>
        <row r="391">
          <cell r="A391">
            <v>349.94516702835699</v>
          </cell>
          <cell r="B391">
            <v>46.389132022335197</v>
          </cell>
          <cell r="C391">
            <v>84.101212299711406</v>
          </cell>
        </row>
        <row r="392">
          <cell r="A392">
            <v>353.183169791956</v>
          </cell>
          <cell r="B392">
            <v>46.304537147798399</v>
          </cell>
          <cell r="C392">
            <v>83.902208763677706</v>
          </cell>
        </row>
        <row r="393">
          <cell r="A393">
            <v>356.45113342624398</v>
          </cell>
          <cell r="B393">
            <v>46.219805644408801</v>
          </cell>
          <cell r="C393">
            <v>83.702937485501494</v>
          </cell>
        </row>
        <row r="394">
          <cell r="A394">
            <v>359.74933515574202</v>
          </cell>
          <cell r="B394">
            <v>46.134936379966597</v>
          </cell>
          <cell r="C394">
            <v>83.503389847826895</v>
          </cell>
        </row>
        <row r="395">
          <cell r="A395">
            <v>363.07805477010101</v>
          </cell>
          <cell r="B395">
            <v>46.0499281936494</v>
          </cell>
          <cell r="C395">
            <v>83.303557353511096</v>
          </cell>
        </row>
        <row r="396">
          <cell r="A396">
            <v>366.437574647833</v>
          </cell>
          <cell r="B396">
            <v>45.964779896094797</v>
          </cell>
          <cell r="C396">
            <v>83.103431628020701</v>
          </cell>
        </row>
        <row r="397">
          <cell r="A397">
            <v>369.828179780266</v>
          </cell>
          <cell r="B397">
            <v>45.879490269507102</v>
          </cell>
          <cell r="C397">
            <v>82.903004423570906</v>
          </cell>
        </row>
        <row r="398">
          <cell r="A398">
            <v>373.25015779571999</v>
          </cell>
          <cell r="B398">
            <v>45.794058067762798</v>
          </cell>
          <cell r="C398">
            <v>82.702267622334404</v>
          </cell>
        </row>
        <row r="399">
          <cell r="A399">
            <v>376.70379898390797</v>
          </cell>
          <cell r="B399">
            <v>45.708482016525203</v>
          </cell>
          <cell r="C399">
            <v>82.501213239814504</v>
          </cell>
        </row>
        <row r="400">
          <cell r="A400">
            <v>380.189396320561</v>
          </cell>
          <cell r="B400">
            <v>45.6227608133646</v>
          </cell>
          <cell r="C400">
            <v>82.299833428298697</v>
          </cell>
        </row>
        <row r="401">
          <cell r="A401">
            <v>383.70724549227799</v>
          </cell>
          <cell r="B401">
            <v>45.536893127885499</v>
          </cell>
          <cell r="C401">
            <v>82.098120480493805</v>
          </cell>
        </row>
        <row r="402">
          <cell r="A402">
            <v>387.25764492161699</v>
          </cell>
          <cell r="B402">
            <v>45.450877601858402</v>
          </cell>
          <cell r="C402">
            <v>81.896066832694899</v>
          </cell>
        </row>
        <row r="403">
          <cell r="A403">
            <v>390.84089579240202</v>
          </cell>
          <cell r="B403">
            <v>45.364712849386599</v>
          </cell>
          <cell r="C403">
            <v>81.693665069316793</v>
          </cell>
        </row>
        <row r="404">
          <cell r="A404">
            <v>394.45730207527799</v>
          </cell>
          <cell r="B404">
            <v>45.278397457028397</v>
          </cell>
          <cell r="C404">
            <v>81.490907925291694</v>
          </cell>
        </row>
        <row r="405">
          <cell r="A405">
            <v>398.10717055349699</v>
          </cell>
          <cell r="B405">
            <v>45.191929983984501</v>
          </cell>
          <cell r="C405">
            <v>81.287788290727704</v>
          </cell>
        </row>
        <row r="406">
          <cell r="A406">
            <v>401.79081084894</v>
          </cell>
          <cell r="B406">
            <v>45.105308962249403</v>
          </cell>
          <cell r="C406">
            <v>81.0842992138451</v>
          </cell>
        </row>
        <row r="407">
          <cell r="A407">
            <v>405.50853544838299</v>
          </cell>
          <cell r="B407">
            <v>45.018532896819899</v>
          </cell>
          <cell r="C407">
            <v>80.880433905546894</v>
          </cell>
        </row>
        <row r="408">
          <cell r="A408">
            <v>409.26065973000999</v>
          </cell>
          <cell r="B408">
            <v>44.931600265850101</v>
          </cell>
          <cell r="C408">
            <v>80.676185742165799</v>
          </cell>
        </row>
        <row r="409">
          <cell r="A409">
            <v>413.04750199016098</v>
          </cell>
          <cell r="B409">
            <v>44.8445095208887</v>
          </cell>
          <cell r="C409">
            <v>80.471548270204593</v>
          </cell>
        </row>
        <row r="410">
          <cell r="A410">
            <v>416.86938347033498</v>
          </cell>
          <cell r="B410">
            <v>44.757259087061598</v>
          </cell>
          <cell r="C410">
            <v>80.266515209388103</v>
          </cell>
        </row>
        <row r="411">
          <cell r="A411">
            <v>420.72662838444398</v>
          </cell>
          <cell r="B411">
            <v>44.669847363320102</v>
          </cell>
          <cell r="C411">
            <v>80.061080457285101</v>
          </cell>
        </row>
        <row r="412">
          <cell r="A412">
            <v>424.61956394631198</v>
          </cell>
          <cell r="B412">
            <v>44.582272722652</v>
          </cell>
          <cell r="C412">
            <v>79.8552380923594</v>
          </cell>
        </row>
        <row r="413">
          <cell r="A413">
            <v>428.54852039743901</v>
          </cell>
          <cell r="B413">
            <v>44.494533512341398</v>
          </cell>
          <cell r="C413">
            <v>79.648982378441005</v>
          </cell>
        </row>
        <row r="414">
          <cell r="A414">
            <v>432.51383103500802</v>
          </cell>
          <cell r="B414">
            <v>44.4066280542269</v>
          </cell>
          <cell r="C414">
            <v>79.442307768536295</v>
          </cell>
        </row>
        <row r="415">
          <cell r="A415">
            <v>436.51583224016503</v>
          </cell>
          <cell r="B415">
            <v>44.318554644969602</v>
          </cell>
          <cell r="C415">
            <v>79.235208908871996</v>
          </cell>
        </row>
        <row r="416">
          <cell r="A416">
            <v>440.55486350655298</v>
          </cell>
          <cell r="B416">
            <v>44.230311556332403</v>
          </cell>
          <cell r="C416">
            <v>79.027680642604807</v>
          </cell>
        </row>
        <row r="417">
          <cell r="A417">
            <v>444.63126746910802</v>
          </cell>
          <cell r="B417">
            <v>44.1418970354827</v>
          </cell>
          <cell r="C417">
            <v>78.819718014144399</v>
          </cell>
        </row>
        <row r="418">
          <cell r="A418">
            <v>448.745389933132</v>
          </cell>
          <cell r="B418">
            <v>44.053309305295798</v>
          </cell>
          <cell r="C418">
            <v>78.611316272898904</v>
          </cell>
        </row>
        <row r="419">
          <cell r="A419">
            <v>452.89757990362</v>
          </cell>
          <cell r="B419">
            <v>43.964546564686103</v>
          </cell>
          <cell r="C419">
            <v>78.402470877608096</v>
          </cell>
        </row>
        <row r="420">
          <cell r="A420">
            <v>457.08818961487401</v>
          </cell>
          <cell r="B420">
            <v>43.875606988938102</v>
          </cell>
          <cell r="C420">
            <v>78.193177500226398</v>
          </cell>
        </row>
        <row r="421">
          <cell r="A421">
            <v>461.317574560379</v>
          </cell>
          <cell r="B421">
            <v>43.786488730064697</v>
          </cell>
          <cell r="C421">
            <v>77.983432030100602</v>
          </cell>
        </row>
        <row r="422">
          <cell r="A422">
            <v>465.58609352295798</v>
          </cell>
          <cell r="B422">
            <v>43.697189917167499</v>
          </cell>
          <cell r="C422">
            <v>77.773230577918</v>
          </cell>
        </row>
        <row r="423">
          <cell r="A423">
            <v>469.89410860521502</v>
          </cell>
          <cell r="B423">
            <v>43.607708656818502</v>
          </cell>
          <cell r="C423">
            <v>77.562569479815807</v>
          </cell>
        </row>
        <row r="424">
          <cell r="A424">
            <v>474.24198526024401</v>
          </cell>
          <cell r="B424">
            <v>43.518043033474001</v>
          </cell>
          <cell r="C424">
            <v>77.351445301939094</v>
          </cell>
        </row>
        <row r="425">
          <cell r="A425">
            <v>478.63009232263801</v>
          </cell>
          <cell r="B425">
            <v>43.428191109867498</v>
          </cell>
          <cell r="C425">
            <v>77.139854843971193</v>
          </cell>
        </row>
        <row r="426">
          <cell r="A426">
            <v>483.05880203977199</v>
          </cell>
          <cell r="B426">
            <v>43.338150927449099</v>
          </cell>
          <cell r="C426">
            <v>76.927795143471897</v>
          </cell>
        </row>
        <row r="427">
          <cell r="A427">
            <v>487.52849010338599</v>
          </cell>
          <cell r="B427">
            <v>43.247920506828798</v>
          </cell>
          <cell r="C427">
            <v>76.715263480026493</v>
          </cell>
        </row>
        <row r="428">
          <cell r="A428">
            <v>492.03953568144999</v>
          </cell>
          <cell r="B428">
            <v>43.157497848245299</v>
          </cell>
          <cell r="C428">
            <v>76.502257379457305</v>
          </cell>
        </row>
        <row r="429">
          <cell r="A429">
            <v>496.59232145033599</v>
          </cell>
          <cell r="B429">
            <v>43.066880932042899</v>
          </cell>
          <cell r="C429">
            <v>76.288774617850805</v>
          </cell>
        </row>
        <row r="430">
          <cell r="A430">
            <v>501.18723362727201</v>
          </cell>
          <cell r="B430">
            <v>42.976067719165599</v>
          </cell>
          <cell r="C430">
            <v>76.074813225652605</v>
          </cell>
        </row>
        <row r="431">
          <cell r="A431">
            <v>505.82466200311302</v>
          </cell>
          <cell r="B431">
            <v>42.885056151671598</v>
          </cell>
          <cell r="C431">
            <v>75.860371491616903</v>
          </cell>
        </row>
        <row r="432">
          <cell r="A432">
            <v>510.50499997540601</v>
          </cell>
          <cell r="B432">
            <v>42.793844153277398</v>
          </cell>
          <cell r="C432">
            <v>75.645447967361207</v>
          </cell>
        </row>
        <row r="433">
          <cell r="A433">
            <v>515.22864458175604</v>
          </cell>
          <cell r="B433">
            <v>42.702429629892002</v>
          </cell>
          <cell r="C433">
            <v>75.430041470827902</v>
          </cell>
        </row>
        <row r="434">
          <cell r="A434">
            <v>519.99599653351504</v>
          </cell>
          <cell r="B434">
            <v>42.610810470202601</v>
          </cell>
          <cell r="C434">
            <v>75.214151090848205</v>
          </cell>
        </row>
        <row r="435">
          <cell r="A435">
            <v>524.80746024977202</v>
          </cell>
          <cell r="B435">
            <v>42.5189845462439</v>
          </cell>
          <cell r="C435">
            <v>74.997776190643506</v>
          </cell>
        </row>
        <row r="436">
          <cell r="A436">
            <v>529.66344389165704</v>
          </cell>
          <cell r="B436">
            <v>42.426949714034798</v>
          </cell>
          <cell r="C436">
            <v>74.780916412645496</v>
          </cell>
        </row>
        <row r="437">
          <cell r="A437">
            <v>534.56435939697099</v>
          </cell>
          <cell r="B437">
            <v>42.334703814164399</v>
          </cell>
          <cell r="C437">
            <v>74.563571681324106</v>
          </cell>
        </row>
        <row r="438">
          <cell r="A438">
            <v>539.51062251512701</v>
          </cell>
          <cell r="B438">
            <v>42.242244672468203</v>
          </cell>
          <cell r="C438">
            <v>74.345742208009995</v>
          </cell>
        </row>
        <row r="439">
          <cell r="A439">
            <v>544.50265284242096</v>
          </cell>
          <cell r="B439">
            <v>42.149570100679902</v>
          </cell>
          <cell r="C439">
            <v>74.127428494464496</v>
          </cell>
        </row>
        <row r="440">
          <cell r="A440">
            <v>549.54087385762398</v>
          </cell>
          <cell r="B440">
            <v>42.0566778971179</v>
          </cell>
          <cell r="C440">
            <v>73.908631336660406</v>
          </cell>
        </row>
        <row r="441">
          <cell r="A441">
            <v>554.62571295790997</v>
          </cell>
          <cell r="B441">
            <v>41.9635658473928</v>
          </cell>
          <cell r="C441">
            <v>73.689351828826005</v>
          </cell>
        </row>
        <row r="442">
          <cell r="A442">
            <v>559.75760149510995</v>
          </cell>
          <cell r="B442">
            <v>41.870231725118401</v>
          </cell>
          <cell r="C442">
            <v>73.469591366772605</v>
          </cell>
        </row>
        <row r="443">
          <cell r="A443">
            <v>564.93697481230197</v>
          </cell>
          <cell r="B443">
            <v>41.776673292656803</v>
          </cell>
          <cell r="C443">
            <v>73.249351651741406</v>
          </cell>
        </row>
        <row r="444">
          <cell r="A444">
            <v>570.16427228074701</v>
          </cell>
          <cell r="B444">
            <v>41.682888301902601</v>
          </cell>
          <cell r="C444">
            <v>73.028634694423701</v>
          </cell>
        </row>
        <row r="445">
          <cell r="A445">
            <v>575.43993733715604</v>
          </cell>
          <cell r="B445">
            <v>41.588874495033103</v>
          </cell>
          <cell r="C445">
            <v>72.807442817817105</v>
          </cell>
        </row>
        <row r="446">
          <cell r="A446">
            <v>580.764417521312</v>
          </cell>
          <cell r="B446">
            <v>41.494629605332598</v>
          </cell>
          <cell r="C446">
            <v>72.585778661215201</v>
          </cell>
        </row>
        <row r="447">
          <cell r="A447">
            <v>586.13816451402795</v>
          </cell>
          <cell r="B447">
            <v>41.400151358012003</v>
          </cell>
          <cell r="C447">
            <v>72.363645183482305</v>
          </cell>
        </row>
        <row r="448">
          <cell r="A448">
            <v>591.56163417547305</v>
          </cell>
          <cell r="B448">
            <v>41.305437471037699</v>
          </cell>
          <cell r="C448">
            <v>72.141045666179096</v>
          </cell>
        </row>
        <row r="449">
          <cell r="A449">
            <v>597.03528658383595</v>
          </cell>
          <cell r="B449">
            <v>41.210485656010903</v>
          </cell>
          <cell r="C449">
            <v>71.917983717104093</v>
          </cell>
        </row>
        <row r="450">
          <cell r="A450">
            <v>602.55958607435696</v>
          </cell>
          <cell r="B450">
            <v>41.1152936190446</v>
          </cell>
          <cell r="C450">
            <v>71.694463273360697</v>
          </cell>
        </row>
        <row r="451">
          <cell r="A451">
            <v>608.13500127871703</v>
          </cell>
          <cell r="B451">
            <v>41.019859061649399</v>
          </cell>
          <cell r="C451">
            <v>71.470488604123503</v>
          </cell>
        </row>
        <row r="452">
          <cell r="A452">
            <v>613.762005164794</v>
          </cell>
          <cell r="B452">
            <v>40.924179681677501</v>
          </cell>
          <cell r="C452">
            <v>71.246064314007398</v>
          </cell>
        </row>
        <row r="453">
          <cell r="A453">
            <v>619.44107507678098</v>
          </cell>
          <cell r="B453">
            <v>40.828253174246399</v>
          </cell>
          <cell r="C453">
            <v>71.021195345637096</v>
          </cell>
        </row>
        <row r="454">
          <cell r="A454">
            <v>625.17269277568505</v>
          </cell>
          <cell r="B454">
            <v>40.732077232702302</v>
          </cell>
          <cell r="C454">
            <v>70.795886982472098</v>
          </cell>
        </row>
        <row r="455">
          <cell r="A455">
            <v>630.957344480193</v>
          </cell>
          <cell r="B455">
            <v>40.6356495495979</v>
          </cell>
          <cell r="C455">
            <v>70.570144851360098</v>
          </cell>
        </row>
        <row r="456">
          <cell r="A456">
            <v>636.79552090791503</v>
          </cell>
          <cell r="B456">
            <v>40.538967817693099</v>
          </cell>
          <cell r="C456">
            <v>70.343974925241298</v>
          </cell>
        </row>
        <row r="457">
          <cell r="A457">
            <v>642.68771731701895</v>
          </cell>
          <cell r="B457">
            <v>40.442029730960499</v>
          </cell>
          <cell r="C457">
            <v>70.117383525213299</v>
          </cell>
        </row>
        <row r="458">
          <cell r="A458">
            <v>648.63443354823801</v>
          </cell>
          <cell r="B458">
            <v>40.3448329856217</v>
          </cell>
          <cell r="C458">
            <v>69.890377322950101</v>
          </cell>
        </row>
        <row r="459">
          <cell r="A459">
            <v>654.63617406727496</v>
          </cell>
          <cell r="B459">
            <v>40.247375281199403</v>
          </cell>
          <cell r="C459">
            <v>69.662963342813498</v>
          </cell>
        </row>
        <row r="460">
          <cell r="A460">
            <v>660.69344800759598</v>
          </cell>
          <cell r="B460">
            <v>40.149654321581998</v>
          </cell>
          <cell r="C460">
            <v>69.435148963744396</v>
          </cell>
        </row>
        <row r="461">
          <cell r="A461">
            <v>666.80676921362203</v>
          </cell>
          <cell r="B461">
            <v>40.051667816111603</v>
          </cell>
          <cell r="C461">
            <v>69.206941921179407</v>
          </cell>
        </row>
        <row r="462">
          <cell r="A462">
            <v>672.97665628431696</v>
          </cell>
          <cell r="B462">
            <v>39.953413480665802</v>
          </cell>
          <cell r="C462">
            <v>68.978350308410199</v>
          </cell>
        </row>
        <row r="463">
          <cell r="A463">
            <v>679.20363261718398</v>
          </cell>
          <cell r="B463">
            <v>39.854889038811699</v>
          </cell>
          <cell r="C463">
            <v>68.749382578712002</v>
          </cell>
        </row>
        <row r="464">
          <cell r="A464">
            <v>685.48822645266102</v>
          </cell>
          <cell r="B464">
            <v>39.756092222882998</v>
          </cell>
          <cell r="C464">
            <v>68.520047545823004</v>
          </cell>
        </row>
        <row r="465">
          <cell r="A465">
            <v>691.83097091893603</v>
          </cell>
          <cell r="B465">
            <v>39.657020775181103</v>
          </cell>
          <cell r="C465">
            <v>68.290354385979398</v>
          </cell>
        </row>
        <row r="466">
          <cell r="A466">
            <v>698.23240407717105</v>
          </cell>
          <cell r="B466">
            <v>39.557672449090802</v>
          </cell>
          <cell r="C466">
            <v>68.060312638292501</v>
          </cell>
        </row>
        <row r="467">
          <cell r="A467">
            <v>704.69306896714602</v>
          </cell>
          <cell r="B467">
            <v>39.458045010271199</v>
          </cell>
          <cell r="C467">
            <v>67.829932205799594</v>
          </cell>
        </row>
        <row r="468">
          <cell r="A468">
            <v>711.21351365332896</v>
          </cell>
          <cell r="B468">
            <v>39.358136237846999</v>
          </cell>
          <cell r="C468">
            <v>67.5992233562514</v>
          </cell>
        </row>
        <row r="469">
          <cell r="A469">
            <v>717.79429127136098</v>
          </cell>
          <cell r="B469">
            <v>39.257943925600799</v>
          </cell>
          <cell r="C469">
            <v>67.368196722429502</v>
          </cell>
        </row>
        <row r="470">
          <cell r="A470">
            <v>724.43596007499002</v>
          </cell>
          <cell r="B470">
            <v>39.157465883159901</v>
          </cell>
          <cell r="C470">
            <v>67.136863302155703</v>
          </cell>
        </row>
        <row r="471">
          <cell r="A471">
            <v>731.13908348341704</v>
          </cell>
          <cell r="B471">
            <v>39.0566999372598</v>
          </cell>
          <cell r="C471">
            <v>66.905234459008</v>
          </cell>
        </row>
        <row r="472">
          <cell r="A472">
            <v>737.90423012910105</v>
          </cell>
          <cell r="B472">
            <v>38.955643932927799</v>
          </cell>
          <cell r="C472">
            <v>66.673321921496097</v>
          </cell>
        </row>
        <row r="473">
          <cell r="A473">
            <v>744.73197390598898</v>
          </cell>
          <cell r="B473">
            <v>38.854295734753897</v>
          </cell>
          <cell r="C473">
            <v>66.441137783279103</v>
          </cell>
        </row>
        <row r="474">
          <cell r="A474">
            <v>751.62289401820499</v>
          </cell>
          <cell r="B474">
            <v>38.752653228108102</v>
          </cell>
          <cell r="C474">
            <v>66.2086945022034</v>
          </cell>
        </row>
        <row r="475">
          <cell r="A475">
            <v>758.57757502918298</v>
          </cell>
          <cell r="B475">
            <v>38.650714320421201</v>
          </cell>
          <cell r="C475">
            <v>65.976004899969297</v>
          </cell>
        </row>
        <row r="476">
          <cell r="A476">
            <v>765.596606911256</v>
          </cell>
          <cell r="B476">
            <v>38.548476942419398</v>
          </cell>
          <cell r="C476">
            <v>65.743082160832401</v>
          </cell>
        </row>
        <row r="477">
          <cell r="A477">
            <v>772.68058509570199</v>
          </cell>
          <cell r="B477">
            <v>38.445939049401503</v>
          </cell>
          <cell r="C477">
            <v>65.509939830631296</v>
          </cell>
        </row>
        <row r="478">
          <cell r="A478">
            <v>779.83011052325799</v>
          </cell>
          <cell r="B478">
            <v>38.343098622493102</v>
          </cell>
          <cell r="C478">
            <v>65.2765918152257</v>
          </cell>
        </row>
        <row r="479">
          <cell r="A479">
            <v>787.04578969509805</v>
          </cell>
          <cell r="B479">
            <v>38.2399536699332</v>
          </cell>
          <cell r="C479">
            <v>65.043052379071398</v>
          </cell>
        </row>
        <row r="480">
          <cell r="A480">
            <v>794.32823472428095</v>
          </cell>
          <cell r="B480">
            <v>38.136502228340703</v>
          </cell>
          <cell r="C480">
            <v>64.809336143330995</v>
          </cell>
        </row>
        <row r="481">
          <cell r="A481">
            <v>801.67806338767798</v>
          </cell>
          <cell r="B481">
            <v>38.032742363972602</v>
          </cell>
          <cell r="C481">
            <v>64.575458083567099</v>
          </cell>
        </row>
        <row r="482">
          <cell r="A482">
            <v>809.09589917838196</v>
          </cell>
          <cell r="B482">
            <v>37.928672174023802</v>
          </cell>
          <cell r="C482">
            <v>64.341433527836102</v>
          </cell>
        </row>
        <row r="483">
          <cell r="A483">
            <v>816.58237135859201</v>
          </cell>
          <cell r="B483">
            <v>37.824289787879799</v>
          </cell>
          <cell r="C483">
            <v>64.107278153879506</v>
          </cell>
        </row>
        <row r="484">
          <cell r="A484">
            <v>824.13811501300199</v>
          </cell>
          <cell r="B484">
            <v>37.719593368385901</v>
          </cell>
          <cell r="C484">
            <v>63.873007986368201</v>
          </cell>
        </row>
        <row r="485">
          <cell r="A485">
            <v>831.76377110267003</v>
          </cell>
          <cell r="B485">
            <v>37.614581113129397</v>
          </cell>
          <cell r="C485">
            <v>63.638639394129697</v>
          </cell>
        </row>
        <row r="486">
          <cell r="A486">
            <v>839.45998651939703</v>
          </cell>
          <cell r="B486">
            <v>37.509251255679999</v>
          </cell>
          <cell r="C486">
            <v>63.404189086638702</v>
          </cell>
        </row>
        <row r="487">
          <cell r="A487">
            <v>847.22741414059601</v>
          </cell>
          <cell r="B487">
            <v>37.4036020668566</v>
          </cell>
          <cell r="C487">
            <v>63.169674110711703</v>
          </cell>
        </row>
        <row r="488">
          <cell r="A488">
            <v>855.06671288468306</v>
          </cell>
          <cell r="B488">
            <v>37.297631855973002</v>
          </cell>
          <cell r="C488">
            <v>62.935111846763498</v>
          </cell>
        </row>
        <row r="489">
          <cell r="A489">
            <v>862.97854776697</v>
          </cell>
          <cell r="B489">
            <v>37.19133897207</v>
          </cell>
          <cell r="C489">
            <v>62.700520004819403</v>
          </cell>
        </row>
        <row r="490">
          <cell r="A490">
            <v>870.96358995608</v>
          </cell>
          <cell r="B490">
            <v>37.0847218051575</v>
          </cell>
          <cell r="C490">
            <v>62.465916620442897</v>
          </cell>
        </row>
        <row r="491">
          <cell r="A491">
            <v>879.022516830884</v>
          </cell>
          <cell r="B491">
            <v>36.977778787423901</v>
          </cell>
          <cell r="C491">
            <v>62.2313200502578</v>
          </cell>
        </row>
        <row r="492">
          <cell r="A492">
            <v>887.15601203795995</v>
          </cell>
          <cell r="B492">
            <v>36.870508394438602</v>
          </cell>
          <cell r="C492">
            <v>61.996748967244201</v>
          </cell>
        </row>
        <row r="493">
          <cell r="A493">
            <v>895.36476554959302</v>
          </cell>
          <cell r="B493">
            <v>36.762909146355902</v>
          </cell>
          <cell r="C493">
            <v>61.762222355972597</v>
          </cell>
        </row>
        <row r="494">
          <cell r="A494">
            <v>903.64947372230097</v>
          </cell>
          <cell r="B494">
            <v>36.654979609085501</v>
          </cell>
          <cell r="C494">
            <v>61.527759507439299</v>
          </cell>
        </row>
        <row r="495">
          <cell r="A495">
            <v>912.01083935590896</v>
          </cell>
          <cell r="B495">
            <v>36.546718395456402</v>
          </cell>
          <cell r="C495">
            <v>61.293380013732303</v>
          </cell>
        </row>
        <row r="496">
          <cell r="A496">
            <v>920.44957175317097</v>
          </cell>
          <cell r="B496">
            <v>36.438124166358698</v>
          </cell>
          <cell r="C496">
            <v>61.059103762407098</v>
          </cell>
        </row>
        <row r="497">
          <cell r="A497">
            <v>928.96638677993599</v>
          </cell>
          <cell r="B497">
            <v>36.329195631871201</v>
          </cell>
          <cell r="C497">
            <v>60.824950930747001</v>
          </cell>
        </row>
        <row r="498">
          <cell r="A498">
            <v>937.56200692588004</v>
          </cell>
          <cell r="B498">
            <v>36.2199315523821</v>
          </cell>
          <cell r="C498">
            <v>60.590941979891902</v>
          </cell>
        </row>
        <row r="499">
          <cell r="A499">
            <v>946.23716136579196</v>
          </cell>
          <cell r="B499">
            <v>36.110330739642301</v>
          </cell>
          <cell r="C499">
            <v>60.357097648223601</v>
          </cell>
        </row>
        <row r="500">
          <cell r="A500">
            <v>954.99258602143505</v>
          </cell>
          <cell r="B500">
            <v>36.000392057865596</v>
          </cell>
          <cell r="C500">
            <v>60.123438945364001</v>
          </cell>
        </row>
        <row r="501">
          <cell r="A501">
            <v>963.82902362396999</v>
          </cell>
          <cell r="B501">
            <v>35.890114424744802</v>
          </cell>
          <cell r="C501">
            <v>59.889987145212402</v>
          </cell>
        </row>
        <row r="502">
          <cell r="A502">
            <v>972.74722377696503</v>
          </cell>
          <cell r="B502">
            <v>35.779496812467002</v>
          </cell>
          <cell r="C502">
            <v>59.656763779098497</v>
          </cell>
        </row>
        <row r="503">
          <cell r="A503">
            <v>981.74794301998395</v>
          </cell>
          <cell r="B503">
            <v>35.668538248729099</v>
          </cell>
          <cell r="C503">
            <v>59.4237906289829</v>
          </cell>
        </row>
        <row r="504">
          <cell r="A504">
            <v>990.83194489276696</v>
          </cell>
          <cell r="B504">
            <v>35.557237817668501</v>
          </cell>
          <cell r="C504">
            <v>59.191089719855299</v>
          </cell>
        </row>
        <row r="505">
          <cell r="A505">
            <v>1000</v>
          </cell>
          <cell r="B505">
            <v>35.4455946608199</v>
          </cell>
          <cell r="C505">
            <v>58.958683312498003</v>
          </cell>
        </row>
        <row r="506">
          <cell r="A506">
            <v>1009.2528860766801</v>
          </cell>
          <cell r="B506">
            <v>35.333607978017902</v>
          </cell>
          <cell r="C506">
            <v>58.726593895797897</v>
          </cell>
        </row>
        <row r="507">
          <cell r="A507">
            <v>1018.59138805411</v>
          </cell>
          <cell r="B507">
            <v>35.221277028263401</v>
          </cell>
          <cell r="C507">
            <v>58.494844178833503</v>
          </cell>
        </row>
        <row r="508">
          <cell r="A508">
            <v>1028.01629812647</v>
          </cell>
          <cell r="B508">
            <v>35.1086011305905</v>
          </cell>
          <cell r="C508">
            <v>58.263457083103198</v>
          </cell>
        </row>
        <row r="509">
          <cell r="A509">
            <v>1037.52841581801</v>
          </cell>
          <cell r="B509">
            <v>34.995579664849302</v>
          </cell>
          <cell r="C509">
            <v>58.0324557340494</v>
          </cell>
        </row>
        <row r="510">
          <cell r="A510">
            <v>1047.12854805089</v>
          </cell>
          <cell r="B510">
            <v>34.8822120725224</v>
          </cell>
          <cell r="C510">
            <v>57.801863453100403</v>
          </cell>
        </row>
        <row r="511">
          <cell r="A511">
            <v>1056.8175092136501</v>
          </cell>
          <cell r="B511">
            <v>34.768497857440998</v>
          </cell>
          <cell r="C511">
            <v>57.571703748896603</v>
          </cell>
        </row>
        <row r="512">
          <cell r="A512">
            <v>1066.59612123025</v>
          </cell>
          <cell r="B512">
            <v>34.654436586520497</v>
          </cell>
          <cell r="C512">
            <v>57.342000308894399</v>
          </cell>
        </row>
        <row r="513">
          <cell r="A513">
            <v>1076.46521362983</v>
          </cell>
          <cell r="B513">
            <v>34.540027890418799</v>
          </cell>
          <cell r="C513">
            <v>57.1127769904408</v>
          </cell>
        </row>
        <row r="514">
          <cell r="A514">
            <v>1086.42562361706</v>
          </cell>
          <cell r="B514">
            <v>34.425271464186402</v>
          </cell>
          <cell r="C514">
            <v>56.884057811988797</v>
          </cell>
        </row>
        <row r="515">
          <cell r="A515">
            <v>1096.47819614318</v>
          </cell>
          <cell r="B515">
            <v>34.310167067875298</v>
          </cell>
          <cell r="C515">
            <v>56.655866944112702</v>
          </cell>
        </row>
        <row r="516">
          <cell r="A516">
            <v>1106.62378397766</v>
          </cell>
          <cell r="B516">
            <v>34.194714527094</v>
          </cell>
          <cell r="C516">
            <v>56.428228700337499</v>
          </cell>
        </row>
        <row r="517">
          <cell r="A517">
            <v>1116.86324778056</v>
          </cell>
          <cell r="B517">
            <v>34.078913733542599</v>
          </cell>
          <cell r="C517">
            <v>56.201167527917598</v>
          </cell>
        </row>
        <row r="518">
          <cell r="A518">
            <v>1127.1974561755101</v>
          </cell>
          <cell r="B518">
            <v>33.962764645502801</v>
          </cell>
          <cell r="C518">
            <v>55.974707998575703</v>
          </cell>
        </row>
        <row r="519">
          <cell r="A519">
            <v>1137.6272858234299</v>
          </cell>
          <cell r="B519">
            <v>33.846267288281403</v>
          </cell>
          <cell r="C519">
            <v>55.748874799028201</v>
          </cell>
        </row>
        <row r="520">
          <cell r="A520">
            <v>1148.1536214968801</v>
          </cell>
          <cell r="B520">
            <v>33.729421754628298</v>
          </cell>
          <cell r="C520">
            <v>55.5236927215552</v>
          </cell>
        </row>
        <row r="521">
          <cell r="A521">
            <v>1158.7773561551201</v>
          </cell>
          <cell r="B521">
            <v>33.612228205102497</v>
          </cell>
          <cell r="C521">
            <v>55.299186654411599</v>
          </cell>
        </row>
        <row r="522">
          <cell r="A522">
            <v>1169.49939101987</v>
          </cell>
          <cell r="B522">
            <v>33.494686868402802</v>
          </cell>
          <cell r="C522">
            <v>55.075381572260099</v>
          </cell>
        </row>
        <row r="523">
          <cell r="A523">
            <v>1180.3206356517201</v>
          </cell>
          <cell r="B523">
            <v>33.376798041653302</v>
          </cell>
          <cell r="C523">
            <v>54.852302526427998</v>
          </cell>
        </row>
        <row r="524">
          <cell r="A524">
            <v>1191.24200802737</v>
          </cell>
          <cell r="B524">
            <v>33.258562090668903</v>
          </cell>
          <cell r="C524">
            <v>54.629974635380997</v>
          </cell>
        </row>
        <row r="525">
          <cell r="A525">
            <v>1202.26443461741</v>
          </cell>
          <cell r="B525">
            <v>33.1399794501353</v>
          </cell>
          <cell r="C525">
            <v>54.408423074749003</v>
          </cell>
        </row>
        <row r="526">
          <cell r="A526">
            <v>1213.3888504649699</v>
          </cell>
          <cell r="B526">
            <v>33.021050623797798</v>
          </cell>
          <cell r="C526">
            <v>54.187673067773403</v>
          </cell>
        </row>
        <row r="527">
          <cell r="A527">
            <v>1224.61619926504</v>
          </cell>
          <cell r="B527">
            <v>32.901776184570899</v>
          </cell>
          <cell r="C527">
            <v>53.967749875385003</v>
          </cell>
        </row>
        <row r="528">
          <cell r="A528">
            <v>1235.9474334445099</v>
          </cell>
          <cell r="B528">
            <v>32.782156774637301</v>
          </cell>
          <cell r="C528">
            <v>53.7486787865843</v>
          </cell>
        </row>
        <row r="529">
          <cell r="A529">
            <v>1247.38351424294</v>
          </cell>
          <cell r="B529">
            <v>32.662193105473399</v>
          </cell>
          <cell r="C529">
            <v>53.5304851085316</v>
          </cell>
        </row>
        <row r="530">
          <cell r="A530">
            <v>1258.92541179416</v>
          </cell>
          <cell r="B530">
            <v>32.541885957870001</v>
          </cell>
          <cell r="C530">
            <v>53.313194156931303</v>
          </cell>
        </row>
        <row r="531">
          <cell r="A531">
            <v>1270.57410520854</v>
          </cell>
          <cell r="B531">
            <v>32.421236181870398</v>
          </cell>
          <cell r="C531">
            <v>53.096831246157898</v>
          </cell>
        </row>
        <row r="532">
          <cell r="A532">
            <v>1282.3305826560199</v>
          </cell>
          <cell r="B532">
            <v>32.300244696714799</v>
          </cell>
          <cell r="C532">
            <v>52.881421679723701</v>
          </cell>
        </row>
        <row r="533">
          <cell r="A533">
            <v>1294.19584144998</v>
          </cell>
          <cell r="B533">
            <v>32.178912490705898</v>
          </cell>
          <cell r="C533">
            <v>52.666990740540399</v>
          </cell>
        </row>
        <row r="534">
          <cell r="A534">
            <v>1306.17088813184</v>
          </cell>
          <cell r="B534">
            <v>32.057240621049097</v>
          </cell>
          <cell r="C534">
            <v>52.453563681308303</v>
          </cell>
        </row>
        <row r="535">
          <cell r="A535">
            <v>1318.2567385564</v>
          </cell>
          <cell r="B535">
            <v>31.935230213669101</v>
          </cell>
          <cell r="C535">
            <v>52.241165715120196</v>
          </cell>
        </row>
        <row r="536">
          <cell r="A536">
            <v>1330.4544179780901</v>
          </cell>
          <cell r="B536">
            <v>31.812882462947002</v>
          </cell>
          <cell r="C536">
            <v>52.029822005785299</v>
          </cell>
        </row>
        <row r="537">
          <cell r="A537">
            <v>1342.7649611378599</v>
          </cell>
          <cell r="B537">
            <v>31.6901986314687</v>
          </cell>
          <cell r="C537">
            <v>51.819557658645103</v>
          </cell>
        </row>
        <row r="538">
          <cell r="A538">
            <v>1355.1894123510299</v>
          </cell>
          <cell r="B538">
            <v>31.567180049698099</v>
          </cell>
          <cell r="C538">
            <v>51.610397711190203</v>
          </cell>
        </row>
        <row r="539">
          <cell r="A539">
            <v>1367.7288255958399</v>
          </cell>
          <cell r="B539">
            <v>31.443828115633799</v>
          </cell>
          <cell r="C539">
            <v>51.402367123898202</v>
          </cell>
        </row>
        <row r="540">
          <cell r="A540">
            <v>1380.38426460288</v>
          </cell>
          <cell r="B540">
            <v>31.320144294411001</v>
          </cell>
          <cell r="C540">
            <v>51.1954907710589</v>
          </cell>
        </row>
        <row r="541">
          <cell r="A541">
            <v>1393.1568029452999</v>
          </cell>
          <cell r="B541">
            <v>31.1961301178935</v>
          </cell>
          <cell r="C541">
            <v>50.989793431919999</v>
          </cell>
        </row>
        <row r="542">
          <cell r="A542">
            <v>1406.04752412991</v>
          </cell>
          <cell r="B542">
            <v>31.0717871842077</v>
          </cell>
          <cell r="C542">
            <v>50.785299781739397</v>
          </cell>
        </row>
        <row r="543">
          <cell r="A543">
            <v>1419.05752168909</v>
          </cell>
          <cell r="B543">
            <v>30.947117157251402</v>
          </cell>
          <cell r="C543">
            <v>50.582034383058101</v>
          </cell>
        </row>
        <row r="544">
          <cell r="A544">
            <v>1432.1878992735401</v>
          </cell>
          <cell r="B544">
            <v>30.822121766175702</v>
          </cell>
          <cell r="C544">
            <v>50.380021677144597</v>
          </cell>
        </row>
        <row r="545">
          <cell r="A545">
            <v>1445.43977074592</v>
          </cell>
          <cell r="B545">
            <v>30.696802804821498</v>
          </cell>
          <cell r="C545">
            <v>50.179285975478997</v>
          </cell>
        </row>
        <row r="546">
          <cell r="A546">
            <v>1458.8142602753401</v>
          </cell>
          <cell r="B546">
            <v>30.571162131135299</v>
          </cell>
          <cell r="C546">
            <v>49.979851451481203</v>
          </cell>
        </row>
        <row r="547">
          <cell r="A547">
            <v>1472.3125024327101</v>
          </cell>
          <cell r="B547">
            <v>30.445201666554201</v>
          </cell>
          <cell r="C547">
            <v>49.781742132328802</v>
          </cell>
        </row>
        <row r="548">
          <cell r="A548">
            <v>1485.9356422870001</v>
          </cell>
          <cell r="B548">
            <v>30.318923395353899</v>
          </cell>
          <cell r="C548">
            <v>49.5849818909726</v>
          </cell>
        </row>
        <row r="549">
          <cell r="A549">
            <v>1499.6848355023701</v>
          </cell>
          <cell r="B549">
            <v>30.1923293639761</v>
          </cell>
          <cell r="C549">
            <v>49.389594438274202</v>
          </cell>
        </row>
        <row r="550">
          <cell r="A550">
            <v>1513.5612484362</v>
          </cell>
          <cell r="B550">
            <v>30.065421680331301</v>
          </cell>
          <cell r="C550">
            <v>49.195603315392802</v>
          </cell>
        </row>
        <row r="551">
          <cell r="A551">
            <v>1527.5660582380699</v>
          </cell>
          <cell r="B551">
            <v>29.938202513057401</v>
          </cell>
          <cell r="C551">
            <v>49.003031886195501</v>
          </cell>
        </row>
        <row r="552">
          <cell r="A552">
            <v>1541.70045294956</v>
          </cell>
          <cell r="B552">
            <v>29.810674090787298</v>
          </cell>
          <cell r="C552">
            <v>48.811903330080597</v>
          </cell>
        </row>
        <row r="553">
          <cell r="A553">
            <v>1555.96563160507</v>
          </cell>
          <cell r="B553">
            <v>29.682838701358101</v>
          </cell>
          <cell r="C553">
            <v>48.622240634759002</v>
          </cell>
        </row>
        <row r="554">
          <cell r="A554">
            <v>1570.36280433355</v>
          </cell>
          <cell r="B554">
            <v>29.554698691013702</v>
          </cell>
          <cell r="C554">
            <v>48.434066589290602</v>
          </cell>
        </row>
        <row r="555">
          <cell r="A555">
            <v>1584.8931924611099</v>
          </cell>
          <cell r="B555">
            <v>29.426256463592701</v>
          </cell>
          <cell r="C555">
            <v>48.247403777428403</v>
          </cell>
        </row>
        <row r="556">
          <cell r="A556">
            <v>1599.5580286146601</v>
          </cell>
          <cell r="B556">
            <v>29.297514479684899</v>
          </cell>
          <cell r="C556">
            <v>48.062274570990397</v>
          </cell>
        </row>
        <row r="557">
          <cell r="A557">
            <v>1614.35855682648</v>
          </cell>
          <cell r="B557">
            <v>29.1684752557683</v>
          </cell>
          <cell r="C557">
            <v>47.878701123504399</v>
          </cell>
        </row>
        <row r="558">
          <cell r="A558">
            <v>1629.2960326397199</v>
          </cell>
          <cell r="B558">
            <v>29.039141363343099</v>
          </cell>
          <cell r="C558">
            <v>47.696705364089603</v>
          </cell>
        </row>
        <row r="559">
          <cell r="A559">
            <v>1644.3717232149299</v>
          </cell>
          <cell r="B559">
            <v>28.909515428026801</v>
          </cell>
          <cell r="C559">
            <v>47.516308991428197</v>
          </cell>
        </row>
        <row r="560">
          <cell r="A560">
            <v>1659.5869074375601</v>
          </cell>
          <cell r="B560">
            <v>28.7796001286614</v>
          </cell>
          <cell r="C560">
            <v>47.337533468090903</v>
          </cell>
        </row>
        <row r="561">
          <cell r="A561">
            <v>1674.94287602643</v>
          </cell>
          <cell r="B561">
            <v>28.649398196386201</v>
          </cell>
          <cell r="C561">
            <v>47.160400014956103</v>
          </cell>
        </row>
        <row r="562">
          <cell r="A562">
            <v>1690.44093164326</v>
          </cell>
          <cell r="B562">
            <v>28.518912413696199</v>
          </cell>
          <cell r="C562">
            <v>46.984929605795102</v>
          </cell>
        </row>
        <row r="563">
          <cell r="A563">
            <v>1706.0823890031199</v>
          </cell>
          <cell r="B563">
            <v>28.388145613510499</v>
          </cell>
          <cell r="C563">
            <v>46.811142962236801</v>
          </cell>
        </row>
        <row r="564">
          <cell r="A564">
            <v>1721.8685749860001</v>
          </cell>
          <cell r="B564">
            <v>28.257100678208001</v>
          </cell>
          <cell r="C564">
            <v>46.639060548762501</v>
          </cell>
        </row>
        <row r="565">
          <cell r="A565">
            <v>1737.8008287493701</v>
          </cell>
          <cell r="B565">
            <v>28.1257805386659</v>
          </cell>
          <cell r="C565">
            <v>46.468702567993198</v>
          </cell>
        </row>
        <row r="566">
          <cell r="A566">
            <v>1753.88050184176</v>
          </cell>
          <cell r="B566">
            <v>27.9941881732924</v>
          </cell>
          <cell r="C566">
            <v>46.300088956192198</v>
          </cell>
        </row>
        <row r="567">
          <cell r="A567">
            <v>1770.10895831742</v>
          </cell>
          <cell r="B567">
            <v>27.862326607041901</v>
          </cell>
          <cell r="C567">
            <v>46.133239378918901</v>
          </cell>
        </row>
        <row r="568">
          <cell r="A568">
            <v>1786.4875748520401</v>
          </cell>
          <cell r="B568">
            <v>27.730198910433302</v>
          </cell>
          <cell r="C568">
            <v>45.968173226911503</v>
          </cell>
        </row>
        <row r="569">
          <cell r="A569">
            <v>1803.01774085956</v>
          </cell>
          <cell r="B569">
            <v>27.597808198564401</v>
          </cell>
          <cell r="C569">
            <v>45.804909612191501</v>
          </cell>
        </row>
        <row r="570">
          <cell r="A570">
            <v>1819.7008586099801</v>
          </cell>
          <cell r="B570">
            <v>27.465157630117901</v>
          </cell>
          <cell r="C570">
            <v>45.643467364346499</v>
          </cell>
        </row>
        <row r="571">
          <cell r="A571">
            <v>1836.53834334834</v>
          </cell>
          <cell r="B571">
            <v>27.332250406373401</v>
          </cell>
          <cell r="C571">
            <v>45.4838650270435</v>
          </cell>
        </row>
        <row r="572">
          <cell r="A572">
            <v>1853.5316234148099</v>
          </cell>
          <cell r="B572">
            <v>27.199089770207699</v>
          </cell>
          <cell r="C572">
            <v>45.326120854664502</v>
          </cell>
        </row>
        <row r="573">
          <cell r="A573">
            <v>1870.68214036579</v>
          </cell>
          <cell r="B573">
            <v>27.065679005102702</v>
          </cell>
          <cell r="C573">
            <v>45.170252809214603</v>
          </cell>
        </row>
        <row r="574">
          <cell r="A574">
            <v>1887.9913490962899</v>
          </cell>
          <cell r="B574">
            <v>26.932021434158798</v>
          </cell>
          <cell r="C574">
            <v>45.0162785574136</v>
          </cell>
        </row>
        <row r="575">
          <cell r="A575">
            <v>1905.4607179632401</v>
          </cell>
          <cell r="B575">
            <v>26.798120419097899</v>
          </cell>
          <cell r="C575">
            <v>44.864215467925</v>
          </cell>
        </row>
        <row r="576">
          <cell r="A576">
            <v>1923.0917289101501</v>
          </cell>
          <cell r="B576">
            <v>26.663979359280098</v>
          </cell>
          <cell r="C576">
            <v>44.714080608818399</v>
          </cell>
        </row>
        <row r="577">
          <cell r="A577">
            <v>1940.8858775927699</v>
          </cell>
          <cell r="B577">
            <v>26.529601690720298</v>
          </cell>
          <cell r="C577">
            <v>44.565890745188099</v>
          </cell>
        </row>
        <row r="578">
          <cell r="A578">
            <v>1958.8446735059799</v>
          </cell>
          <cell r="B578">
            <v>26.394990885109099</v>
          </cell>
          <cell r="C578">
            <v>44.419662336953301</v>
          </cell>
        </row>
        <row r="579">
          <cell r="A579">
            <v>1976.9696401118499</v>
          </cell>
          <cell r="B579">
            <v>26.260150448847099</v>
          </cell>
          <cell r="C579">
            <v>44.2754115368787</v>
          </cell>
        </row>
        <row r="580">
          <cell r="A580">
            <v>1995.26231496887</v>
          </cell>
          <cell r="B580">
            <v>26.125083922074399</v>
          </cell>
          <cell r="C580">
            <v>44.133154188673601</v>
          </cell>
        </row>
        <row r="581">
          <cell r="A581">
            <v>2013.72424986238</v>
          </cell>
          <cell r="B581">
            <v>25.9897948777135</v>
          </cell>
          <cell r="C581">
            <v>43.992905825323298</v>
          </cell>
        </row>
        <row r="582">
          <cell r="A582">
            <v>2032.3570109362199</v>
          </cell>
          <cell r="B582">
            <v>25.854286920524402</v>
          </cell>
          <cell r="C582">
            <v>43.854681667586597</v>
          </cell>
        </row>
        <row r="583">
          <cell r="A583">
            <v>2051.1621788255602</v>
          </cell>
          <cell r="B583">
            <v>25.718563686165201</v>
          </cell>
          <cell r="C583">
            <v>43.718496622617501</v>
          </cell>
        </row>
        <row r="584">
          <cell r="A584">
            <v>2070.1413487910399</v>
          </cell>
          <cell r="B584">
            <v>25.582628840258099</v>
          </cell>
          <cell r="C584">
            <v>43.584365282734304</v>
          </cell>
        </row>
        <row r="585">
          <cell r="A585">
            <v>2089.2961308540298</v>
          </cell>
          <cell r="B585">
            <v>25.446486077475502</v>
          </cell>
          <cell r="C585">
            <v>43.452301924378403</v>
          </cell>
        </row>
        <row r="586">
          <cell r="A586">
            <v>2108.6281499332799</v>
          </cell>
          <cell r="B586">
            <v>25.3101391206282</v>
          </cell>
          <cell r="C586">
            <v>43.322320507173302</v>
          </cell>
        </row>
        <row r="587">
          <cell r="A587">
            <v>2128.1390459827098</v>
          </cell>
          <cell r="B587">
            <v>25.173591719773899</v>
          </cell>
          <cell r="C587">
            <v>43.194434673149097</v>
          </cell>
        </row>
        <row r="588">
          <cell r="A588">
            <v>2147.8304741305301</v>
          </cell>
          <cell r="B588">
            <v>25.036847651328699</v>
          </cell>
          <cell r="C588">
            <v>43.068657746067203</v>
          </cell>
        </row>
        <row r="589">
          <cell r="A589">
            <v>2167.7041048196902</v>
          </cell>
          <cell r="B589">
            <v>24.899910717198299</v>
          </cell>
          <cell r="C589">
            <v>42.945002730896597</v>
          </cell>
        </row>
        <row r="590">
          <cell r="A590">
            <v>2187.7616239495501</v>
          </cell>
          <cell r="B590">
            <v>24.762784743923302</v>
          </cell>
          <cell r="C590">
            <v>42.823482313419198</v>
          </cell>
        </row>
        <row r="591">
          <cell r="A591">
            <v>2208.00473301889</v>
          </cell>
          <cell r="B591">
            <v>24.625473581828501</v>
          </cell>
          <cell r="C591">
            <v>42.704108859901197</v>
          </cell>
        </row>
        <row r="592">
          <cell r="A592">
            <v>2228.4351492702999</v>
          </cell>
          <cell r="B592">
            <v>24.4879811042019</v>
          </cell>
          <cell r="C592">
            <v>42.586894416945498</v>
          </cell>
        </row>
        <row r="593">
          <cell r="A593">
            <v>2249.05460583578</v>
          </cell>
          <cell r="B593">
            <v>24.350311206470298</v>
          </cell>
          <cell r="C593">
            <v>42.471850711368397</v>
          </cell>
        </row>
        <row r="594">
          <cell r="A594">
            <v>2269.8648518838199</v>
          </cell>
          <cell r="B594">
            <v>24.212467805406099</v>
          </cell>
          <cell r="C594">
            <v>42.358989150249798</v>
          </cell>
        </row>
        <row r="595">
          <cell r="A595">
            <v>2290.8676527677699</v>
          </cell>
          <cell r="B595">
            <v>24.074454838337399</v>
          </cell>
          <cell r="C595">
            <v>42.248320821020798</v>
          </cell>
        </row>
        <row r="596">
          <cell r="A596">
            <v>2312.0647901755901</v>
          </cell>
          <cell r="B596">
            <v>23.936276262381501</v>
          </cell>
          <cell r="C596">
            <v>42.139856491672703</v>
          </cell>
        </row>
        <row r="597">
          <cell r="A597">
            <v>2333.4580622809999</v>
          </cell>
          <cell r="B597">
            <v>23.797936053685</v>
          </cell>
          <cell r="C597">
            <v>42.033606611017902</v>
          </cell>
        </row>
        <row r="598">
          <cell r="A598">
            <v>2355.0492838959999</v>
          </cell>
          <cell r="B598">
            <v>23.659438206688701</v>
          </cell>
          <cell r="C598">
            <v>41.929581309047897</v>
          </cell>
        </row>
        <row r="599">
          <cell r="A599">
            <v>2376.8402866248698</v>
          </cell>
          <cell r="B599">
            <v>23.520786733404499</v>
          </cell>
          <cell r="C599">
            <v>41.827790397367004</v>
          </cell>
        </row>
        <row r="600">
          <cell r="A600">
            <v>2398.83291901949</v>
          </cell>
          <cell r="B600">
            <v>23.3819856627033</v>
          </cell>
          <cell r="C600">
            <v>41.728243369646002</v>
          </cell>
        </row>
        <row r="601">
          <cell r="A601">
            <v>2421.0290467361701</v>
          </cell>
          <cell r="B601">
            <v>23.243039039631899</v>
          </cell>
          <cell r="C601">
            <v>41.630949402223202</v>
          </cell>
        </row>
        <row r="602">
          <cell r="A602">
            <v>2443.4305526939702</v>
          </cell>
          <cell r="B602">
            <v>23.103950924723801</v>
          </cell>
          <cell r="C602">
            <v>41.535917354617098</v>
          </cell>
        </row>
        <row r="603">
          <cell r="A603">
            <v>2466.0393372343301</v>
          </cell>
          <cell r="B603">
            <v>22.964725393354701</v>
          </cell>
          <cell r="C603">
            <v>41.443155770267197</v>
          </cell>
        </row>
        <row r="604">
          <cell r="A604">
            <v>2488.8573182823902</v>
          </cell>
          <cell r="B604">
            <v>22.8253665350855</v>
          </cell>
          <cell r="C604">
            <v>41.352672877141103</v>
          </cell>
        </row>
        <row r="605">
          <cell r="A605">
            <v>2511.8864315095698</v>
          </cell>
          <cell r="B605">
            <v>22.685878453041099</v>
          </cell>
          <cell r="C605">
            <v>41.264476588513197</v>
          </cell>
        </row>
        <row r="606">
          <cell r="A606">
            <v>2535.1286304978998</v>
          </cell>
          <cell r="B606">
            <v>22.5462652632947</v>
          </cell>
          <cell r="C606">
            <v>41.178574503683599</v>
          </cell>
        </row>
        <row r="607">
          <cell r="A607">
            <v>2558.5858869056401</v>
          </cell>
          <cell r="B607">
            <v>22.406531094269599</v>
          </cell>
          <cell r="C607">
            <v>41.0949739087823</v>
          </cell>
        </row>
        <row r="608">
          <cell r="A608">
            <v>2582.2601906345899</v>
          </cell>
          <cell r="B608">
            <v>22.266680086159599</v>
          </cell>
          <cell r="C608">
            <v>41.013681777571598</v>
          </cell>
        </row>
        <row r="609">
          <cell r="A609">
            <v>2606.15354999889</v>
          </cell>
          <cell r="B609">
            <v>22.126716390358499</v>
          </cell>
          <cell r="C609">
            <v>40.934704772257703</v>
          </cell>
        </row>
        <row r="610">
          <cell r="A610">
            <v>2630.26799189538</v>
          </cell>
          <cell r="B610">
            <v>21.9866441689075</v>
          </cell>
          <cell r="C610">
            <v>40.858049244318401</v>
          </cell>
        </row>
        <row r="611">
          <cell r="A611">
            <v>2654.6055619755298</v>
          </cell>
          <cell r="B611">
            <v>21.846467593960501</v>
          </cell>
          <cell r="C611">
            <v>40.783721235365299</v>
          </cell>
        </row>
        <row r="612">
          <cell r="A612">
            <v>2679.1683248190302</v>
          </cell>
          <cell r="B612">
            <v>21.7061908472553</v>
          </cell>
          <cell r="C612">
            <v>40.711726477967197</v>
          </cell>
        </row>
        <row r="613">
          <cell r="A613">
            <v>2703.9583641088402</v>
          </cell>
          <cell r="B613">
            <v>21.565818119605598</v>
          </cell>
          <cell r="C613">
            <v>40.642070396484399</v>
          </cell>
        </row>
        <row r="614">
          <cell r="A614">
            <v>2728.97778280804</v>
          </cell>
          <cell r="B614">
            <v>21.425353610403199</v>
          </cell>
          <cell r="C614">
            <v>40.574758107915798</v>
          </cell>
        </row>
        <row r="615">
          <cell r="A615">
            <v>2754.2287033381599</v>
          </cell>
          <cell r="B615">
            <v>21.284801527135301</v>
          </cell>
          <cell r="C615">
            <v>40.509794422720702</v>
          </cell>
        </row>
        <row r="616">
          <cell r="A616">
            <v>2779.7132677592799</v>
          </cell>
          <cell r="B616">
            <v>21.1441660849116</v>
          </cell>
          <cell r="C616">
            <v>40.447183845621502</v>
          </cell>
        </row>
        <row r="617">
          <cell r="A617">
            <v>2805.4336379517099</v>
          </cell>
          <cell r="B617">
            <v>21.003451506005799</v>
          </cell>
          <cell r="C617">
            <v>40.386930576388103</v>
          </cell>
        </row>
        <row r="618">
          <cell r="A618">
            <v>2831.3919957993699</v>
          </cell>
          <cell r="B618">
            <v>20.862662019406699</v>
          </cell>
          <cell r="C618">
            <v>40.3290385106136</v>
          </cell>
        </row>
        <row r="619">
          <cell r="A619">
            <v>2857.5905433749399</v>
          </cell>
          <cell r="B619">
            <v>20.721801860386201</v>
          </cell>
          <cell r="C619">
            <v>40.2735112404633</v>
          </cell>
        </row>
        <row r="620">
          <cell r="A620">
            <v>2884.0315031266</v>
          </cell>
          <cell r="B620">
            <v>20.580875270068699</v>
          </cell>
          <cell r="C620">
            <v>40.220352055375699</v>
          </cell>
        </row>
        <row r="621">
          <cell r="A621">
            <v>2910.7171180666001</v>
          </cell>
          <cell r="B621">
            <v>20.439886495018499</v>
          </cell>
          <cell r="C621">
            <v>40.169563942736403</v>
          </cell>
        </row>
        <row r="622">
          <cell r="A622">
            <v>2937.6496519615298</v>
          </cell>
          <cell r="B622">
            <v>20.298839786833302</v>
          </cell>
          <cell r="C622">
            <v>40.121149588539502</v>
          </cell>
        </row>
        <row r="623">
          <cell r="A623">
            <v>2964.83138952434</v>
          </cell>
          <cell r="B623">
            <v>20.1577394017493</v>
          </cell>
          <cell r="C623">
            <v>40.075111377989103</v>
          </cell>
        </row>
        <row r="624">
          <cell r="A624">
            <v>2992.2646366081799</v>
          </cell>
          <cell r="B624">
            <v>20.016589600252701</v>
          </cell>
          <cell r="C624">
            <v>40.031451396069002</v>
          </cell>
        </row>
        <row r="625">
          <cell r="A625">
            <v>3019.9517204020099</v>
          </cell>
          <cell r="B625">
            <v>19.875394646696702</v>
          </cell>
          <cell r="C625">
            <v>39.990171428043702</v>
          </cell>
        </row>
        <row r="626">
          <cell r="A626">
            <v>3047.8949896279801</v>
          </cell>
          <cell r="B626">
            <v>19.734158808936101</v>
          </cell>
          <cell r="C626">
            <v>39.951272959974901</v>
          </cell>
        </row>
        <row r="627">
          <cell r="A627">
            <v>3076.0968147407002</v>
          </cell>
          <cell r="B627">
            <v>19.5928863579527</v>
          </cell>
          <cell r="C627">
            <v>39.914757179101798</v>
          </cell>
        </row>
        <row r="628">
          <cell r="A628">
            <v>3104.5595881283498</v>
          </cell>
          <cell r="B628">
            <v>19.451581567503801</v>
          </cell>
          <cell r="C628">
            <v>39.880624974267597</v>
          </cell>
        </row>
        <row r="629">
          <cell r="A629">
            <v>3133.28572431558</v>
          </cell>
          <cell r="B629">
            <v>19.310248713763698</v>
          </cell>
          <cell r="C629">
            <v>39.848876936209102</v>
          </cell>
        </row>
        <row r="630">
          <cell r="A630">
            <v>3162.2776601683699</v>
          </cell>
          <cell r="B630">
            <v>19.168892074975901</v>
          </cell>
          <cell r="C630">
            <v>39.819513357855598</v>
          </cell>
        </row>
        <row r="631">
          <cell r="A631">
            <v>3191.5378551007602</v>
          </cell>
          <cell r="B631">
            <v>19.0275159311085</v>
          </cell>
          <cell r="C631">
            <v>39.7925342345372</v>
          </cell>
        </row>
        <row r="632">
          <cell r="A632">
            <v>3221.0687912834301</v>
          </cell>
          <cell r="B632">
            <v>18.8861245635131</v>
          </cell>
          <cell r="C632">
            <v>39.767939264151501</v>
          </cell>
        </row>
        <row r="633">
          <cell r="A633">
            <v>3250.8729738543402</v>
          </cell>
          <cell r="B633">
            <v>18.744722254586001</v>
          </cell>
          <cell r="C633">
            <v>39.745727847267602</v>
          </cell>
        </row>
        <row r="634">
          <cell r="A634">
            <v>3280.9529311311899</v>
          </cell>
          <cell r="B634">
            <v>18.603313287431501</v>
          </cell>
          <cell r="C634">
            <v>39.725899087171499</v>
          </cell>
        </row>
        <row r="635">
          <cell r="A635">
            <v>3311.3112148259102</v>
          </cell>
          <cell r="B635">
            <v>18.461901945530801</v>
          </cell>
          <cell r="C635">
            <v>39.708451789880399</v>
          </cell>
        </row>
        <row r="636">
          <cell r="A636">
            <v>3341.9504002611402</v>
          </cell>
          <cell r="B636">
            <v>18.320492512404901</v>
          </cell>
          <cell r="C636">
            <v>39.693384464037997</v>
          </cell>
        </row>
        <row r="637">
          <cell r="A637">
            <v>3372.8730865886801</v>
          </cell>
          <cell r="B637">
            <v>18.179089271284699</v>
          </cell>
          <cell r="C637">
            <v>39.680695320827603</v>
          </cell>
        </row>
        <row r="638">
          <cell r="A638">
            <v>3404.0818970099999</v>
          </cell>
          <cell r="B638">
            <v>18.0376965047741</v>
          </cell>
          <cell r="C638">
            <v>39.670382273753702</v>
          </cell>
        </row>
        <row r="639">
          <cell r="A639">
            <v>3435.5794789987399</v>
          </cell>
          <cell r="B639">
            <v>17.8963184945185</v>
          </cell>
          <cell r="C639">
            <v>39.662442938420199</v>
          </cell>
        </row>
        <row r="640">
          <cell r="A640">
            <v>3467.3685045253101</v>
          </cell>
          <cell r="B640">
            <v>17.754959520867398</v>
          </cell>
          <cell r="C640">
            <v>39.656874632221601</v>
          </cell>
        </row>
        <row r="641">
          <cell r="A641">
            <v>3499.4516702835699</v>
          </cell>
          <cell r="B641">
            <v>17.613623862535398</v>
          </cell>
          <cell r="C641">
            <v>39.653674373981197</v>
          </cell>
        </row>
        <row r="642">
          <cell r="A642">
            <v>3531.8316979195602</v>
          </cell>
          <cell r="B642">
            <v>17.472315796261</v>
          </cell>
          <cell r="C642">
            <v>39.652838883538799</v>
          </cell>
        </row>
        <row r="643">
          <cell r="A643">
            <v>3564.51133426244</v>
          </cell>
          <cell r="B643">
            <v>17.331039596460499</v>
          </cell>
          <cell r="C643">
            <v>39.654364581278401</v>
          </cell>
        </row>
        <row r="644">
          <cell r="A644">
            <v>3597.4933515574198</v>
          </cell>
          <cell r="B644">
            <v>17.189799534879</v>
          </cell>
          <cell r="C644">
            <v>39.658247587598296</v>
          </cell>
        </row>
        <row r="645">
          <cell r="A645">
            <v>3630.7805477010102</v>
          </cell>
          <cell r="B645">
            <v>17.048599880235301</v>
          </cell>
          <cell r="C645">
            <v>39.664483722336499</v>
          </cell>
        </row>
        <row r="646">
          <cell r="A646">
            <v>3664.3757464783298</v>
          </cell>
          <cell r="B646">
            <v>16.907444897860799</v>
          </cell>
          <cell r="C646">
            <v>39.673068504133497</v>
          </cell>
        </row>
        <row r="647">
          <cell r="A647">
            <v>3698.2817978026601</v>
          </cell>
          <cell r="B647">
            <v>16.7663388493336</v>
          </cell>
          <cell r="C647">
            <v>39.683997149757097</v>
          </cell>
        </row>
        <row r="648">
          <cell r="A648">
            <v>3732.5015779572</v>
          </cell>
          <cell r="B648">
            <v>16.625285992103901</v>
          </cell>
          <cell r="C648">
            <v>39.697264573364102</v>
          </cell>
        </row>
        <row r="649">
          <cell r="A649">
            <v>3767.0379898390802</v>
          </cell>
          <cell r="B649">
            <v>16.4842905791138</v>
          </cell>
          <cell r="C649">
            <v>39.712865385734702</v>
          </cell>
        </row>
        <row r="650">
          <cell r="A650">
            <v>3801.8939632056099</v>
          </cell>
          <cell r="B650">
            <v>16.343356858406601</v>
          </cell>
          <cell r="C650">
            <v>39.7307938934443</v>
          </cell>
        </row>
        <row r="651">
          <cell r="A651">
            <v>3837.0724549227798</v>
          </cell>
          <cell r="B651">
            <v>16.202489072730899</v>
          </cell>
          <cell r="C651">
            <v>39.751044098010503</v>
          </cell>
        </row>
        <row r="652">
          <cell r="A652">
            <v>3872.5764492161702</v>
          </cell>
          <cell r="B652">
            <v>16.061691459131001</v>
          </cell>
          <cell r="C652">
            <v>39.7736096949941</v>
          </cell>
        </row>
        <row r="653">
          <cell r="A653">
            <v>3908.4089579240199</v>
          </cell>
          <cell r="B653">
            <v>15.920968248531301</v>
          </cell>
          <cell r="C653">
            <v>39.798484073057999</v>
          </cell>
        </row>
        <row r="654">
          <cell r="A654">
            <v>3944.5730207527799</v>
          </cell>
          <cell r="B654">
            <v>15.780323665309</v>
          </cell>
          <cell r="C654">
            <v>39.825660313010196</v>
          </cell>
        </row>
        <row r="655">
          <cell r="A655">
            <v>3981.0717055349701</v>
          </cell>
          <cell r="B655">
            <v>15.639761926854799</v>
          </cell>
          <cell r="C655">
            <v>39.855131186802197</v>
          </cell>
        </row>
        <row r="656">
          <cell r="A656">
            <v>4017.9081084894001</v>
          </cell>
          <cell r="B656">
            <v>15.4992872431244</v>
          </cell>
          <cell r="C656">
            <v>39.886889156509099</v>
          </cell>
        </row>
        <row r="657">
          <cell r="A657">
            <v>4055.0853544838301</v>
          </cell>
          <cell r="B657">
            <v>15.3589038161765</v>
          </cell>
          <cell r="C657">
            <v>39.920926373289703</v>
          </cell>
        </row>
        <row r="658">
          <cell r="A658">
            <v>4092.6065973001</v>
          </cell>
          <cell r="B658">
            <v>15.218615839698799</v>
          </cell>
          <cell r="C658">
            <v>39.957234676309</v>
          </cell>
        </row>
        <row r="659">
          <cell r="A659">
            <v>4130.4750199016098</v>
          </cell>
          <cell r="B659">
            <v>15.0784274985228</v>
          </cell>
          <cell r="C659">
            <v>39.995805591686903</v>
          </cell>
        </row>
        <row r="660">
          <cell r="A660">
            <v>4168.6938347033501</v>
          </cell>
          <cell r="B660">
            <v>14.9383429681228</v>
          </cell>
          <cell r="C660">
            <v>40.036630331386903</v>
          </cell>
        </row>
        <row r="661">
          <cell r="A661">
            <v>4207.2662838444403</v>
          </cell>
          <cell r="B661">
            <v>14.798366414103601</v>
          </cell>
          <cell r="C661">
            <v>40.079699792131997</v>
          </cell>
        </row>
        <row r="662">
          <cell r="A662">
            <v>4246.1956394631197</v>
          </cell>
          <cell r="B662">
            <v>14.658501991673599</v>
          </cell>
          <cell r="C662">
            <v>40.1250045543079</v>
          </cell>
        </row>
        <row r="663">
          <cell r="A663">
            <v>4285.4852039743901</v>
          </cell>
          <cell r="B663">
            <v>14.5187538451028</v>
          </cell>
          <cell r="C663">
            <v>40.172534880861598</v>
          </cell>
        </row>
        <row r="664">
          <cell r="A664">
            <v>4325.1383103500802</v>
          </cell>
          <cell r="B664">
            <v>14.3791261071683</v>
          </cell>
          <cell r="C664">
            <v>40.2222807162251</v>
          </cell>
        </row>
        <row r="665">
          <cell r="A665">
            <v>4365.1583224016604</v>
          </cell>
          <cell r="B665">
            <v>14.239622898582899</v>
          </cell>
          <cell r="C665">
            <v>40.274231685230099</v>
          </cell>
        </row>
        <row r="666">
          <cell r="A666">
            <v>4405.5486350655301</v>
          </cell>
          <cell r="B666">
            <v>14.100248327409799</v>
          </cell>
          <cell r="C666">
            <v>40.328377092048299</v>
          </cell>
        </row>
        <row r="667">
          <cell r="A667">
            <v>4446.3126746910802</v>
          </cell>
          <cell r="B667">
            <v>13.961006488461599</v>
          </cell>
          <cell r="C667">
            <v>40.384705919157</v>
          </cell>
        </row>
        <row r="668">
          <cell r="A668">
            <v>4487.4538993313199</v>
          </cell>
          <cell r="B668">
            <v>13.8219014626836</v>
          </cell>
          <cell r="C668">
            <v>40.4432068263202</v>
          </cell>
        </row>
        <row r="669">
          <cell r="A669">
            <v>4528.9757990362004</v>
          </cell>
          <cell r="B669">
            <v>13.682937316522599</v>
          </cell>
          <cell r="C669">
            <v>40.503868149613801</v>
          </cell>
        </row>
        <row r="670">
          <cell r="A670">
            <v>4570.8818961487495</v>
          </cell>
          <cell r="B670">
            <v>13.5441181012784</v>
          </cell>
          <cell r="C670">
            <v>40.566677900475</v>
          </cell>
        </row>
        <row r="671">
          <cell r="A671">
            <v>4613.1757456037903</v>
          </cell>
          <cell r="B671">
            <v>13.4054478524406</v>
          </cell>
          <cell r="C671">
            <v>40.631623764802903</v>
          </cell>
        </row>
        <row r="672">
          <cell r="A672">
            <v>4655.8609352295898</v>
          </cell>
          <cell r="B672">
            <v>13.2669305890081</v>
          </cell>
          <cell r="C672">
            <v>40.698693102100997</v>
          </cell>
        </row>
        <row r="673">
          <cell r="A673">
            <v>4698.9410860521502</v>
          </cell>
          <cell r="B673">
            <v>13.1285703127941</v>
          </cell>
          <cell r="C673">
            <v>40.767872944671502</v>
          </cell>
        </row>
        <row r="674">
          <cell r="A674">
            <v>4742.4198526024402</v>
          </cell>
          <cell r="B674">
            <v>12.990371007715501</v>
          </cell>
          <cell r="C674">
            <v>40.839149996880302</v>
          </cell>
        </row>
        <row r="675">
          <cell r="A675">
            <v>4786.3009232263803</v>
          </cell>
          <cell r="B675">
            <v>12.8523366390638</v>
          </cell>
          <cell r="C675">
            <v>40.912510634463899</v>
          </cell>
        </row>
        <row r="676">
          <cell r="A676">
            <v>4830.5880203977204</v>
          </cell>
          <cell r="B676">
            <v>12.7144711527626</v>
          </cell>
          <cell r="C676">
            <v>40.987940903922997</v>
          </cell>
        </row>
        <row r="677">
          <cell r="A677">
            <v>4875.2849010338596</v>
          </cell>
          <cell r="B677">
            <v>12.576778474608901</v>
          </cell>
          <cell r="C677">
            <v>41.0654265219897</v>
          </cell>
        </row>
        <row r="678">
          <cell r="A678">
            <v>4920.3953568145098</v>
          </cell>
          <cell r="B678">
            <v>12.4392625094978</v>
          </cell>
          <cell r="C678">
            <v>41.144952875163703</v>
          </cell>
        </row>
        <row r="679">
          <cell r="A679">
            <v>4965.9232145033602</v>
          </cell>
          <cell r="B679">
            <v>12.3019271406332</v>
          </cell>
          <cell r="C679">
            <v>41.2265050193487</v>
          </cell>
        </row>
        <row r="680">
          <cell r="A680">
            <v>5011.8723362727196</v>
          </cell>
          <cell r="B680">
            <v>12.1647762287225</v>
          </cell>
          <cell r="C680">
            <v>41.310067679569002</v>
          </cell>
        </row>
        <row r="681">
          <cell r="A681">
            <v>5058.2466200311401</v>
          </cell>
          <cell r="B681">
            <v>12.0278136111568</v>
          </cell>
          <cell r="C681">
            <v>41.395625249797597</v>
          </cell>
        </row>
        <row r="682">
          <cell r="A682">
            <v>5105.0499997540601</v>
          </cell>
          <cell r="B682">
            <v>11.8910431011769</v>
          </cell>
          <cell r="C682">
            <v>41.483161792873403</v>
          </cell>
        </row>
        <row r="683">
          <cell r="A683">
            <v>5152.28644581756</v>
          </cell>
          <cell r="B683">
            <v>11.754468487023001</v>
          </cell>
          <cell r="C683">
            <v>41.572661040531798</v>
          </cell>
        </row>
        <row r="684">
          <cell r="A684">
            <v>5199.9599653351597</v>
          </cell>
          <cell r="B684">
            <v>11.6180935310751</v>
          </cell>
          <cell r="C684">
            <v>41.664106393558001</v>
          </cell>
        </row>
        <row r="685">
          <cell r="A685">
            <v>5248.0746024977198</v>
          </cell>
          <cell r="B685">
            <v>11.4819219689739</v>
          </cell>
          <cell r="C685">
            <v>41.757480922042802</v>
          </cell>
        </row>
        <row r="686">
          <cell r="A686">
            <v>5296.6344389165797</v>
          </cell>
          <cell r="B686">
            <v>11.3459575087348</v>
          </cell>
          <cell r="C686">
            <v>41.852767365788502</v>
          </cell>
        </row>
        <row r="687">
          <cell r="A687">
            <v>5345.6435939697103</v>
          </cell>
          <cell r="B687">
            <v>11.2102038298452</v>
          </cell>
          <cell r="C687">
            <v>41.949948134816204</v>
          </cell>
        </row>
        <row r="688">
          <cell r="A688">
            <v>5395.1062251512703</v>
          </cell>
          <cell r="B688">
            <v>11.074664582352099</v>
          </cell>
          <cell r="C688">
            <v>42.049005310035099</v>
          </cell>
        </row>
        <row r="689">
          <cell r="A689">
            <v>5445.0265284242096</v>
          </cell>
          <cell r="B689">
            <v>10.939343385937899</v>
          </cell>
          <cell r="C689">
            <v>42.1499206440363</v>
          </cell>
        </row>
        <row r="690">
          <cell r="A690">
            <v>5495.4087385762396</v>
          </cell>
          <cell r="B690">
            <v>10.804243828985401</v>
          </cell>
          <cell r="C690">
            <v>42.252675562041702</v>
          </cell>
        </row>
        <row r="691">
          <cell r="A691">
            <v>5546.2571295791004</v>
          </cell>
          <cell r="B691">
            <v>10.669369467633</v>
          </cell>
          <cell r="C691">
            <v>42.357251162995503</v>
          </cell>
        </row>
        <row r="692">
          <cell r="A692">
            <v>5597.5760149510998</v>
          </cell>
          <cell r="B692">
            <v>10.5347238248205</v>
          </cell>
          <cell r="C692">
            <v>42.463628220824702</v>
          </cell>
        </row>
        <row r="693">
          <cell r="A693">
            <v>5649.3697481230201</v>
          </cell>
          <cell r="B693">
            <v>10.400310389326799</v>
          </cell>
          <cell r="C693">
            <v>42.571787185842503</v>
          </cell>
        </row>
        <row r="694">
          <cell r="A694">
            <v>5701.6427228074699</v>
          </cell>
          <cell r="B694">
            <v>10.266132614799499</v>
          </cell>
          <cell r="C694">
            <v>42.681708186334397</v>
          </cell>
        </row>
        <row r="695">
          <cell r="A695">
            <v>5754.3993733715597</v>
          </cell>
          <cell r="B695">
            <v>10.132193918777499</v>
          </cell>
          <cell r="C695">
            <v>42.793371030298601</v>
          </cell>
        </row>
        <row r="696">
          <cell r="A696">
            <v>5807.6441752131104</v>
          </cell>
          <cell r="B696">
            <v>9.9984976817076099</v>
          </cell>
          <cell r="C696">
            <v>42.9067552073736</v>
          </cell>
        </row>
        <row r="697">
          <cell r="A697">
            <v>5861.3816451402799</v>
          </cell>
          <cell r="B697">
            <v>9.8650472459562799</v>
          </cell>
          <cell r="C697">
            <v>43.0218398909294</v>
          </cell>
        </row>
        <row r="698">
          <cell r="A698">
            <v>5915.6163417547295</v>
          </cell>
          <cell r="B698">
            <v>9.7318459148165903</v>
          </cell>
          <cell r="C698">
            <v>43.1386039403476</v>
          </cell>
        </row>
        <row r="699">
          <cell r="A699">
            <v>5970.3528658383602</v>
          </cell>
          <cell r="B699">
            <v>9.5988969515125593</v>
          </cell>
          <cell r="C699">
            <v>43.257025903488</v>
          </cell>
        </row>
        <row r="700">
          <cell r="A700">
            <v>6025.5958607435696</v>
          </cell>
          <cell r="B700">
            <v>9.46620357820008</v>
          </cell>
          <cell r="C700">
            <v>43.377084019335399</v>
          </cell>
        </row>
        <row r="701">
          <cell r="A701">
            <v>6081.3500127871703</v>
          </cell>
          <cell r="B701">
            <v>9.3337689749676507</v>
          </cell>
          <cell r="C701">
            <v>43.4987562208388</v>
          </cell>
        </row>
        <row r="702">
          <cell r="A702">
            <v>6137.6200516479303</v>
          </cell>
          <cell r="B702">
            <v>9.2015962788360799</v>
          </cell>
          <cell r="C702">
            <v>43.622020137952198</v>
          </cell>
        </row>
        <row r="703">
          <cell r="A703">
            <v>6194.41075076781</v>
          </cell>
          <cell r="B703">
            <v>9.0696885827591807</v>
          </cell>
          <cell r="C703">
            <v>43.7468531008602</v>
          </cell>
        </row>
        <row r="704">
          <cell r="A704">
            <v>6251.7269277568503</v>
          </cell>
          <cell r="B704">
            <v>8.9380489346265701</v>
          </cell>
          <cell r="C704">
            <v>43.873232143405701</v>
          </cell>
        </row>
        <row r="705">
          <cell r="A705">
            <v>6309.5734448019302</v>
          </cell>
          <cell r="B705">
            <v>8.8066803362689203</v>
          </cell>
          <cell r="C705">
            <v>44.001134006721401</v>
          </cell>
        </row>
        <row r="706">
          <cell r="A706">
            <v>6367.9552090791503</v>
          </cell>
          <cell r="B706">
            <v>8.6755857424679004</v>
          </cell>
          <cell r="C706">
            <v>44.130535143054701</v>
          </cell>
        </row>
        <row r="707">
          <cell r="A707">
            <v>6426.87717317019</v>
          </cell>
          <cell r="B707">
            <v>8.5447680599710996</v>
          </cell>
          <cell r="C707">
            <v>44.261411719805203</v>
          </cell>
        </row>
        <row r="708">
          <cell r="A708">
            <v>6486.3443354823803</v>
          </cell>
          <cell r="B708">
            <v>8.41423014651307</v>
          </cell>
          <cell r="C708">
            <v>44.393739623756403</v>
          </cell>
        </row>
        <row r="709">
          <cell r="A709">
            <v>6546.3617406727399</v>
          </cell>
          <cell r="B709">
            <v>8.2839748098447501</v>
          </cell>
          <cell r="C709">
            <v>44.527494465517698</v>
          </cell>
        </row>
        <row r="710">
          <cell r="A710">
            <v>6606.93448007595</v>
          </cell>
          <cell r="B710">
            <v>8.1540048067710291</v>
          </cell>
          <cell r="C710">
            <v>44.662651584169502</v>
          </cell>
        </row>
        <row r="711">
          <cell r="A711">
            <v>6668.0676921362101</v>
          </cell>
          <cell r="B711">
            <v>8.0243228421989699</v>
          </cell>
          <cell r="C711">
            <v>44.799186052112397</v>
          </cell>
        </row>
        <row r="712">
          <cell r="A712">
            <v>6729.7665628431696</v>
          </cell>
          <cell r="B712">
            <v>7.8949315681962604</v>
          </cell>
          <cell r="C712">
            <v>44.937072680123201</v>
          </cell>
        </row>
        <row r="713">
          <cell r="A713">
            <v>6792.0363261718403</v>
          </cell>
          <cell r="B713">
            <v>7.7658335830636904</v>
          </cell>
          <cell r="C713">
            <v>45.076286022608599</v>
          </cell>
        </row>
        <row r="714">
          <cell r="A714">
            <v>6854.88226452661</v>
          </cell>
          <cell r="B714">
            <v>7.6370314304198397</v>
          </cell>
          <cell r="C714">
            <v>45.216800383074698</v>
          </cell>
        </row>
        <row r="715">
          <cell r="A715">
            <v>6918.3097091893596</v>
          </cell>
          <cell r="B715">
            <v>7.5085275983016597</v>
          </cell>
          <cell r="C715">
            <v>45.358589819776803</v>
          </cell>
        </row>
        <row r="716">
          <cell r="A716">
            <v>6982.3240407717103</v>
          </cell>
          <cell r="B716">
            <v>7.3803245182811397</v>
          </cell>
          <cell r="C716">
            <v>45.5016281515922</v>
          </cell>
        </row>
        <row r="717">
          <cell r="A717">
            <v>7046.9306896714597</v>
          </cell>
          <cell r="B717">
            <v>7.2524245645986598</v>
          </cell>
          <cell r="C717">
            <v>45.645888964072299</v>
          </cell>
        </row>
        <row r="718">
          <cell r="A718">
            <v>7112.1351365332803</v>
          </cell>
          <cell r="B718">
            <v>7.1248300533162503</v>
          </cell>
          <cell r="C718">
            <v>45.791345615699797</v>
          </cell>
        </row>
        <row r="719">
          <cell r="A719">
            <v>7177.94291271361</v>
          </cell>
          <cell r="B719">
            <v>6.9975432414894998</v>
          </cell>
          <cell r="C719">
            <v>45.937971244333902</v>
          </cell>
        </row>
        <row r="720">
          <cell r="A720">
            <v>7244.35960074989</v>
          </cell>
          <cell r="B720">
            <v>6.8705663263611498</v>
          </cell>
          <cell r="C720">
            <v>46.085738773846501</v>
          </cell>
        </row>
        <row r="721">
          <cell r="A721">
            <v>7311.3908348341702</v>
          </cell>
          <cell r="B721">
            <v>6.7439014445769701</v>
          </cell>
          <cell r="C721">
            <v>46.234620920942703</v>
          </cell>
        </row>
        <row r="722">
          <cell r="A722">
            <v>7379.0423012909996</v>
          </cell>
          <cell r="B722">
            <v>6.6175506714247998</v>
          </cell>
          <cell r="C722">
            <v>46.384590202164503</v>
          </cell>
        </row>
        <row r="723">
          <cell r="A723">
            <v>7447.3197390598798</v>
          </cell>
          <cell r="B723">
            <v>6.4915160200984703</v>
          </cell>
          <cell r="C723">
            <v>46.535618941069004</v>
          </cell>
        </row>
        <row r="724">
          <cell r="A724">
            <v>7516.2289401820499</v>
          </cell>
          <cell r="B724">
            <v>6.3657994409871996</v>
          </cell>
          <cell r="C724">
            <v>46.687679275583903</v>
          </cell>
        </row>
        <row r="725">
          <cell r="A725">
            <v>7585.7757502918303</v>
          </cell>
          <cell r="B725">
            <v>6.2404028209917497</v>
          </cell>
          <cell r="C725">
            <v>46.840743165524799</v>
          </cell>
        </row>
        <row r="726">
          <cell r="A726">
            <v>7655.96606911256</v>
          </cell>
          <cell r="B726">
            <v>6.1153279828690597</v>
          </cell>
          <cell r="C726">
            <v>46.994782400283597</v>
          </cell>
        </row>
        <row r="727">
          <cell r="A727">
            <v>7726.8058509570201</v>
          </cell>
          <cell r="B727">
            <v>5.99057668460543</v>
          </cell>
          <cell r="C727">
            <v>47.149768606667102</v>
          </cell>
        </row>
        <row r="728">
          <cell r="A728">
            <v>7798.3011052325801</v>
          </cell>
          <cell r="B728">
            <v>5.8661506188193098</v>
          </cell>
          <cell r="C728">
            <v>47.305673256887196</v>
          </cell>
        </row>
        <row r="729">
          <cell r="A729">
            <v>7870.4578969509803</v>
          </cell>
          <cell r="B729">
            <v>5.7420514121963802</v>
          </cell>
          <cell r="C729">
            <v>47.462467676703099</v>
          </cell>
        </row>
        <row r="730">
          <cell r="A730">
            <v>7943.2823472428099</v>
          </cell>
          <cell r="B730">
            <v>5.6182806249550703</v>
          </cell>
          <cell r="C730">
            <v>47.620123053690499</v>
          </cell>
        </row>
        <row r="731">
          <cell r="A731">
            <v>8016.7806338767796</v>
          </cell>
          <cell r="B731">
            <v>5.4948397503461299</v>
          </cell>
          <cell r="C731">
            <v>47.7786104456546</v>
          </cell>
        </row>
        <row r="732">
          <cell r="A732">
            <v>8090.9589917838202</v>
          </cell>
          <cell r="B732">
            <v>5.3717302141852699</v>
          </cell>
          <cell r="C732">
            <v>47.937900789160601</v>
          </cell>
        </row>
        <row r="733">
          <cell r="A733">
            <v>8165.8237135859199</v>
          </cell>
          <cell r="B733">
            <v>5.2489533744207</v>
          </cell>
          <cell r="C733">
            <v>48.097964908181801</v>
          </cell>
        </row>
        <row r="734">
          <cell r="A734">
            <v>8241.3811501300206</v>
          </cell>
          <cell r="B734">
            <v>5.1265105207360202</v>
          </cell>
          <cell r="C734">
            <v>48.258773522860899</v>
          </cell>
        </row>
        <row r="735">
          <cell r="A735">
            <v>8317.6377110267003</v>
          </cell>
          <cell r="B735">
            <v>5.0044028741892399</v>
          </cell>
          <cell r="C735">
            <v>48.420297258367903</v>
          </cell>
        </row>
        <row r="736">
          <cell r="A736">
            <v>8394.5998651939699</v>
          </cell>
          <cell r="B736">
            <v>4.8826315868884604</v>
          </cell>
          <cell r="C736">
            <v>48.582506653858303</v>
          </cell>
        </row>
        <row r="737">
          <cell r="A737">
            <v>8472.2741414059601</v>
          </cell>
          <cell r="B737">
            <v>4.7611977417054101</v>
          </cell>
          <cell r="C737">
            <v>48.745372171513203</v>
          </cell>
        </row>
        <row r="738">
          <cell r="A738">
            <v>8550.6671288468297</v>
          </cell>
          <cell r="B738">
            <v>4.6401023520262301</v>
          </cell>
          <cell r="C738">
            <v>48.9088642056537</v>
          </cell>
        </row>
        <row r="739">
          <cell r="A739">
            <v>8629.7854776697004</v>
          </cell>
          <cell r="B739">
            <v>4.5193463615424196</v>
          </cell>
          <cell r="C739">
            <v>49.072953091927999</v>
          </cell>
        </row>
        <row r="740">
          <cell r="A740">
            <v>8709.6358995608007</v>
          </cell>
          <cell r="B740">
            <v>4.3989306440786597</v>
          </cell>
          <cell r="C740">
            <v>49.237609116558801</v>
          </cell>
        </row>
        <row r="741">
          <cell r="A741">
            <v>8790.2251683088398</v>
          </cell>
          <cell r="B741">
            <v>4.2788560034626002</v>
          </cell>
          <cell r="C741">
            <v>49.402802525636098</v>
          </cell>
        </row>
        <row r="742">
          <cell r="A742">
            <v>8871.5601203795995</v>
          </cell>
          <cell r="B742">
            <v>4.1591231734324401</v>
          </cell>
          <cell r="C742">
            <v>49.568503534456099</v>
          </cell>
        </row>
        <row r="743">
          <cell r="A743">
            <v>8953.6476554959299</v>
          </cell>
          <cell r="B743">
            <v>4.0397328175861196</v>
          </cell>
          <cell r="C743">
            <v>49.734682336886301</v>
          </cell>
        </row>
        <row r="744">
          <cell r="A744">
            <v>9036.4947372230108</v>
          </cell>
          <cell r="B744">
            <v>3.92068552937006</v>
          </cell>
          <cell r="C744">
            <v>49.901309114766804</v>
          </cell>
        </row>
        <row r="745">
          <cell r="A745">
            <v>9120.1083935590905</v>
          </cell>
          <cell r="B745">
            <v>3.8019818321095</v>
          </cell>
          <cell r="C745">
            <v>50.068354047305803</v>
          </cell>
        </row>
        <row r="746">
          <cell r="A746">
            <v>9204.4957175317104</v>
          </cell>
          <cell r="B746">
            <v>3.68362217907872</v>
          </cell>
          <cell r="C746">
            <v>50.235787320494303</v>
          </cell>
        </row>
        <row r="747">
          <cell r="A747">
            <v>9289.6638677993597</v>
          </cell>
          <cell r="B747">
            <v>3.5656069536127002</v>
          </cell>
          <cell r="C747">
            <v>50.403579136510203</v>
          </cell>
        </row>
        <row r="748">
          <cell r="A748">
            <v>9375.6200692588009</v>
          </cell>
          <cell r="B748">
            <v>3.44793646925952</v>
          </cell>
          <cell r="C748">
            <v>50.571699723106498</v>
          </cell>
        </row>
        <row r="749">
          <cell r="A749">
            <v>9462.3716136579205</v>
          </cell>
          <cell r="B749">
            <v>3.3306109699737001</v>
          </cell>
          <cell r="C749">
            <v>50.740119342975397</v>
          </cell>
        </row>
        <row r="750">
          <cell r="A750">
            <v>9549.92586021436</v>
          </cell>
          <cell r="B750">
            <v>3.2136306303501398</v>
          </cell>
          <cell r="C750">
            <v>50.908808303079802</v>
          </cell>
        </row>
        <row r="751">
          <cell r="A751">
            <v>9638.2902362396999</v>
          </cell>
          <cell r="B751">
            <v>3.0969955558986402</v>
          </cell>
          <cell r="C751">
            <v>51.0777369639396</v>
          </cell>
        </row>
        <row r="752">
          <cell r="A752">
            <v>9727.4722377696507</v>
          </cell>
          <cell r="B752">
            <v>2.9807057833591499</v>
          </cell>
          <cell r="C752">
            <v>51.246875748866898</v>
          </cell>
        </row>
        <row r="753">
          <cell r="A753">
            <v>9817.4794301998409</v>
          </cell>
          <cell r="B753">
            <v>2.8647612810565302</v>
          </cell>
          <cell r="C753">
            <v>51.416195153136698</v>
          </cell>
        </row>
        <row r="754">
          <cell r="A754">
            <v>9908.3194489276702</v>
          </cell>
          <cell r="B754">
            <v>2.7491619492956101</v>
          </cell>
          <cell r="C754">
            <v>51.5856657530883</v>
          </cell>
        </row>
        <row r="755">
          <cell r="A755">
            <v>10000</v>
          </cell>
          <cell r="B755">
            <v>2.6339076207951502</v>
          </cell>
          <cell r="C755">
            <v>51.755258215145098</v>
          </cell>
        </row>
        <row r="756">
          <cell r="A756">
            <v>10092.528860766801</v>
          </cell>
          <cell r="B756">
            <v>2.5189980611610099</v>
          </cell>
          <cell r="C756">
            <v>51.924943304743898</v>
          </cell>
        </row>
        <row r="757">
          <cell r="A757">
            <v>10185.9138805411</v>
          </cell>
          <cell r="B757">
            <v>2.4044329693973898</v>
          </cell>
          <cell r="C757">
            <v>52.094691895167799</v>
          </cell>
        </row>
        <row r="758">
          <cell r="A758">
            <v>10280.162981264701</v>
          </cell>
          <cell r="B758">
            <v>2.2902119784562198</v>
          </cell>
          <cell r="C758">
            <v>52.264474976271501</v>
          </cell>
        </row>
        <row r="759">
          <cell r="A759">
            <v>10375.2841581801</v>
          </cell>
          <cell r="B759">
            <v>2.1763346558235099</v>
          </cell>
          <cell r="C759">
            <v>52.434263663088998</v>
          </cell>
        </row>
        <row r="760">
          <cell r="A760">
            <v>10471.285480508899</v>
          </cell>
          <cell r="B760">
            <v>2.0628005041420798</v>
          </cell>
          <cell r="C760">
            <v>52.604029204318202</v>
          </cell>
        </row>
        <row r="761">
          <cell r="A761">
            <v>10568.1750921365</v>
          </cell>
          <cell r="B761">
            <v>1.9496089618707799</v>
          </cell>
          <cell r="C761">
            <v>52.773742990676901</v>
          </cell>
        </row>
        <row r="762">
          <cell r="A762">
            <v>10665.9612123025</v>
          </cell>
          <cell r="B762">
            <v>1.83675940397769</v>
          </cell>
          <cell r="C762">
            <v>52.9433765631128</v>
          </cell>
        </row>
        <row r="763">
          <cell r="A763">
            <v>10764.6521362983</v>
          </cell>
          <cell r="B763">
            <v>1.72425114266833</v>
          </cell>
          <cell r="C763">
            <v>53.112901620869998</v>
          </cell>
        </row>
        <row r="764">
          <cell r="A764">
            <v>10864.2562361706</v>
          </cell>
          <cell r="B764">
            <v>1.6120834281470899</v>
          </cell>
          <cell r="C764">
            <v>53.282290029400301</v>
          </cell>
        </row>
        <row r="765">
          <cell r="A765">
            <v>10964.7819614318</v>
          </cell>
          <cell r="B765">
            <v>1.50025544941086</v>
          </cell>
          <cell r="C765">
            <v>53.451513828110301</v>
          </cell>
        </row>
        <row r="766">
          <cell r="A766">
            <v>11066.237839776601</v>
          </cell>
          <cell r="B766">
            <v>1.3887663350744199</v>
          </cell>
          <cell r="C766">
            <v>53.620545237940597</v>
          </cell>
        </row>
        <row r="767">
          <cell r="A767">
            <v>11168.632477805601</v>
          </cell>
          <cell r="B767">
            <v>1.27761515422613</v>
          </cell>
          <cell r="C767">
            <v>53.789356668770402</v>
          </cell>
        </row>
        <row r="768">
          <cell r="A768">
            <v>11271.9745617551</v>
          </cell>
          <cell r="B768">
            <v>1.16680091731359</v>
          </cell>
          <cell r="C768">
            <v>53.957920726639699</v>
          </cell>
        </row>
        <row r="769">
          <cell r="A769">
            <v>11376.272858234301</v>
          </cell>
          <cell r="B769">
            <v>1.0563225770570499</v>
          </cell>
          <cell r="C769">
            <v>54.126210220780997</v>
          </cell>
        </row>
        <row r="770">
          <cell r="A770">
            <v>11481.536214968801</v>
          </cell>
          <cell r="B770">
            <v>0.94617902939091703</v>
          </cell>
          <cell r="C770">
            <v>54.294198170462202</v>
          </cell>
        </row>
        <row r="771">
          <cell r="A771">
            <v>11587.773561551199</v>
          </cell>
          <cell r="B771">
            <v>0.83636911443114204</v>
          </cell>
          <cell r="C771">
            <v>54.461857811627397</v>
          </cell>
        </row>
        <row r="772">
          <cell r="A772">
            <v>11694.9939101987</v>
          </cell>
          <cell r="B772">
            <v>0.72689161746780895</v>
          </cell>
          <cell r="C772">
            <v>54.629162603334301</v>
          </cell>
        </row>
        <row r="773">
          <cell r="A773">
            <v>11803.206356517199</v>
          </cell>
          <cell r="B773">
            <v>0.61774526998185997</v>
          </cell>
          <cell r="C773">
            <v>54.796086233984298</v>
          </cell>
        </row>
        <row r="774">
          <cell r="A774">
            <v>11912.4200802737</v>
          </cell>
          <cell r="B774">
            <v>0.50892875068430199</v>
          </cell>
          <cell r="C774">
            <v>54.962602627337802</v>
          </cell>
        </row>
        <row r="775">
          <cell r="A775">
            <v>12022.6443461741</v>
          </cell>
          <cell r="B775">
            <v>0.40044068657749798</v>
          </cell>
          <cell r="C775">
            <v>55.1286859483154</v>
          </cell>
        </row>
        <row r="776">
          <cell r="A776">
            <v>12133.8885046497</v>
          </cell>
          <cell r="B776">
            <v>0.29227965403628597</v>
          </cell>
          <cell r="C776">
            <v>55.294310608574499</v>
          </cell>
        </row>
        <row r="777">
          <cell r="A777">
            <v>12246.161992650401</v>
          </cell>
          <cell r="B777">
            <v>0.18444417990873699</v>
          </cell>
          <cell r="C777">
            <v>55.459451271867003</v>
          </cell>
        </row>
        <row r="778">
          <cell r="A778">
            <v>12359.4743344451</v>
          </cell>
          <cell r="B778">
            <v>7.6932742634579498E-2</v>
          </cell>
          <cell r="C778">
            <v>55.624082859165398</v>
          </cell>
        </row>
        <row r="779">
          <cell r="A779">
            <v>12473.8351424294</v>
          </cell>
          <cell r="B779">
            <v>-3.0256226619805801E-2</v>
          </cell>
          <cell r="C779">
            <v>55.788180553562597</v>
          </cell>
        </row>
        <row r="780">
          <cell r="A780">
            <v>12589.2541179416</v>
          </cell>
          <cell r="B780">
            <v>-0.13712434281055899</v>
          </cell>
          <cell r="C780">
            <v>55.951719804939501</v>
          </cell>
        </row>
        <row r="781">
          <cell r="A781">
            <v>12705.741052085399</v>
          </cell>
          <cell r="B781">
            <v>-0.24367326585188701</v>
          </cell>
          <cell r="C781">
            <v>56.114676334396997</v>
          </cell>
        </row>
        <row r="782">
          <cell r="A782">
            <v>12823.305826560199</v>
          </cell>
          <cell r="B782">
            <v>-0.34990469943846803</v>
          </cell>
          <cell r="C782">
            <v>56.277026138455597</v>
          </cell>
        </row>
        <row r="783">
          <cell r="A783">
            <v>12941.958414499801</v>
          </cell>
          <cell r="B783">
            <v>-0.45582038985610601</v>
          </cell>
          <cell r="C783">
            <v>56.438745493016803</v>
          </cell>
        </row>
        <row r="784">
          <cell r="A784">
            <v>13061.7088813184</v>
          </cell>
          <cell r="B784">
            <v>-0.56142212478219899</v>
          </cell>
          <cell r="C784">
            <v>56.599810957085801</v>
          </cell>
        </row>
        <row r="785">
          <cell r="A785">
            <v>13182.567385564</v>
          </cell>
          <cell r="B785">
            <v>-0.66671173207712597</v>
          </cell>
          <cell r="C785">
            <v>56.7601993762608</v>
          </cell>
        </row>
        <row r="786">
          <cell r="A786">
            <v>13304.5441797809</v>
          </cell>
          <cell r="B786">
            <v>-0.77169107856762098</v>
          </cell>
          <cell r="C786">
            <v>56.919887885978397</v>
          </cell>
        </row>
        <row r="787">
          <cell r="A787">
            <v>13427.6496113786</v>
          </cell>
          <cell r="B787">
            <v>-0.87636206882358303</v>
          </cell>
          <cell r="C787">
            <v>57.0788539145248</v>
          </cell>
        </row>
        <row r="788">
          <cell r="A788">
            <v>13551.894123510299</v>
          </cell>
          <cell r="B788">
            <v>-0.98072664392935704</v>
          </cell>
          <cell r="C788">
            <v>57.237075185808997</v>
          </cell>
        </row>
        <row r="789">
          <cell r="A789">
            <v>13677.2882559584</v>
          </cell>
          <cell r="B789">
            <v>-1.08478678025111</v>
          </cell>
          <cell r="C789">
            <v>57.394529721895097</v>
          </cell>
        </row>
        <row r="790">
          <cell r="A790">
            <v>13803.842646028799</v>
          </cell>
          <cell r="B790">
            <v>-1.1885444882007901</v>
          </cell>
          <cell r="C790">
            <v>57.5511958453041</v>
          </cell>
        </row>
        <row r="791">
          <cell r="A791">
            <v>13931.568029452999</v>
          </cell>
          <cell r="B791">
            <v>-1.2920018109986799</v>
          </cell>
          <cell r="C791">
            <v>57.707052181077103</v>
          </cell>
        </row>
        <row r="792">
          <cell r="A792">
            <v>14060.4752412991</v>
          </cell>
          <cell r="B792">
            <v>-1.3951608234347399</v>
          </cell>
          <cell r="C792">
            <v>57.862077658605997</v>
          </cell>
        </row>
        <row r="793">
          <cell r="A793">
            <v>14190.5752168909</v>
          </cell>
          <cell r="B793">
            <v>-1.4980236306310299</v>
          </cell>
          <cell r="C793">
            <v>58.016251513234501</v>
          </cell>
        </row>
        <row r="794">
          <cell r="A794">
            <v>14321.878992735399</v>
          </cell>
          <cell r="B794">
            <v>-1.60059236680523</v>
          </cell>
          <cell r="C794">
            <v>58.169553287626897</v>
          </cell>
        </row>
        <row r="795">
          <cell r="A795">
            <v>14454.3977074592</v>
          </cell>
          <cell r="B795">
            <v>-1.70286919403677</v>
          </cell>
          <cell r="C795">
            <v>58.321962832912803</v>
          </cell>
        </row>
        <row r="796">
          <cell r="A796">
            <v>14588.1426027534</v>
          </cell>
          <cell r="B796">
            <v>-1.80485630103735</v>
          </cell>
          <cell r="C796">
            <v>58.473460309605997</v>
          </cell>
        </row>
        <row r="797">
          <cell r="A797">
            <v>14723.125024327101</v>
          </cell>
          <cell r="B797">
            <v>-1.90655590192535</v>
          </cell>
          <cell r="C797">
            <v>58.624026188302203</v>
          </cell>
        </row>
        <row r="798">
          <cell r="A798">
            <v>14859.35642287</v>
          </cell>
          <cell r="B798">
            <v>-2.00797023500661</v>
          </cell>
          <cell r="C798">
            <v>58.773641250160203</v>
          </cell>
        </row>
        <row r="799">
          <cell r="A799">
            <v>14996.8483550237</v>
          </cell>
          <cell r="B799">
            <v>-2.10910156156161</v>
          </cell>
          <cell r="C799">
            <v>58.922286587163299</v>
          </cell>
        </row>
        <row r="800">
          <cell r="A800">
            <v>15135.612484362</v>
          </cell>
          <cell r="B800">
            <v>-2.2099521646407099</v>
          </cell>
          <cell r="C800">
            <v>59.069943602175101</v>
          </cell>
        </row>
        <row r="801">
          <cell r="A801">
            <v>15275.6605823807</v>
          </cell>
          <cell r="B801">
            <v>-2.3105243478676898</v>
          </cell>
          <cell r="C801">
            <v>59.216594008783503</v>
          </cell>
        </row>
        <row r="802">
          <cell r="A802">
            <v>15417.0045294956</v>
          </cell>
          <cell r="B802">
            <v>-2.4108204342527602</v>
          </cell>
          <cell r="C802">
            <v>59.362219830941399</v>
          </cell>
        </row>
        <row r="803">
          <cell r="A803">
            <v>15559.656316050699</v>
          </cell>
          <cell r="B803">
            <v>-2.5108427650164198</v>
          </cell>
          <cell r="C803">
            <v>59.506803402408501</v>
          </cell>
        </row>
        <row r="804">
          <cell r="A804">
            <v>15703.6280433355</v>
          </cell>
          <cell r="B804">
            <v>-2.6105936984238598</v>
          </cell>
          <cell r="C804">
            <v>59.650327365996098</v>
          </cell>
        </row>
        <row r="805">
          <cell r="A805">
            <v>15848.931924611101</v>
          </cell>
          <cell r="B805">
            <v>-2.7100756086318101</v>
          </cell>
          <cell r="C805">
            <v>59.792774672620901</v>
          </cell>
        </row>
        <row r="806">
          <cell r="A806">
            <v>15995.5802861466</v>
          </cell>
          <cell r="B806">
            <v>-2.8092908845480098</v>
          </cell>
          <cell r="C806">
            <v>59.934128580173002</v>
          </cell>
        </row>
        <row r="807">
          <cell r="A807">
            <v>16143.5855682648</v>
          </cell>
          <cell r="B807">
            <v>-2.9082419287038901</v>
          </cell>
          <cell r="C807">
            <v>60.074372652198598</v>
          </cell>
        </row>
        <row r="808">
          <cell r="A808">
            <v>16292.9603263972</v>
          </cell>
          <cell r="B808">
            <v>-3.0069311561418002</v>
          </cell>
          <cell r="C808">
            <v>60.213490756409001</v>
          </cell>
        </row>
        <row r="809">
          <cell r="A809">
            <v>16443.717232149302</v>
          </cell>
          <cell r="B809">
            <v>-3.1053609933168</v>
          </cell>
          <cell r="C809">
            <v>60.351467063013502</v>
          </cell>
        </row>
        <row r="810">
          <cell r="A810">
            <v>16595.869074375601</v>
          </cell>
          <cell r="B810">
            <v>-3.2035338770136601</v>
          </cell>
          <cell r="C810">
            <v>60.488286042884297</v>
          </cell>
        </row>
        <row r="811">
          <cell r="A811">
            <v>16749.428760264302</v>
          </cell>
          <cell r="B811">
            <v>-3.3014522532803099</v>
          </cell>
          <cell r="C811">
            <v>60.623932465562</v>
          </cell>
        </row>
        <row r="812">
          <cell r="A812">
            <v>16904.4093164326</v>
          </cell>
          <cell r="B812">
            <v>-3.3991185763776302</v>
          </cell>
          <cell r="C812">
            <v>60.758391397099402</v>
          </cell>
        </row>
        <row r="813">
          <cell r="A813">
            <v>17060.823890031199</v>
          </cell>
          <cell r="B813">
            <v>-3.4965353077461101</v>
          </cell>
          <cell r="C813">
            <v>60.891648197753902</v>
          </cell>
        </row>
        <row r="814">
          <cell r="A814">
            <v>17218.68574986</v>
          </cell>
          <cell r="B814">
            <v>-3.59370491499025</v>
          </cell>
          <cell r="C814">
            <v>61.023688519533302</v>
          </cell>
        </row>
        <row r="815">
          <cell r="A815">
            <v>17378.0082874937</v>
          </cell>
          <cell r="B815">
            <v>-3.6906298708809602</v>
          </cell>
          <cell r="C815">
            <v>61.154498303596398</v>
          </cell>
        </row>
        <row r="816">
          <cell r="A816">
            <v>17538.805018417599</v>
          </cell>
          <cell r="B816">
            <v>-3.7873126523762002</v>
          </cell>
          <cell r="C816">
            <v>61.284063777520302</v>
          </cell>
        </row>
        <row r="817">
          <cell r="A817">
            <v>17701.089583174198</v>
          </cell>
          <cell r="B817">
            <v>-3.88375573966059</v>
          </cell>
          <cell r="C817">
            <v>61.412371452431998</v>
          </cell>
        </row>
        <row r="818">
          <cell r="A818">
            <v>17864.875748520401</v>
          </cell>
          <cell r="B818">
            <v>-3.9799616152038499</v>
          </cell>
          <cell r="C818">
            <v>61.539408120014897</v>
          </cell>
        </row>
        <row r="819">
          <cell r="A819">
            <v>18030.177408595599</v>
          </cell>
          <cell r="B819">
            <v>-4.0759327628389102</v>
          </cell>
          <cell r="C819">
            <v>61.665160849394297</v>
          </cell>
        </row>
        <row r="820">
          <cell r="A820">
            <v>18197.008586099801</v>
          </cell>
          <cell r="B820">
            <v>-4.1716716668597398</v>
          </cell>
          <cell r="C820">
            <v>61.789616983906399</v>
          </cell>
        </row>
        <row r="821">
          <cell r="A821">
            <v>18365.383433483399</v>
          </cell>
          <cell r="B821">
            <v>-4.2671808111388998</v>
          </cell>
          <cell r="C821">
            <v>61.912764137756298</v>
          </cell>
        </row>
        <row r="822">
          <cell r="A822">
            <v>18535.3162341481</v>
          </cell>
          <cell r="B822">
            <v>-4.3624626782653699</v>
          </cell>
          <cell r="C822">
            <v>62.034590192568402</v>
          </cell>
        </row>
        <row r="823">
          <cell r="A823">
            <v>18706.821403657901</v>
          </cell>
          <cell r="B823">
            <v>-4.4575197487029596</v>
          </cell>
          <cell r="C823">
            <v>62.155083293840804</v>
          </cell>
        </row>
        <row r="824">
          <cell r="A824">
            <v>18879.913490962899</v>
          </cell>
          <cell r="B824">
            <v>-4.5523544999688097</v>
          </cell>
          <cell r="C824">
            <v>62.274231847297997</v>
          </cell>
        </row>
        <row r="825">
          <cell r="A825">
            <v>19054.607179632399</v>
          </cell>
          <cell r="B825">
            <v>-4.6469694058329303</v>
          </cell>
          <cell r="C825">
            <v>62.392024515160699</v>
          </cell>
        </row>
        <row r="826">
          <cell r="A826">
            <v>19230.917289101501</v>
          </cell>
          <cell r="B826">
            <v>-4.7413669355381902</v>
          </cell>
          <cell r="C826">
            <v>62.508450212322799</v>
          </cell>
        </row>
        <row r="827">
          <cell r="A827">
            <v>19408.8587759277</v>
          </cell>
          <cell r="B827">
            <v>-4.8355495530415</v>
          </cell>
          <cell r="C827">
            <v>62.623498102453802</v>
          </cell>
        </row>
        <row r="828">
          <cell r="A828">
            <v>19588.446735059799</v>
          </cell>
          <cell r="B828">
            <v>-4.9295197162753999</v>
          </cell>
          <cell r="C828">
            <v>62.737157594023799</v>
          </cell>
        </row>
        <row r="829">
          <cell r="A829">
            <v>19769.696401118501</v>
          </cell>
          <cell r="B829">
            <v>-5.0232798764309203</v>
          </cell>
          <cell r="C829">
            <v>62.849418336257401</v>
          </cell>
        </row>
        <row r="830">
          <cell r="A830">
            <v>19952.623149688701</v>
          </cell>
          <cell r="B830">
            <v>-5.1168324772611102</v>
          </cell>
          <cell r="C830">
            <v>62.960270215022298</v>
          </cell>
        </row>
        <row r="831">
          <cell r="A831">
            <v>20137.2424986238</v>
          </cell>
          <cell r="B831">
            <v>-5.2101799544055396</v>
          </cell>
          <cell r="C831">
            <v>63.069703348658599</v>
          </cell>
        </row>
        <row r="832">
          <cell r="A832">
            <v>20323.570109362201</v>
          </cell>
          <cell r="B832">
            <v>-5.3033247347357104</v>
          </cell>
          <cell r="C832">
            <v>63.177708083749799</v>
          </cell>
        </row>
        <row r="833">
          <cell r="A833">
            <v>20511.621788255601</v>
          </cell>
          <cell r="B833">
            <v>-5.3962692357211601</v>
          </cell>
          <cell r="C833">
            <v>63.284274990843301</v>
          </cell>
        </row>
        <row r="834">
          <cell r="A834">
            <v>20701.413487910399</v>
          </cell>
          <cell r="B834">
            <v>-5.4890158648156699</v>
          </cell>
          <cell r="C834">
            <v>63.389394860121499</v>
          </cell>
        </row>
        <row r="835">
          <cell r="A835">
            <v>20892.9613085403</v>
          </cell>
          <cell r="B835">
            <v>-5.5815670188654201</v>
          </cell>
          <cell r="C835">
            <v>63.493058697034002</v>
          </cell>
        </row>
        <row r="836">
          <cell r="A836">
            <v>21086.281499332799</v>
          </cell>
          <cell r="B836">
            <v>-5.6739250835358002</v>
          </cell>
          <cell r="C836">
            <v>63.595257717887002</v>
          </cell>
        </row>
        <row r="837">
          <cell r="A837">
            <v>21281.3904598271</v>
          </cell>
          <cell r="B837">
            <v>-5.76609243276011</v>
          </cell>
          <cell r="C837">
            <v>63.695983345400599</v>
          </cell>
        </row>
        <row r="838">
          <cell r="A838">
            <v>21478.304741305299</v>
          </cell>
          <cell r="B838">
            <v>-5.85807142820713</v>
          </cell>
          <cell r="C838">
            <v>63.795227204235502</v>
          </cell>
        </row>
        <row r="839">
          <cell r="A839">
            <v>21677.041048196901</v>
          </cell>
          <cell r="B839">
            <v>-5.9498644187695202</v>
          </cell>
          <cell r="C839">
            <v>63.892981116493203</v>
          </cell>
        </row>
        <row r="840">
          <cell r="A840">
            <v>21877.616239495499</v>
          </cell>
          <cell r="B840">
            <v>-6.0414737400710399</v>
          </cell>
          <cell r="C840">
            <v>63.989237097191698</v>
          </cell>
        </row>
        <row r="841">
          <cell r="A841">
            <v>22080.0473301889</v>
          </cell>
          <cell r="B841">
            <v>-6.1329017139943804</v>
          </cell>
          <cell r="C841">
            <v>64.083987349725504</v>
          </cell>
        </row>
        <row r="842">
          <cell r="A842">
            <v>22284.351492703001</v>
          </cell>
          <cell r="B842">
            <v>-6.2241506482274502</v>
          </cell>
          <cell r="C842">
            <v>64.177224261310201</v>
          </cell>
        </row>
        <row r="843">
          <cell r="A843">
            <v>22490.546058357799</v>
          </cell>
          <cell r="B843">
            <v>-6.31522283582893</v>
          </cell>
          <cell r="C843">
            <v>64.2689403984118</v>
          </cell>
        </row>
        <row r="844">
          <cell r="A844">
            <v>22698.648518838199</v>
          </cell>
          <cell r="B844">
            <v>-6.4061205548126496</v>
          </cell>
          <cell r="C844">
            <v>64.359128502172595</v>
          </cell>
        </row>
        <row r="845">
          <cell r="A845">
            <v>22908.676527677701</v>
          </cell>
          <cell r="B845">
            <v>-6.4968460677506297</v>
          </cell>
          <cell r="C845">
            <v>64.447781483829104</v>
          </cell>
        </row>
        <row r="846">
          <cell r="A846">
            <v>23120.6479017559</v>
          </cell>
          <cell r="B846">
            <v>-6.5874016213944699</v>
          </cell>
          <cell r="C846">
            <v>64.534892420131001</v>
          </cell>
        </row>
        <row r="847">
          <cell r="A847">
            <v>23334.580622810001</v>
          </cell>
          <cell r="B847">
            <v>-6.6777894463140104</v>
          </cell>
          <cell r="C847">
            <v>64.620454548757607</v>
          </cell>
        </row>
        <row r="848">
          <cell r="A848">
            <v>23550.492838959999</v>
          </cell>
          <cell r="B848">
            <v>-6.7680117565546496</v>
          </cell>
          <cell r="C848">
            <v>64.704461263743497</v>
          </cell>
        </row>
        <row r="849">
          <cell r="A849">
            <v>23768.4028662487</v>
          </cell>
          <cell r="B849">
            <v>-6.8580707493115698</v>
          </cell>
          <cell r="C849">
            <v>64.786906110908902</v>
          </cell>
        </row>
        <row r="850">
          <cell r="A850">
            <v>23988.3291901948</v>
          </cell>
          <cell r="B850">
            <v>-6.9479686046209697</v>
          </cell>
          <cell r="C850">
            <v>64.8677827833002</v>
          </cell>
        </row>
        <row r="851">
          <cell r="A851">
            <v>24210.290467361701</v>
          </cell>
          <cell r="B851">
            <v>-7.0377074850680899</v>
          </cell>
          <cell r="C851">
            <v>64.947085116643805</v>
          </cell>
        </row>
        <row r="852">
          <cell r="A852">
            <v>24434.305526939701</v>
          </cell>
          <cell r="B852">
            <v>-7.1272895355120802</v>
          </cell>
          <cell r="C852">
            <v>65.024807084816402</v>
          </cell>
        </row>
        <row r="853">
          <cell r="A853">
            <v>24660.3933723433</v>
          </cell>
          <cell r="B853">
            <v>-7.21671688282653</v>
          </cell>
          <cell r="C853">
            <v>65.100942795332102</v>
          </cell>
        </row>
        <row r="854">
          <cell r="A854">
            <v>24888.5731828239</v>
          </cell>
          <cell r="B854">
            <v>-7.3059916356559604</v>
          </cell>
          <cell r="C854">
            <v>65.175486484848605</v>
          </cell>
        </row>
        <row r="855">
          <cell r="A855">
            <v>25118.8643150957</v>
          </cell>
          <cell r="B855">
            <v>-7.3951158841876703</v>
          </cell>
          <cell r="C855">
            <v>65.248432514698194</v>
          </cell>
        </row>
        <row r="856">
          <cell r="A856">
            <v>25351.286304978999</v>
          </cell>
          <cell r="B856">
            <v>-7.4840916999391904</v>
          </cell>
          <cell r="C856">
            <v>65.319775366442897</v>
          </cell>
        </row>
        <row r="857">
          <cell r="A857">
            <v>25585.858869056399</v>
          </cell>
          <cell r="B857">
            <v>-7.5729211355596204</v>
          </cell>
          <cell r="C857">
            <v>65.389509637453898</v>
          </cell>
        </row>
        <row r="858">
          <cell r="A858">
            <v>25822.601906345899</v>
          </cell>
          <cell r="B858">
            <v>-7.6616062246464596</v>
          </cell>
          <cell r="C858">
            <v>65.457630036523199</v>
          </cell>
        </row>
        <row r="859">
          <cell r="A859">
            <v>26061.535499988899</v>
          </cell>
          <cell r="B859">
            <v>-7.7501489815755003</v>
          </cell>
          <cell r="C859">
            <v>65.524131379502506</v>
          </cell>
        </row>
        <row r="860">
          <cell r="A860">
            <v>26302.6799189538</v>
          </cell>
          <cell r="B860">
            <v>-7.83855140134549</v>
          </cell>
          <cell r="C860">
            <v>65.589008584976995</v>
          </cell>
        </row>
        <row r="861">
          <cell r="A861">
            <v>26546.055619755301</v>
          </cell>
          <cell r="B861">
            <v>-7.9268154594352804</v>
          </cell>
          <cell r="C861">
            <v>65.652256669970697</v>
          </cell>
        </row>
        <row r="862">
          <cell r="A862">
            <v>26791.6832481903</v>
          </cell>
          <cell r="B862">
            <v>-8.0149431116745795</v>
          </cell>
          <cell r="C862">
            <v>65.713870745688496</v>
          </cell>
        </row>
        <row r="863">
          <cell r="A863">
            <v>27039.5836410884</v>
          </cell>
          <cell r="B863">
            <v>-8.1029362941274297</v>
          </cell>
          <cell r="C863">
            <v>65.773846013295298</v>
          </cell>
        </row>
        <row r="864">
          <cell r="A864">
            <v>27289.777828080401</v>
          </cell>
          <cell r="B864">
            <v>-8.1907969229875608</v>
          </cell>
          <cell r="C864">
            <v>65.832177759732204</v>
          </cell>
        </row>
        <row r="865">
          <cell r="A865">
            <v>27542.287033381599</v>
          </cell>
          <cell r="B865">
            <v>-8.2785268944864505</v>
          </cell>
          <cell r="C865">
            <v>65.888861353573802</v>
          </cell>
        </row>
        <row r="866">
          <cell r="A866">
            <v>27797.132677592799</v>
          </cell>
          <cell r="B866">
            <v>-8.3661280848125692</v>
          </cell>
          <cell r="C866">
            <v>65.943892240924797</v>
          </cell>
        </row>
        <row r="867">
          <cell r="A867">
            <v>28054.336379517099</v>
          </cell>
          <cell r="B867">
            <v>-8.4536023500420896</v>
          </cell>
          <cell r="C867">
            <v>65.997265941360396</v>
          </cell>
        </row>
        <row r="868">
          <cell r="A868">
            <v>28313.919957993701</v>
          </cell>
          <cell r="B868">
            <v>-8.5409515260806792</v>
          </cell>
          <cell r="C868">
            <v>66.048978043906899</v>
          </cell>
        </row>
        <row r="869">
          <cell r="A869">
            <v>28575.905433749402</v>
          </cell>
          <cell r="B869">
            <v>-8.6281774286158708</v>
          </cell>
          <cell r="C869">
            <v>66.099024203069902</v>
          </cell>
        </row>
        <row r="870">
          <cell r="A870">
            <v>28840.315031266</v>
          </cell>
          <cell r="B870">
            <v>-8.7152818530797305</v>
          </cell>
          <cell r="C870">
            <v>66.147400134903407</v>
          </cell>
        </row>
        <row r="871">
          <cell r="A871">
            <v>29107.171180665999</v>
          </cell>
          <cell r="B871">
            <v>-8.8022665746217701</v>
          </cell>
          <cell r="C871">
            <v>66.194101613128396</v>
          </cell>
        </row>
        <row r="872">
          <cell r="A872">
            <v>29376.496519615299</v>
          </cell>
          <cell r="B872">
            <v>-8.8891333480911197</v>
          </cell>
          <cell r="C872">
            <v>66.239124465295504</v>
          </cell>
        </row>
        <row r="873">
          <cell r="A873">
            <v>29648.313895243398</v>
          </cell>
          <cell r="B873">
            <v>-8.9758839080285107</v>
          </cell>
          <cell r="C873">
            <v>66.282464568994399</v>
          </cell>
        </row>
        <row r="874">
          <cell r="A874">
            <v>29922.646366081801</v>
          </cell>
          <cell r="B874">
            <v>-9.0625199686668196</v>
          </cell>
          <cell r="C874">
            <v>66.324117848114298</v>
          </cell>
        </row>
        <row r="875">
          <cell r="A875">
            <v>30199.5172040201</v>
          </cell>
          <cell r="B875">
            <v>-9.1490432239406996</v>
          </cell>
          <cell r="C875">
            <v>66.364080269148403</v>
          </cell>
        </row>
        <row r="876">
          <cell r="A876">
            <v>30478.949896279799</v>
          </cell>
          <cell r="B876">
            <v>-9.2354553475044092</v>
          </cell>
          <cell r="C876">
            <v>66.402347837550806</v>
          </cell>
        </row>
        <row r="877">
          <cell r="A877">
            <v>30760.968147406998</v>
          </cell>
          <cell r="B877">
            <v>-9.32175799275789</v>
          </cell>
          <cell r="C877">
            <v>66.438916594140395</v>
          </cell>
        </row>
        <row r="878">
          <cell r="A878">
            <v>31045.595881283502</v>
          </cell>
          <cell r="B878">
            <v>-9.4079527928805593</v>
          </cell>
          <cell r="C878">
            <v>66.473782611556402</v>
          </cell>
        </row>
        <row r="879">
          <cell r="A879">
            <v>31332.857243155799</v>
          </cell>
          <cell r="B879">
            <v>-9.4940413608724494</v>
          </cell>
          <cell r="C879">
            <v>66.506941990762201</v>
          </cell>
        </row>
        <row r="880">
          <cell r="A880">
            <v>31622.776601683701</v>
          </cell>
          <cell r="B880">
            <v>-9.5800252896027303</v>
          </cell>
          <cell r="C880">
            <v>66.538390857600305</v>
          </cell>
        </row>
        <row r="881">
          <cell r="A881">
            <v>31915.378551007601</v>
          </cell>
          <cell r="B881">
            <v>-9.6659061518653395</v>
          </cell>
          <cell r="C881">
            <v>66.568125359398493</v>
          </cell>
        </row>
        <row r="882">
          <cell r="A882">
            <v>32210.687912834299</v>
          </cell>
          <cell r="B882">
            <v>-9.7516855004406704</v>
          </cell>
          <cell r="C882">
            <v>66.596141661625595</v>
          </cell>
        </row>
        <row r="883">
          <cell r="A883">
            <v>32508.729738543399</v>
          </cell>
          <cell r="B883">
            <v>-9.83736486816432</v>
          </cell>
          <cell r="C883">
            <v>66.622435944598706</v>
          </cell>
        </row>
        <row r="884">
          <cell r="A884">
            <v>32809.529311311897</v>
          </cell>
          <cell r="B884">
            <v>-9.9229457680013198</v>
          </cell>
          <cell r="C884">
            <v>66.647004400242096</v>
          </cell>
        </row>
        <row r="885">
          <cell r="A885">
            <v>33113.112148259097</v>
          </cell>
          <cell r="B885">
            <v>-10.0084296931264</v>
          </cell>
          <cell r="C885">
            <v>66.6698432288958</v>
          </cell>
        </row>
        <row r="886">
          <cell r="A886">
            <v>33419.5040026114</v>
          </cell>
          <cell r="B886">
            <v>-10.093818117010301</v>
          </cell>
          <cell r="C886">
            <v>66.690948636176799</v>
          </cell>
        </row>
        <row r="887">
          <cell r="A887">
            <v>33728.730865886799</v>
          </cell>
          <cell r="B887">
            <v>-10.1791124935105</v>
          </cell>
          <cell r="C887">
            <v>66.710316829890701</v>
          </cell>
        </row>
        <row r="888">
          <cell r="A888">
            <v>34040.818970100001</v>
          </cell>
          <cell r="B888">
            <v>-10.2643142569675</v>
          </cell>
          <cell r="C888">
            <v>66.727944016993803</v>
          </cell>
        </row>
        <row r="889">
          <cell r="A889">
            <v>34355.794789987398</v>
          </cell>
          <cell r="B889">
            <v>-10.349424822305901</v>
          </cell>
          <cell r="C889">
            <v>66.743826400607105</v>
          </cell>
        </row>
        <row r="890">
          <cell r="A890">
            <v>34673.6850452531</v>
          </cell>
          <cell r="B890">
            <v>-10.434445585140301</v>
          </cell>
          <cell r="C890">
            <v>66.757960177081998</v>
          </cell>
        </row>
        <row r="891">
          <cell r="A891">
            <v>34994.516702835703</v>
          </cell>
          <cell r="B891">
            <v>-10.519377921884701</v>
          </cell>
          <cell r="C891">
            <v>66.770341533113907</v>
          </cell>
        </row>
        <row r="892">
          <cell r="A892">
            <v>35318.316979195697</v>
          </cell>
          <cell r="B892">
            <v>-10.604223189867101</v>
          </cell>
          <cell r="C892">
            <v>66.780966642909902</v>
          </cell>
        </row>
        <row r="893">
          <cell r="A893">
            <v>35645.113342624398</v>
          </cell>
          <cell r="B893">
            <v>-10.688982727447399</v>
          </cell>
          <cell r="C893">
            <v>66.789831665404506</v>
          </cell>
        </row>
        <row r="894">
          <cell r="A894">
            <v>35974.933515574201</v>
          </cell>
          <cell r="B894">
            <v>-10.7736578541385</v>
          </cell>
          <cell r="C894">
            <v>66.796932741526305</v>
          </cell>
        </row>
        <row r="895">
          <cell r="A895">
            <v>36307.805477010101</v>
          </cell>
          <cell r="B895">
            <v>-10.8582498707322</v>
          </cell>
          <cell r="C895">
            <v>66.802265991515</v>
          </cell>
        </row>
        <row r="896">
          <cell r="A896">
            <v>36643.757464783303</v>
          </cell>
          <cell r="B896">
            <v>-10.942760059426799</v>
          </cell>
          <cell r="C896">
            <v>66.805827512287905</v>
          </cell>
        </row>
        <row r="897">
          <cell r="A897">
            <v>36982.8179780266</v>
          </cell>
          <cell r="B897">
            <v>-11.0271896839592</v>
          </cell>
          <cell r="C897">
            <v>66.807613374855194</v>
          </cell>
        </row>
        <row r="898">
          <cell r="A898">
            <v>37325.015779572001</v>
          </cell>
          <cell r="B898">
            <v>-11.111539989738899</v>
          </cell>
          <cell r="C898">
            <v>66.807619621786301</v>
          </cell>
        </row>
        <row r="899">
          <cell r="A899">
            <v>37670.379898390798</v>
          </cell>
          <cell r="B899">
            <v>-11.195812203984699</v>
          </cell>
          <cell r="C899">
            <v>66.805842264722799</v>
          </cell>
        </row>
        <row r="900">
          <cell r="A900">
            <v>38018.939632056099</v>
          </cell>
          <cell r="B900">
            <v>-11.280007535864801</v>
          </cell>
          <cell r="C900">
            <v>66.802277281941699</v>
          </cell>
        </row>
        <row r="901">
          <cell r="A901">
            <v>38370.724549227802</v>
          </cell>
          <cell r="B901">
            <v>-11.3641271766383</v>
          </cell>
          <cell r="C901">
            <v>66.7969206159664</v>
          </cell>
        </row>
        <row r="902">
          <cell r="A902">
            <v>38725.764492161703</v>
          </cell>
          <cell r="B902">
            <v>-11.4481722997988</v>
          </cell>
          <cell r="C902">
            <v>66.789768171225404</v>
          </cell>
        </row>
        <row r="903">
          <cell r="A903">
            <v>39084.089579240201</v>
          </cell>
          <cell r="B903">
            <v>-11.5321440612211</v>
          </cell>
          <cell r="C903">
            <v>66.780815811758998</v>
          </cell>
        </row>
        <row r="904">
          <cell r="A904">
            <v>39445.730207527798</v>
          </cell>
          <cell r="B904">
            <v>-11.6160435993083</v>
          </cell>
          <cell r="C904">
            <v>66.770059358972006</v>
          </cell>
        </row>
        <row r="905">
          <cell r="A905">
            <v>39810.717055349698</v>
          </cell>
          <cell r="B905">
            <v>-11.699872035141601</v>
          </cell>
          <cell r="C905">
            <v>66.757494589436703</v>
          </cell>
        </row>
        <row r="906">
          <cell r="A906">
            <v>40179.081084894002</v>
          </cell>
          <cell r="B906">
            <v>-11.7836304726309</v>
          </cell>
          <cell r="C906">
            <v>66.743117232737603</v>
          </cell>
        </row>
        <row r="907">
          <cell r="A907">
            <v>40550.853544838297</v>
          </cell>
          <cell r="B907">
            <v>-11.867319998667799</v>
          </cell>
          <cell r="C907">
            <v>66.7269229693662</v>
          </cell>
        </row>
        <row r="908">
          <cell r="A908">
            <v>40926.065973001001</v>
          </cell>
          <cell r="B908">
            <v>-11.950941683278099</v>
          </cell>
          <cell r="C908">
            <v>66.708907428659899</v>
          </cell>
        </row>
        <row r="909">
          <cell r="A909">
            <v>41304.750199016104</v>
          </cell>
          <cell r="B909">
            <v>-12.0344965797775</v>
          </cell>
          <cell r="C909">
            <v>66.689066186786604</v>
          </cell>
        </row>
        <row r="910">
          <cell r="A910">
            <v>41686.938347033501</v>
          </cell>
          <cell r="B910">
            <v>-12.1179857249262</v>
          </cell>
          <cell r="C910">
            <v>66.667394764774002</v>
          </cell>
        </row>
        <row r="911">
          <cell r="A911">
            <v>42072.662838444397</v>
          </cell>
          <cell r="B911">
            <v>-12.201410139085899</v>
          </cell>
          <cell r="C911">
            <v>66.6438886265843</v>
          </cell>
        </row>
        <row r="912">
          <cell r="A912">
            <v>42461.956394631197</v>
          </cell>
          <cell r="B912">
            <v>-12.284770826377301</v>
          </cell>
          <cell r="C912">
            <v>66.618543177233605</v>
          </cell>
        </row>
        <row r="913">
          <cell r="A913">
            <v>42854.852039743899</v>
          </cell>
          <cell r="B913">
            <v>-12.3680687748365</v>
          </cell>
          <cell r="C913">
            <v>66.591353760953396</v>
          </cell>
        </row>
        <row r="914">
          <cell r="A914">
            <v>43251.383103500797</v>
          </cell>
          <cell r="B914">
            <v>-12.451304956574599</v>
          </cell>
          <cell r="C914">
            <v>66.562315659397797</v>
          </cell>
        </row>
        <row r="915">
          <cell r="A915">
            <v>43651.583224016598</v>
          </cell>
          <cell r="B915">
            <v>-12.5344803279354</v>
          </cell>
          <cell r="C915">
            <v>66.531424089892198</v>
          </cell>
        </row>
        <row r="916">
          <cell r="A916">
            <v>44055.486350655301</v>
          </cell>
          <cell r="B916">
            <v>-12.6175958296543</v>
          </cell>
          <cell r="C916">
            <v>66.498674203726594</v>
          </cell>
        </row>
        <row r="917">
          <cell r="A917">
            <v>44463.126746910799</v>
          </cell>
          <cell r="B917">
            <v>-12.700652387017801</v>
          </cell>
          <cell r="C917">
            <v>66.464061084490595</v>
          </cell>
        </row>
        <row r="918">
          <cell r="A918">
            <v>44874.538993313203</v>
          </cell>
          <cell r="B918">
            <v>-12.7836509100217</v>
          </cell>
          <cell r="C918">
            <v>66.427579746449297</v>
          </cell>
        </row>
        <row r="919">
          <cell r="A919">
            <v>45289.757990361999</v>
          </cell>
          <cell r="B919">
            <v>-12.8665922935309</v>
          </cell>
          <cell r="C919">
            <v>66.3892251329641</v>
          </cell>
        </row>
        <row r="920">
          <cell r="A920">
            <v>45708.818961487501</v>
          </cell>
          <cell r="B920">
            <v>-12.9494774174377</v>
          </cell>
          <cell r="C920">
            <v>66.348992114951997</v>
          </cell>
        </row>
        <row r="921">
          <cell r="A921">
            <v>46131.7574560379</v>
          </cell>
          <cell r="B921">
            <v>-13.032307146820701</v>
          </cell>
          <cell r="C921">
            <v>66.306875489388304</v>
          </cell>
        </row>
        <row r="922">
          <cell r="A922">
            <v>46558.609352295898</v>
          </cell>
          <cell r="B922">
            <v>-13.115082332103301</v>
          </cell>
          <cell r="C922">
            <v>66.262869977848595</v>
          </cell>
        </row>
        <row r="923">
          <cell r="A923">
            <v>46989.410860521501</v>
          </cell>
          <cell r="B923">
            <v>-13.1978038092115</v>
          </cell>
          <cell r="C923">
            <v>66.216970225092794</v>
          </cell>
        </row>
        <row r="924">
          <cell r="A924">
            <v>47424.198526024396</v>
          </cell>
          <cell r="B924">
            <v>-13.2804723997316</v>
          </cell>
          <cell r="C924">
            <v>66.169170797688693</v>
          </cell>
        </row>
        <row r="925">
          <cell r="A925">
            <v>47863.009232263801</v>
          </cell>
          <cell r="B925">
            <v>-13.3630889110672</v>
          </cell>
          <cell r="C925">
            <v>66.119466182676007</v>
          </cell>
        </row>
        <row r="926">
          <cell r="A926">
            <v>48305.880203977198</v>
          </cell>
          <cell r="B926">
            <v>-13.4456541365959</v>
          </cell>
          <cell r="C926">
            <v>66.067850786268906</v>
          </cell>
        </row>
        <row r="927">
          <cell r="A927">
            <v>48752.849010338599</v>
          </cell>
          <cell r="B927">
            <v>-13.5281688558249</v>
          </cell>
          <cell r="C927">
            <v>66.014318932600901</v>
          </cell>
        </row>
        <row r="928">
          <cell r="A928">
            <v>49203.953568145102</v>
          </cell>
          <cell r="B928">
            <v>-13.610633834546199</v>
          </cell>
          <cell r="C928">
            <v>65.958864862506303</v>
          </cell>
        </row>
        <row r="929">
          <cell r="A929">
            <v>49659.232145033602</v>
          </cell>
          <cell r="B929">
            <v>-13.6930498249911</v>
          </cell>
          <cell r="C929">
            <v>65.901482732341705</v>
          </cell>
        </row>
        <row r="930">
          <cell r="A930">
            <v>50118.7233627272</v>
          </cell>
          <cell r="B930">
            <v>-13.775417565983799</v>
          </cell>
          <cell r="C930">
            <v>65.842166612847507</v>
          </cell>
        </row>
        <row r="931">
          <cell r="A931">
            <v>50582.466200311399</v>
          </cell>
          <cell r="B931">
            <v>-13.8577377830937</v>
          </cell>
          <cell r="C931">
            <v>65.780910488045905</v>
          </cell>
        </row>
        <row r="932">
          <cell r="A932">
            <v>51050.499997540603</v>
          </cell>
          <cell r="B932">
            <v>-13.940011188788</v>
          </cell>
          <cell r="C932">
            <v>65.717708254179598</v>
          </cell>
        </row>
        <row r="933">
          <cell r="A933">
            <v>51522.864458175602</v>
          </cell>
          <cell r="B933">
            <v>-14.022238482581599</v>
          </cell>
          <cell r="C933">
            <v>65.652553718687798</v>
          </cell>
        </row>
        <row r="934">
          <cell r="A934">
            <v>51999.599653351601</v>
          </cell>
          <cell r="B934">
            <v>-14.1044203511875</v>
          </cell>
          <cell r="C934">
            <v>65.585440599220206</v>
          </cell>
        </row>
        <row r="935">
          <cell r="A935">
            <v>52480.746024977198</v>
          </cell>
          <cell r="B935">
            <v>-14.186557468665599</v>
          </cell>
          <cell r="C935">
            <v>65.516362522689604</v>
          </cell>
        </row>
        <row r="936">
          <cell r="A936">
            <v>52966.344389165803</v>
          </cell>
          <cell r="B936">
            <v>-14.2686504965698</v>
          </cell>
          <cell r="C936">
            <v>65.445313024362704</v>
          </cell>
        </row>
        <row r="937">
          <cell r="A937">
            <v>53456.435939697098</v>
          </cell>
          <cell r="B937">
            <v>-14.3507000840956</v>
          </cell>
          <cell r="C937">
            <v>65.372285546988095</v>
          </cell>
        </row>
        <row r="938">
          <cell r="A938">
            <v>53951.062251512703</v>
          </cell>
          <cell r="B938">
            <v>-14.432706868224299</v>
          </cell>
          <cell r="C938">
            <v>65.297273439962595</v>
          </cell>
        </row>
        <row r="939">
          <cell r="A939">
            <v>54450.265284242101</v>
          </cell>
          <cell r="B939">
            <v>-14.514671473868299</v>
          </cell>
          <cell r="C939">
            <v>65.2202699585349</v>
          </cell>
        </row>
        <row r="940">
          <cell r="A940">
            <v>54954.087385762403</v>
          </cell>
          <cell r="B940">
            <v>-14.5965945140135</v>
          </cell>
          <cell r="C940">
            <v>65.141268263047706</v>
          </cell>
        </row>
        <row r="941">
          <cell r="A941">
            <v>55462.571295791102</v>
          </cell>
          <cell r="B941">
            <v>-14.6784765898612</v>
          </cell>
          <cell r="C941">
            <v>65.060261418216697</v>
          </cell>
        </row>
        <row r="942">
          <cell r="A942">
            <v>55975.760149510999</v>
          </cell>
          <cell r="B942">
            <v>-14.760318290969</v>
          </cell>
          <cell r="C942">
            <v>64.977242392447806</v>
          </cell>
        </row>
        <row r="943">
          <cell r="A943">
            <v>56493.6974812302</v>
          </cell>
          <cell r="B943">
            <v>-14.8421201953895</v>
          </cell>
          <cell r="C943">
            <v>64.892204057191194</v>
          </cell>
        </row>
        <row r="944">
          <cell r="A944">
            <v>57016.427228074703</v>
          </cell>
          <cell r="B944">
            <v>-14.923882869808599</v>
          </cell>
          <cell r="C944">
            <v>64.805139186335197</v>
          </cell>
        </row>
        <row r="945">
          <cell r="A945">
            <v>57543.993733715601</v>
          </cell>
          <cell r="B945">
            <v>-15.005606869682</v>
          </cell>
          <cell r="C945">
            <v>64.716040455635195</v>
          </cell>
        </row>
        <row r="946">
          <cell r="A946">
            <v>58076.441752131097</v>
          </cell>
          <cell r="B946">
            <v>-15.087292739370801</v>
          </cell>
          <cell r="C946">
            <v>64.624900442182394</v>
          </cell>
        </row>
        <row r="947">
          <cell r="A947">
            <v>58613.816451402803</v>
          </cell>
          <cell r="B947">
            <v>-15.1689410122748</v>
          </cell>
          <cell r="C947">
            <v>64.5317116239098</v>
          </cell>
        </row>
        <row r="948">
          <cell r="A948">
            <v>59156.163417547301</v>
          </cell>
          <cell r="B948">
            <v>-15.250552210965999</v>
          </cell>
          <cell r="C948">
            <v>64.436466379136704</v>
          </cell>
        </row>
        <row r="949">
          <cell r="A949">
            <v>59703.528658383599</v>
          </cell>
          <cell r="B949">
            <v>-15.3321268473189</v>
          </cell>
          <cell r="C949">
            <v>64.339156986150698</v>
          </cell>
        </row>
        <row r="950">
          <cell r="A950">
            <v>60255.958607435699</v>
          </cell>
          <cell r="B950">
            <v>-15.4136654226412</v>
          </cell>
          <cell r="C950">
            <v>64.239775622828702</v>
          </cell>
        </row>
        <row r="951">
          <cell r="A951">
            <v>60813.500127871703</v>
          </cell>
          <cell r="B951">
            <v>-15.495168427801801</v>
          </cell>
          <cell r="C951">
            <v>64.1383143662961</v>
          </cell>
        </row>
        <row r="952">
          <cell r="A952">
            <v>61376.200516479301</v>
          </cell>
          <cell r="B952">
            <v>-15.576636343357899</v>
          </cell>
          <cell r="C952">
            <v>64.034765192625002</v>
          </cell>
        </row>
        <row r="953">
          <cell r="A953">
            <v>61944.107507678098</v>
          </cell>
          <cell r="B953">
            <v>-15.6580696396809</v>
          </cell>
          <cell r="C953">
            <v>63.929119976571499</v>
          </cell>
        </row>
        <row r="954">
          <cell r="A954">
            <v>62517.269277568499</v>
          </cell>
          <cell r="B954">
            <v>-15.739468777080701</v>
          </cell>
          <cell r="C954">
            <v>63.821370491351402</v>
          </cell>
        </row>
        <row r="955">
          <cell r="A955">
            <v>63095.734448019197</v>
          </cell>
          <cell r="B955">
            <v>-15.820834205928699</v>
          </cell>
          <cell r="C955">
            <v>63.711508408456503</v>
          </cell>
        </row>
        <row r="956">
          <cell r="A956">
            <v>63679.552090791498</v>
          </cell>
          <cell r="B956">
            <v>-15.9021663667793</v>
          </cell>
          <cell r="C956">
            <v>63.599525297509501</v>
          </cell>
        </row>
        <row r="957">
          <cell r="A957">
            <v>64268.771731701898</v>
          </cell>
          <cell r="B957">
            <v>-15.983465690489901</v>
          </cell>
          <cell r="C957">
            <v>63.485412626160397</v>
          </cell>
        </row>
        <row r="958">
          <cell r="A958">
            <v>64863.443354823801</v>
          </cell>
          <cell r="B958">
            <v>-16.0647325983402</v>
          </cell>
          <cell r="C958">
            <v>63.369161760021399</v>
          </cell>
        </row>
        <row r="959">
          <cell r="A959">
            <v>65463.617406727397</v>
          </cell>
          <cell r="B959">
            <v>-16.145967502149102</v>
          </cell>
          <cell r="C959">
            <v>63.250763962644299</v>
          </cell>
        </row>
        <row r="960">
          <cell r="A960">
            <v>66069.3448007595</v>
          </cell>
          <cell r="B960">
            <v>-16.227170804391299</v>
          </cell>
          <cell r="C960">
            <v>63.130210395537802</v>
          </cell>
        </row>
        <row r="961">
          <cell r="A961">
            <v>66680.676921362101</v>
          </cell>
          <cell r="B961">
            <v>-16.3083428983118</v>
          </cell>
          <cell r="C961">
            <v>63.007492118227297</v>
          </cell>
        </row>
        <row r="962">
          <cell r="A962">
            <v>67297.6656284317</v>
          </cell>
          <cell r="B962">
            <v>-16.3894841680391</v>
          </cell>
          <cell r="C962">
            <v>62.882600088355098</v>
          </cell>
        </row>
        <row r="963">
          <cell r="A963">
            <v>67920.363261718405</v>
          </cell>
          <cell r="B963">
            <v>-16.470594988698199</v>
          </cell>
          <cell r="C963">
            <v>62.755525161825403</v>
          </cell>
        </row>
        <row r="964">
          <cell r="A964">
            <v>68548.822645266104</v>
          </cell>
          <cell r="B964">
            <v>-16.5516757265199</v>
          </cell>
          <cell r="C964">
            <v>62.626258092988401</v>
          </cell>
        </row>
        <row r="965">
          <cell r="A965">
            <v>69183.097091893593</v>
          </cell>
          <cell r="B965">
            <v>-16.632726738951899</v>
          </cell>
          <cell r="C965">
            <v>62.494789534871899</v>
          </cell>
        </row>
        <row r="966">
          <cell r="A966">
            <v>69823.240407717094</v>
          </cell>
          <cell r="B966">
            <v>-16.713748374765999</v>
          </cell>
          <cell r="C966">
            <v>62.361110039453301</v>
          </cell>
        </row>
        <row r="967">
          <cell r="A967">
            <v>70469.306896714595</v>
          </cell>
          <cell r="B967">
            <v>-16.7947409741653</v>
          </cell>
          <cell r="C967">
            <v>62.225210057977897</v>
          </cell>
        </row>
        <row r="968">
          <cell r="A968">
            <v>71121.351365332797</v>
          </cell>
          <cell r="B968">
            <v>-16.8757048688902</v>
          </cell>
          <cell r="C968">
            <v>62.087079941320503</v>
          </cell>
        </row>
        <row r="969">
          <cell r="A969">
            <v>71779.4291271361</v>
          </cell>
          <cell r="B969">
            <v>-16.956640382322401</v>
          </cell>
          <cell r="C969">
            <v>61.946709940394101</v>
          </cell>
        </row>
        <row r="970">
          <cell r="A970">
            <v>72443.596007498898</v>
          </cell>
          <cell r="B970">
            <v>-17.037547829588998</v>
          </cell>
          <cell r="C970">
            <v>61.804090206603</v>
          </cell>
        </row>
        <row r="971">
          <cell r="A971">
            <v>73113.908348341705</v>
          </cell>
          <cell r="B971">
            <v>-17.1184275176638</v>
          </cell>
          <cell r="C971">
            <v>61.6592107923437</v>
          </cell>
        </row>
        <row r="972">
          <cell r="A972">
            <v>73790.423012910003</v>
          </cell>
          <cell r="B972">
            <v>-17.1992797454689</v>
          </cell>
          <cell r="C972">
            <v>61.512061651551498</v>
          </cell>
        </row>
        <row r="973">
          <cell r="A973">
            <v>74473.197390598798</v>
          </cell>
          <cell r="B973">
            <v>-17.2801048039744</v>
          </cell>
          <cell r="C973">
            <v>61.362632640297001</v>
          </cell>
        </row>
        <row r="974">
          <cell r="A974">
            <v>75162.289401820497</v>
          </cell>
          <cell r="B974">
            <v>-17.360902976296899</v>
          </cell>
          <cell r="C974">
            <v>61.210913517429297</v>
          </cell>
        </row>
        <row r="975">
          <cell r="A975">
            <v>75857.757502918306</v>
          </cell>
          <cell r="B975">
            <v>-17.441674537797599</v>
          </cell>
          <cell r="C975">
            <v>61.056893945269003</v>
          </cell>
        </row>
        <row r="976">
          <cell r="A976">
            <v>76559.660691125595</v>
          </cell>
          <cell r="B976">
            <v>-17.522419756178898</v>
          </cell>
          <cell r="C976">
            <v>60.900563490351999</v>
          </cell>
        </row>
        <row r="977">
          <cell r="A977">
            <v>77268.058509570197</v>
          </cell>
          <cell r="B977">
            <v>-17.603138891579999</v>
          </cell>
          <cell r="C977">
            <v>60.741911624222404</v>
          </cell>
        </row>
        <row r="978">
          <cell r="A978">
            <v>77983.011052325804</v>
          </cell>
          <cell r="B978">
            <v>-17.6838321966713</v>
          </cell>
          <cell r="C978">
            <v>60.580927724277501</v>
          </cell>
        </row>
        <row r="979">
          <cell r="A979">
            <v>78704.578969509806</v>
          </cell>
          <cell r="B979">
            <v>-17.7644999167488</v>
          </cell>
          <cell r="C979">
            <v>60.417601074665498</v>
          </cell>
        </row>
        <row r="980">
          <cell r="A980">
            <v>79432.823472428106</v>
          </cell>
          <cell r="B980">
            <v>-17.845142289826001</v>
          </cell>
          <cell r="C980">
            <v>60.2519208672351</v>
          </cell>
        </row>
        <row r="981">
          <cell r="A981">
            <v>80167.806338767798</v>
          </cell>
          <cell r="B981">
            <v>-17.925759546726699</v>
          </cell>
          <cell r="C981">
            <v>60.083876202539699</v>
          </cell>
        </row>
        <row r="982">
          <cell r="A982">
            <v>80909.589917838195</v>
          </cell>
          <cell r="B982">
            <v>-18.006351911175699</v>
          </cell>
          <cell r="C982">
            <v>59.913456090895203</v>
          </cell>
        </row>
        <row r="983">
          <cell r="A983">
            <v>81658.237135859206</v>
          </cell>
          <cell r="B983">
            <v>-18.086919599889001</v>
          </cell>
          <cell r="C983">
            <v>59.740649453494498</v>
          </cell>
        </row>
        <row r="984">
          <cell r="A984">
            <v>82413.811501300195</v>
          </cell>
          <cell r="B984">
            <v>-18.1674628226633</v>
          </cell>
          <cell r="C984">
            <v>59.565445123576801</v>
          </cell>
        </row>
        <row r="985">
          <cell r="A985">
            <v>83176.377110267</v>
          </cell>
          <cell r="B985">
            <v>-18.247981782464802</v>
          </cell>
          <cell r="C985">
            <v>59.387831847654802</v>
          </cell>
        </row>
        <row r="986">
          <cell r="A986">
            <v>83945.998651939706</v>
          </cell>
          <cell r="B986">
            <v>-18.328476675517798</v>
          </cell>
          <cell r="C986">
            <v>59.207798286800497</v>
          </cell>
        </row>
        <row r="987">
          <cell r="A987">
            <v>84722.741414059594</v>
          </cell>
          <cell r="B987">
            <v>-18.408947691390999</v>
          </cell>
          <cell r="C987">
            <v>59.025333017987798</v>
          </cell>
        </row>
        <row r="988">
          <cell r="A988">
            <v>85506.671288468293</v>
          </cell>
          <cell r="B988">
            <v>-18.489395013085201</v>
          </cell>
          <cell r="C988">
            <v>58.840424535497597</v>
          </cell>
        </row>
        <row r="989">
          <cell r="A989">
            <v>86297.854776697</v>
          </cell>
          <cell r="B989">
            <v>-18.569818817119501</v>
          </cell>
          <cell r="C989">
            <v>58.6530612523812</v>
          </cell>
        </row>
        <row r="990">
          <cell r="A990">
            <v>87096.358995607996</v>
          </cell>
          <cell r="B990">
            <v>-18.650219273616301</v>
          </cell>
          <cell r="C990">
            <v>58.4632315019876</v>
          </cell>
        </row>
        <row r="991">
          <cell r="A991">
            <v>87902.251683088398</v>
          </cell>
          <cell r="B991">
            <v>-18.7305965463874</v>
          </cell>
          <cell r="C991">
            <v>58.2709235395508</v>
          </cell>
        </row>
        <row r="992">
          <cell r="A992">
            <v>88715.601203796003</v>
          </cell>
          <cell r="B992">
            <v>-18.8109507930182</v>
          </cell>
          <cell r="C992">
            <v>58.076125543843403</v>
          </cell>
        </row>
        <row r="993">
          <cell r="A993">
            <v>89536.476554959299</v>
          </cell>
          <cell r="B993">
            <v>-18.8912821649519</v>
          </cell>
          <cell r="C993">
            <v>57.878825618893302</v>
          </cell>
        </row>
        <row r="994">
          <cell r="A994">
            <v>90364.947372230105</v>
          </cell>
          <cell r="B994">
            <v>-18.971590807574501</v>
          </cell>
          <cell r="C994">
            <v>57.679011795765298</v>
          </cell>
        </row>
        <row r="995">
          <cell r="A995">
            <v>91201.083935590897</v>
          </cell>
          <cell r="B995">
            <v>-19.051876860297501</v>
          </cell>
          <cell r="C995">
            <v>57.4766720344116</v>
          </cell>
        </row>
        <row r="996">
          <cell r="A996">
            <v>92044.957175317104</v>
          </cell>
          <cell r="B996">
            <v>-19.132140456641899</v>
          </cell>
          <cell r="C996">
            <v>57.271794225586703</v>
          </cell>
        </row>
        <row r="997">
          <cell r="A997">
            <v>92896.6386779936</v>
          </cell>
          <cell r="B997">
            <v>-19.2123817243213</v>
          </cell>
          <cell r="C997">
            <v>57.064366192834001</v>
          </cell>
        </row>
        <row r="998">
          <cell r="A998">
            <v>93756.200692587998</v>
          </cell>
          <cell r="B998">
            <v>-19.2926007853256</v>
          </cell>
          <cell r="C998">
            <v>56.854375694539101</v>
          </cell>
        </row>
        <row r="999">
          <cell r="A999">
            <v>94623.7161365793</v>
          </cell>
          <cell r="B999">
            <v>-19.372797756003099</v>
          </cell>
          <cell r="C999">
            <v>56.641810426055898</v>
          </cell>
        </row>
        <row r="1000">
          <cell r="A1000">
            <v>95499.2586021436</v>
          </cell>
          <cell r="B1000">
            <v>-19.452972747144202</v>
          </cell>
          <cell r="C1000">
            <v>56.426658021903201</v>
          </cell>
        </row>
        <row r="1001">
          <cell r="A1001">
            <v>96382.902362396999</v>
          </cell>
          <cell r="B1001">
            <v>-19.533125864064701</v>
          </cell>
          <cell r="C1001">
            <v>56.208906058034103</v>
          </cell>
        </row>
        <row r="1002">
          <cell r="A1002">
            <v>97274.722377696497</v>
          </cell>
          <cell r="B1002">
            <v>-19.613257206687798</v>
          </cell>
          <cell r="C1002">
            <v>55.988542054179</v>
          </cell>
        </row>
        <row r="1003">
          <cell r="A1003">
            <v>98174.794301998394</v>
          </cell>
          <cell r="B1003">
            <v>-19.693366869628498</v>
          </cell>
          <cell r="C1003">
            <v>55.765553476263101</v>
          </cell>
        </row>
        <row r="1004">
          <cell r="A1004">
            <v>99083.194489276706</v>
          </cell>
          <cell r="B1004">
            <v>-19.773454942276398</v>
          </cell>
          <cell r="C1004">
            <v>55.539927738900303</v>
          </cell>
        </row>
        <row r="1005">
          <cell r="A1005">
            <v>100000</v>
          </cell>
          <cell r="B1005">
            <v>-19.853521508879201</v>
          </cell>
          <cell r="C1005">
            <v>55.311652207962801</v>
          </cell>
        </row>
        <row r="1006">
          <cell r="A1006">
            <v>100925.288607668</v>
          </cell>
          <cell r="B1006">
            <v>-19.933566648627401</v>
          </cell>
          <cell r="C1006">
            <v>55.080714203229199</v>
          </cell>
        </row>
        <row r="1007">
          <cell r="A1007">
            <v>101859.138805411</v>
          </cell>
          <cell r="B1007">
            <v>-20.013590435737701</v>
          </cell>
          <cell r="C1007">
            <v>54.847101001110403</v>
          </cell>
        </row>
        <row r="1008">
          <cell r="A1008">
            <v>102801.62981264701</v>
          </cell>
          <cell r="B1008">
            <v>-20.093592939538201</v>
          </cell>
          <cell r="C1008">
            <v>54.610799837456199</v>
          </cell>
        </row>
        <row r="1009">
          <cell r="A1009">
            <v>103752.841581801</v>
          </cell>
          <cell r="B1009">
            <v>-20.1735742245537</v>
          </cell>
          <cell r="C1009">
            <v>54.371797910442197</v>
          </cell>
        </row>
        <row r="1010">
          <cell r="A1010">
            <v>104712.85480508899</v>
          </cell>
          <cell r="B1010">
            <v>-20.2535343505909</v>
          </cell>
          <cell r="C1010">
            <v>54.130082383537399</v>
          </cell>
        </row>
        <row r="1011">
          <cell r="A1011">
            <v>105681.750921365</v>
          </cell>
          <cell r="B1011">
            <v>-20.333473372825399</v>
          </cell>
          <cell r="C1011">
            <v>53.885640388556098</v>
          </cell>
        </row>
        <row r="1012">
          <cell r="A1012">
            <v>106659.612123025</v>
          </cell>
          <cell r="B1012">
            <v>-20.4133913418883</v>
          </cell>
          <cell r="C1012">
            <v>53.638459028791402</v>
          </cell>
        </row>
        <row r="1013">
          <cell r="A1013">
            <v>107646.521362983</v>
          </cell>
          <cell r="B1013">
            <v>-20.493288303953701</v>
          </cell>
          <cell r="C1013">
            <v>53.388525382234597</v>
          </cell>
        </row>
        <row r="1014">
          <cell r="A1014">
            <v>108642.562361706</v>
          </cell>
          <cell r="B1014">
            <v>-20.573164300828001</v>
          </cell>
          <cell r="C1014">
            <v>53.135826504879702</v>
          </cell>
        </row>
        <row r="1015">
          <cell r="A1015">
            <v>109647.819614318</v>
          </cell>
          <cell r="B1015">
            <v>-20.6530193700385</v>
          </cell>
          <cell r="C1015">
            <v>52.880349434112603</v>
          </cell>
        </row>
        <row r="1016">
          <cell r="A1016">
            <v>110662.37839776601</v>
          </cell>
          <cell r="B1016">
            <v>-20.732853544923799</v>
          </cell>
          <cell r="C1016">
            <v>52.622081192189398</v>
          </cell>
        </row>
        <row r="1017">
          <cell r="A1017">
            <v>111686.32477805601</v>
          </cell>
          <cell r="B1017">
            <v>-20.812666854725801</v>
          </cell>
          <cell r="C1017">
            <v>52.361008789801403</v>
          </cell>
        </row>
        <row r="1018">
          <cell r="A1018">
            <v>112719.74561755</v>
          </cell>
          <cell r="B1018">
            <v>-20.892459324681099</v>
          </cell>
          <cell r="C1018">
            <v>52.097119229728101</v>
          </cell>
        </row>
        <row r="1019">
          <cell r="A1019">
            <v>113762.728582343</v>
          </cell>
          <cell r="B1019">
            <v>-20.972230976115</v>
          </cell>
          <cell r="C1019">
            <v>51.830399510581103</v>
          </cell>
        </row>
        <row r="1020">
          <cell r="A1020">
            <v>114815.36214968799</v>
          </cell>
          <cell r="B1020">
            <v>-21.051981826535801</v>
          </cell>
          <cell r="C1020">
            <v>51.5608366306367</v>
          </cell>
        </row>
        <row r="1021">
          <cell r="A1021">
            <v>115877.73561551201</v>
          </cell>
          <cell r="B1021">
            <v>-21.131711889731399</v>
          </cell>
          <cell r="C1021">
            <v>51.288417591759398</v>
          </cell>
        </row>
        <row r="1022">
          <cell r="A1022">
            <v>116949.939101986</v>
          </cell>
          <cell r="B1022">
            <v>-21.211421175865599</v>
          </cell>
          <cell r="C1022">
            <v>51.013129403417899</v>
          </cell>
        </row>
        <row r="1023">
          <cell r="A1023">
            <v>118032.06356517199</v>
          </cell>
          <cell r="B1023">
            <v>-21.2911096915775</v>
          </cell>
          <cell r="C1023">
            <v>50.7349590867911</v>
          </cell>
        </row>
        <row r="1024">
          <cell r="A1024">
            <v>119124.200802737</v>
          </cell>
          <cell r="B1024">
            <v>-21.370777440081</v>
          </cell>
          <cell r="C1024">
            <v>50.4538936789681</v>
          </cell>
        </row>
        <row r="1025">
          <cell r="A1025">
            <v>120226.443461741</v>
          </cell>
          <cell r="B1025">
            <v>-21.450424421267002</v>
          </cell>
          <cell r="C1025">
            <v>50.169920237240497</v>
          </cell>
        </row>
        <row r="1026">
          <cell r="A1026">
            <v>121338.885046497</v>
          </cell>
          <cell r="B1026">
            <v>-21.5300506318058</v>
          </cell>
          <cell r="C1026">
            <v>49.883025843487303</v>
          </cell>
        </row>
        <row r="1027">
          <cell r="A1027">
            <v>122461.619926504</v>
          </cell>
          <cell r="B1027">
            <v>-21.609656065252999</v>
          </cell>
          <cell r="C1027">
            <v>49.593197608655203</v>
          </cell>
        </row>
        <row r="1028">
          <cell r="A1028">
            <v>123594.74334445001</v>
          </cell>
          <cell r="B1028">
            <v>-21.689240712155101</v>
          </cell>
          <cell r="C1028">
            <v>49.300422677330999</v>
          </cell>
        </row>
        <row r="1029">
          <cell r="A1029">
            <v>124738.351424294</v>
          </cell>
          <cell r="B1029">
            <v>-21.768804560158401</v>
          </cell>
          <cell r="C1029">
            <v>49.0046882324094</v>
          </cell>
        </row>
        <row r="1030">
          <cell r="A1030">
            <v>125892.541179416</v>
          </cell>
          <cell r="B1030">
            <v>-21.848347594119598</v>
          </cell>
          <cell r="C1030">
            <v>48.705981499854303</v>
          </cell>
        </row>
        <row r="1031">
          <cell r="A1031">
            <v>127057.410520854</v>
          </cell>
          <cell r="B1031">
            <v>-21.927869796217099</v>
          </cell>
          <cell r="C1031">
            <v>48.404289753555901</v>
          </cell>
        </row>
        <row r="1032">
          <cell r="A1032">
            <v>128233.058265602</v>
          </cell>
          <cell r="B1032">
            <v>-22.0073711460659</v>
          </cell>
          <cell r="C1032">
            <v>48.099600320280501</v>
          </cell>
        </row>
        <row r="1033">
          <cell r="A1033">
            <v>129419.58414499801</v>
          </cell>
          <cell r="B1033">
            <v>-22.086851620833698</v>
          </cell>
          <cell r="C1033">
            <v>47.791900584715201</v>
          </cell>
        </row>
        <row r="1034">
          <cell r="A1034">
            <v>130617.088813184</v>
          </cell>
          <cell r="B1034">
            <v>-22.166311195358901</v>
          </cell>
          <cell r="C1034">
            <v>47.481177994608302</v>
          </cell>
        </row>
        <row r="1035">
          <cell r="A1035">
            <v>131825.67385563999</v>
          </cell>
          <cell r="B1035">
            <v>-22.245749842271898</v>
          </cell>
          <cell r="C1035">
            <v>47.167420066000403</v>
          </cell>
        </row>
        <row r="1036">
          <cell r="A1036">
            <v>133045.44179780901</v>
          </cell>
          <cell r="B1036">
            <v>-22.325167532117099</v>
          </cell>
          <cell r="C1036">
            <v>46.850614388553403</v>
          </cell>
        </row>
        <row r="1037">
          <cell r="A1037">
            <v>134276.49611378601</v>
          </cell>
          <cell r="B1037">
            <v>-22.404564233478599</v>
          </cell>
          <cell r="C1037">
            <v>46.530748630967601</v>
          </cell>
        </row>
        <row r="1038">
          <cell r="A1038">
            <v>135518.941235103</v>
          </cell>
          <cell r="B1038">
            <v>-22.483939913107498</v>
          </cell>
          <cell r="C1038">
            <v>46.2078105464972</v>
          </cell>
        </row>
        <row r="1039">
          <cell r="A1039">
            <v>136772.88255958399</v>
          </cell>
          <cell r="B1039">
            <v>-22.5632945360517</v>
          </cell>
          <cell r="C1039">
            <v>45.881787978550399</v>
          </cell>
        </row>
        <row r="1040">
          <cell r="A1040">
            <v>138038.426460288</v>
          </cell>
          <cell r="B1040">
            <v>-22.642628065788401</v>
          </cell>
          <cell r="C1040">
            <v>45.552668866389602</v>
          </cell>
        </row>
        <row r="1041">
          <cell r="A1041">
            <v>139315.68029453</v>
          </cell>
          <cell r="B1041">
            <v>-22.721940464359101</v>
          </cell>
          <cell r="C1041">
            <v>45.220441250912501</v>
          </cell>
        </row>
        <row r="1042">
          <cell r="A1042">
            <v>140604.75241299099</v>
          </cell>
          <cell r="B1042">
            <v>-22.801231692507201</v>
          </cell>
          <cell r="C1042">
            <v>44.885093280530597</v>
          </cell>
        </row>
        <row r="1043">
          <cell r="A1043">
            <v>141905.75216890901</v>
          </cell>
          <cell r="B1043">
            <v>-22.880501709817899</v>
          </cell>
          <cell r="C1043">
            <v>44.546613217129703</v>
          </cell>
        </row>
        <row r="1044">
          <cell r="A1044">
            <v>143218.789927354</v>
          </cell>
          <cell r="B1044">
            <v>-22.959750474861298</v>
          </cell>
          <cell r="C1044">
            <v>44.2049894421218</v>
          </cell>
        </row>
        <row r="1045">
          <cell r="A1045">
            <v>144543.977074592</v>
          </cell>
          <cell r="B1045">
            <v>-23.038977945337798</v>
          </cell>
          <cell r="C1045">
            <v>43.860210462578799</v>
          </cell>
        </row>
        <row r="1046">
          <cell r="A1046">
            <v>145881.42602753401</v>
          </cell>
          <cell r="B1046">
            <v>-23.118184078226498</v>
          </cell>
          <cell r="C1046">
            <v>43.512264917452498</v>
          </cell>
        </row>
        <row r="1047">
          <cell r="A1047">
            <v>147231.250243271</v>
          </cell>
          <cell r="B1047">
            <v>-23.197368829936799</v>
          </cell>
          <cell r="C1047">
            <v>43.1611415838764</v>
          </cell>
        </row>
        <row r="1048">
          <cell r="A1048">
            <v>148593.56422870001</v>
          </cell>
          <cell r="B1048">
            <v>-23.276532156461499</v>
          </cell>
          <cell r="C1048">
            <v>42.806829383546599</v>
          </cell>
        </row>
        <row r="1049">
          <cell r="A1049">
            <v>149968.483550237</v>
          </cell>
          <cell r="B1049">
            <v>-23.355674013534401</v>
          </cell>
          <cell r="C1049">
            <v>42.4493173891832</v>
          </cell>
        </row>
        <row r="1050">
          <cell r="A1050">
            <v>151356.12484362</v>
          </cell>
          <cell r="B1050">
            <v>-23.434794356790501</v>
          </cell>
          <cell r="C1050">
            <v>42.0885948310668</v>
          </cell>
        </row>
        <row r="1051">
          <cell r="A1051">
            <v>152756.60582380701</v>
          </cell>
          <cell r="B1051">
            <v>-23.5138931419276</v>
          </cell>
          <cell r="C1051">
            <v>41.7246511036481</v>
          </cell>
        </row>
        <row r="1052">
          <cell r="A1052">
            <v>154170.04529495499</v>
          </cell>
          <cell r="B1052">
            <v>-23.592970324872699</v>
          </cell>
          <cell r="C1052">
            <v>41.357475772230501</v>
          </cell>
        </row>
        <row r="1053">
          <cell r="A1053">
            <v>155596.56316050701</v>
          </cell>
          <cell r="B1053">
            <v>-23.672025861950999</v>
          </cell>
          <cell r="C1053">
            <v>40.987058579721797</v>
          </cell>
        </row>
        <row r="1054">
          <cell r="A1054">
            <v>157036.28043335499</v>
          </cell>
          <cell r="B1054">
            <v>-23.751059710056701</v>
          </cell>
          <cell r="C1054">
            <v>40.613389453450402</v>
          </cell>
        </row>
        <row r="1055">
          <cell r="A1055">
            <v>158489.319246111</v>
          </cell>
          <cell r="B1055">
            <v>-23.8300718268287</v>
          </cell>
          <cell r="C1055">
            <v>40.236458512044997</v>
          </cell>
        </row>
        <row r="1056">
          <cell r="A1056">
            <v>159955.80286146601</v>
          </cell>
          <cell r="B1056">
            <v>-23.909062170827099</v>
          </cell>
          <cell r="C1056">
            <v>39.856256072375103</v>
          </cell>
        </row>
        <row r="1057">
          <cell r="A1057">
            <v>161435.85568264799</v>
          </cell>
          <cell r="B1057">
            <v>-23.988030701715001</v>
          </cell>
          <cell r="C1057">
            <v>39.4727726565471</v>
          </cell>
        </row>
        <row r="1058">
          <cell r="A1058">
            <v>162929.60326397201</v>
          </cell>
          <cell r="B1058">
            <v>-24.066977380441401</v>
          </cell>
          <cell r="C1058">
            <v>39.085998998953102</v>
          </cell>
        </row>
        <row r="1059">
          <cell r="A1059">
            <v>164437.17232149301</v>
          </cell>
          <cell r="B1059">
            <v>-24.1459021694284</v>
          </cell>
          <cell r="C1059">
            <v>38.695926053370002</v>
          </cell>
        </row>
        <row r="1060">
          <cell r="A1060">
            <v>165958.690743755</v>
          </cell>
          <cell r="B1060">
            <v>-24.2248050327599</v>
          </cell>
          <cell r="C1060">
            <v>38.302545000102199</v>
          </cell>
        </row>
        <row r="1061">
          <cell r="A1061">
            <v>167494.28760264299</v>
          </cell>
          <cell r="B1061">
            <v>-24.303685936375501</v>
          </cell>
          <cell r="C1061">
            <v>37.9058472531663</v>
          </cell>
        </row>
        <row r="1062">
          <cell r="A1062">
            <v>169044.09316432601</v>
          </cell>
          <cell r="B1062">
            <v>-24.382544848264398</v>
          </cell>
          <cell r="C1062">
            <v>37.505824467512397</v>
          </cell>
        </row>
        <row r="1063">
          <cell r="A1063">
            <v>170608.23890031199</v>
          </cell>
          <cell r="B1063">
            <v>-24.461381738664901</v>
          </cell>
          <cell r="C1063">
            <v>37.102468546276398</v>
          </cell>
        </row>
        <row r="1064">
          <cell r="A1064">
            <v>172186.8574986</v>
          </cell>
          <cell r="B1064">
            <v>-24.540196580265</v>
          </cell>
          <cell r="C1064">
            <v>36.695771648061204</v>
          </cell>
        </row>
        <row r="1065">
          <cell r="A1065">
            <v>173780.08287493701</v>
          </cell>
          <cell r="B1065">
            <v>-24.618989348406298</v>
          </cell>
          <cell r="C1065">
            <v>36.285726194237697</v>
          </cell>
        </row>
        <row r="1066">
          <cell r="A1066">
            <v>175388.05018417601</v>
          </cell>
          <cell r="B1066">
            <v>-24.697760021290499</v>
          </cell>
          <cell r="C1066">
            <v>35.872324876265502</v>
          </cell>
        </row>
        <row r="1067">
          <cell r="A1067">
            <v>177010.895831742</v>
          </cell>
          <cell r="B1067">
            <v>-24.7729355847367</v>
          </cell>
          <cell r="C1067">
            <v>35.460852942323399</v>
          </cell>
        </row>
        <row r="1068">
          <cell r="A1068">
            <v>178648.757485204</v>
          </cell>
          <cell r="B1068">
            <v>-24.851605173383799</v>
          </cell>
          <cell r="C1068">
            <v>35.040922349664299</v>
          </cell>
        </row>
        <row r="1069">
          <cell r="A1069">
            <v>180301.774085957</v>
          </cell>
          <cell r="B1069">
            <v>-24.930251881150198</v>
          </cell>
          <cell r="C1069">
            <v>34.617620930931999</v>
          </cell>
        </row>
        <row r="1070">
          <cell r="A1070">
            <v>181970.08586099799</v>
          </cell>
          <cell r="B1070">
            <v>-25.008875695200398</v>
          </cell>
          <cell r="C1070">
            <v>34.190942638893198</v>
          </cell>
        </row>
        <row r="1071">
          <cell r="A1071">
            <v>183653.83433483401</v>
          </cell>
          <cell r="B1071">
            <v>-25.087476606764699</v>
          </cell>
          <cell r="C1071">
            <v>33.7608817344451</v>
          </cell>
        </row>
        <row r="1072">
          <cell r="A1072">
            <v>185353.16234148099</v>
          </cell>
          <cell r="B1072">
            <v>-25.166054611365901</v>
          </cell>
          <cell r="C1072">
            <v>33.327432793901799</v>
          </cell>
        </row>
        <row r="1073">
          <cell r="A1073">
            <v>187068.21403658</v>
          </cell>
          <cell r="B1073">
            <v>-25.244609709049001</v>
          </cell>
          <cell r="C1073">
            <v>32.890590716251701</v>
          </cell>
        </row>
        <row r="1074">
          <cell r="A1074">
            <v>188799.13490962901</v>
          </cell>
          <cell r="B1074">
            <v>-25.323141904611099</v>
          </cell>
          <cell r="C1074">
            <v>32.450350730380102</v>
          </cell>
        </row>
        <row r="1075">
          <cell r="A1075">
            <v>190546.07179632399</v>
          </cell>
          <cell r="B1075">
            <v>-25.401651207835101</v>
          </cell>
          <cell r="C1075">
            <v>32.006708402250297</v>
          </cell>
        </row>
        <row r="1076">
          <cell r="A1076">
            <v>192309.17289101501</v>
          </cell>
          <cell r="B1076">
            <v>-25.480137633724201</v>
          </cell>
          <cell r="C1076">
            <v>31.559659642033299</v>
          </cell>
        </row>
        <row r="1077">
          <cell r="A1077">
            <v>194088.587759277</v>
          </cell>
          <cell r="B1077">
            <v>-25.558601202737801</v>
          </cell>
          <cell r="C1077">
            <v>31.1092007111816</v>
          </cell>
        </row>
        <row r="1078">
          <cell r="A1078">
            <v>195884.46735059799</v>
          </cell>
          <cell r="B1078">
            <v>-25.637041941029299</v>
          </cell>
          <cell r="C1078">
            <v>30.655328229437099</v>
          </cell>
        </row>
        <row r="1079">
          <cell r="A1079">
            <v>197696.96401118601</v>
          </cell>
          <cell r="B1079">
            <v>-25.715459880684499</v>
          </cell>
          <cell r="C1079">
            <v>30.198039181762301</v>
          </cell>
        </row>
        <row r="1080">
          <cell r="A1080">
            <v>199526.23149688699</v>
          </cell>
          <cell r="B1080">
            <v>-25.793855059961601</v>
          </cell>
          <cell r="C1080">
            <v>29.737330925193898</v>
          </cell>
        </row>
        <row r="1081">
          <cell r="A1081">
            <v>201372.42498623801</v>
          </cell>
          <cell r="B1081">
            <v>-25.8722275235315</v>
          </cell>
          <cell r="C1081">
            <v>29.273201195599999</v>
          </cell>
        </row>
        <row r="1082">
          <cell r="A1082">
            <v>203235.70109362199</v>
          </cell>
          <cell r="B1082">
            <v>-25.950577322719301</v>
          </cell>
          <cell r="C1082">
            <v>28.805648114340801</v>
          </cell>
        </row>
        <row r="1083">
          <cell r="A1083">
            <v>205116.217882556</v>
          </cell>
          <cell r="B1083">
            <v>-26.0289045157452</v>
          </cell>
          <cell r="C1083">
            <v>28.3346701948178</v>
          </cell>
        </row>
        <row r="1084">
          <cell r="A1084">
            <v>207014.13487910401</v>
          </cell>
          <cell r="B1084">
            <v>-26.107209167966701</v>
          </cell>
          <cell r="C1084">
            <v>27.860266348905199</v>
          </cell>
        </row>
        <row r="1085">
          <cell r="A1085">
            <v>208929.61308540401</v>
          </cell>
          <cell r="B1085">
            <v>-26.185491352119801</v>
          </cell>
          <cell r="C1085">
            <v>27.382435893253799</v>
          </cell>
        </row>
        <row r="1086">
          <cell r="A1086">
            <v>210862.81499332801</v>
          </cell>
          <cell r="B1086">
            <v>-26.2637511485601</v>
          </cell>
          <cell r="C1086">
            <v>26.901178555454202</v>
          </cell>
        </row>
        <row r="1087">
          <cell r="A1087">
            <v>212813.90459827101</v>
          </cell>
          <cell r="B1087">
            <v>-26.3419886455039</v>
          </cell>
          <cell r="C1087">
            <v>26.416494480054102</v>
          </cell>
        </row>
        <row r="1088">
          <cell r="A1088">
            <v>214783.04741305299</v>
          </cell>
          <cell r="B1088">
            <v>-26.420203939266798</v>
          </cell>
          <cell r="C1088">
            <v>25.9283842344175</v>
          </cell>
        </row>
        <row r="1089">
          <cell r="A1089">
            <v>216770.41048196901</v>
          </cell>
          <cell r="B1089">
            <v>-26.498397134503499</v>
          </cell>
          <cell r="C1089">
            <v>25.436848814412802</v>
          </cell>
        </row>
        <row r="1090">
          <cell r="A1090">
            <v>218776.162394955</v>
          </cell>
          <cell r="B1090">
            <v>-26.576568344443402</v>
          </cell>
          <cell r="C1090">
            <v>24.941889649926001</v>
          </cell>
        </row>
        <row r="1091">
          <cell r="A1091">
            <v>220800.47330188999</v>
          </cell>
          <cell r="B1091">
            <v>-26.654717691126901</v>
          </cell>
          <cell r="C1091">
            <v>24.443508610178402</v>
          </cell>
        </row>
        <row r="1092">
          <cell r="A1092">
            <v>222843.51492702999</v>
          </cell>
          <cell r="B1092">
            <v>-26.732845305637799</v>
          </cell>
          <cell r="C1092">
            <v>23.9417080088501</v>
          </cell>
        </row>
        <row r="1093">
          <cell r="A1093">
            <v>224905.46058357801</v>
          </cell>
          <cell r="B1093">
            <v>-26.810951328334401</v>
          </cell>
          <cell r="C1093">
            <v>23.436490608986201</v>
          </cell>
        </row>
        <row r="1094">
          <cell r="A1094">
            <v>226986.48518838201</v>
          </cell>
          <cell r="B1094">
            <v>-26.889035909076899</v>
          </cell>
          <cell r="C1094">
            <v>22.927859627683802</v>
          </cell>
        </row>
        <row r="1095">
          <cell r="A1095">
            <v>229086.76527677701</v>
          </cell>
          <cell r="B1095">
            <v>-26.967099207452801</v>
          </cell>
          <cell r="C1095">
            <v>22.415818740543799</v>
          </cell>
        </row>
        <row r="1096">
          <cell r="A1096">
            <v>231206.479017559</v>
          </cell>
          <cell r="B1096">
            <v>-27.045141392997699</v>
          </cell>
          <cell r="C1096">
            <v>21.9003720858774</v>
          </cell>
        </row>
        <row r="1097">
          <cell r="A1097">
            <v>233345.8062281</v>
          </cell>
          <cell r="B1097">
            <v>-27.123162645413199</v>
          </cell>
          <cell r="C1097">
            <v>21.381524268654399</v>
          </cell>
        </row>
        <row r="1098">
          <cell r="A1098">
            <v>235504.92838960001</v>
          </cell>
          <cell r="B1098">
            <v>-27.201163154779699</v>
          </cell>
          <cell r="C1098">
            <v>20.859280364187502</v>
          </cell>
        </row>
        <row r="1099">
          <cell r="A1099">
            <v>237684.02866248699</v>
          </cell>
          <cell r="B1099">
            <v>-27.279143121765902</v>
          </cell>
          <cell r="C1099">
            <v>20.333645921531101</v>
          </cell>
        </row>
        <row r="1100">
          <cell r="A1100">
            <v>239883.29190194799</v>
          </cell>
          <cell r="B1100">
            <v>-27.3571027578318</v>
          </cell>
          <cell r="C1100">
            <v>19.8046269665906</v>
          </cell>
        </row>
        <row r="1101">
          <cell r="A1101">
            <v>242102.904673618</v>
          </cell>
          <cell r="B1101">
            <v>-27.4350422854275</v>
          </cell>
          <cell r="C1101">
            <v>19.2722300049303</v>
          </cell>
        </row>
        <row r="1102">
          <cell r="A1102">
            <v>244343.05526939701</v>
          </cell>
          <cell r="B1102">
            <v>-27.512961938186098</v>
          </cell>
          <cell r="C1102">
            <v>18.736462024262799</v>
          </cell>
        </row>
        <row r="1103">
          <cell r="A1103">
            <v>246603.93372343399</v>
          </cell>
          <cell r="B1103">
            <v>-27.590861961109901</v>
          </cell>
          <cell r="C1103">
            <v>18.197330496612398</v>
          </cell>
        </row>
        <row r="1104">
          <cell r="A1104">
            <v>248885.73182823899</v>
          </cell>
          <cell r="B1104">
            <v>-27.668742610750101</v>
          </cell>
          <cell r="C1104">
            <v>17.654843380141301</v>
          </cell>
        </row>
        <row r="1105">
          <cell r="A1105">
            <v>251188.643150958</v>
          </cell>
          <cell r="B1105">
            <v>-27.746604155380702</v>
          </cell>
          <cell r="C1105">
            <v>17.109009120619501</v>
          </cell>
        </row>
        <row r="1106">
          <cell r="A1106">
            <v>253512.86304979</v>
          </cell>
          <cell r="B1106">
            <v>-27.824446875163499</v>
          </cell>
          <cell r="C1106">
            <v>16.559836652541499</v>
          </cell>
        </row>
        <row r="1107">
          <cell r="A1107">
            <v>255858.58869056401</v>
          </cell>
          <cell r="B1107">
            <v>-27.902271062305601</v>
          </cell>
          <cell r="C1107">
            <v>16.007335399856998</v>
          </cell>
        </row>
        <row r="1108">
          <cell r="A1108">
            <v>258226.01906345901</v>
          </cell>
          <cell r="B1108">
            <v>-27.980077021209599</v>
          </cell>
          <cell r="C1108">
            <v>15.4515152763261</v>
          </cell>
        </row>
        <row r="1109">
          <cell r="A1109">
            <v>260615.35499988901</v>
          </cell>
          <cell r="B1109">
            <v>-28.0578650686145</v>
          </cell>
          <cell r="C1109">
            <v>14.892386685468299</v>
          </cell>
        </row>
        <row r="1110">
          <cell r="A1110">
            <v>263026.799189538</v>
          </cell>
          <cell r="B1110">
            <v>-28.135635533726902</v>
          </cell>
          <cell r="C1110">
            <v>14.3299605201069</v>
          </cell>
        </row>
        <row r="1111">
          <cell r="A1111">
            <v>265460.55619755399</v>
          </cell>
          <cell r="B1111">
            <v>-28.221882521710398</v>
          </cell>
          <cell r="C1111">
            <v>13.7426057968023</v>
          </cell>
        </row>
        <row r="1112">
          <cell r="A1112">
            <v>267916.83248190302</v>
          </cell>
          <cell r="B1112">
            <v>-28.2997431831866</v>
          </cell>
          <cell r="C1112">
            <v>13.173082214702299</v>
          </cell>
        </row>
        <row r="1113">
          <cell r="A1113">
            <v>270395.83641088399</v>
          </cell>
          <cell r="B1113">
            <v>-28.3775887289904</v>
          </cell>
          <cell r="C1113">
            <v>12.600286411953901</v>
          </cell>
        </row>
        <row r="1114">
          <cell r="A1114">
            <v>272897.77828080399</v>
          </cell>
          <cell r="B1114">
            <v>-28.455419546075898</v>
          </cell>
          <cell r="C1114">
            <v>12.024231110218601</v>
          </cell>
        </row>
        <row r="1115">
          <cell r="A1115">
            <v>275422.87033381598</v>
          </cell>
          <cell r="B1115">
            <v>-28.533236034281199</v>
          </cell>
          <cell r="C1115">
            <v>11.444929512998399</v>
          </cell>
        </row>
        <row r="1116">
          <cell r="A1116">
            <v>277971.32677592803</v>
          </cell>
          <cell r="B1116">
            <v>-28.611038606400999</v>
          </cell>
          <cell r="C1116">
            <v>10.8623953025921</v>
          </cell>
        </row>
        <row r="1117">
          <cell r="A1117">
            <v>280543.36379517103</v>
          </cell>
          <cell r="B1117">
            <v>-28.688827688245699</v>
          </cell>
          <cell r="C1117">
            <v>10.2766426365671</v>
          </cell>
        </row>
        <row r="1118">
          <cell r="A1118">
            <v>283139.19957993698</v>
          </cell>
          <cell r="B1118">
            <v>-28.7666037186906</v>
          </cell>
          <cell r="C1118">
            <v>9.6876861437344601</v>
          </cell>
        </row>
        <row r="1119">
          <cell r="A1119">
            <v>285759.05433749402</v>
          </cell>
          <cell r="B1119">
            <v>-28.844367149710902</v>
          </cell>
          <cell r="C1119">
            <v>9.0955409196163703</v>
          </cell>
        </row>
        <row r="1120">
          <cell r="A1120">
            <v>288403.15031265997</v>
          </cell>
          <cell r="B1120">
            <v>-28.9221184464053</v>
          </cell>
          <cell r="C1120">
            <v>8.5002225213986993</v>
          </cell>
        </row>
        <row r="1121">
          <cell r="A1121">
            <v>291071.71180665999</v>
          </cell>
          <cell r="B1121">
            <v>-28.999858087005698</v>
          </cell>
          <cell r="C1121">
            <v>7.9017469623542302</v>
          </cell>
        </row>
        <row r="1122">
          <cell r="A1122">
            <v>293764.96519615297</v>
          </cell>
          <cell r="B1122">
            <v>-29.077586562874199</v>
          </cell>
          <cell r="C1122">
            <v>7.3001307057304698</v>
          </cell>
        </row>
        <row r="1123">
          <cell r="A1123">
            <v>296483.138952434</v>
          </cell>
          <cell r="B1123">
            <v>-29.1553043784855</v>
          </cell>
          <cell r="C1123">
            <v>6.6953906580908402</v>
          </cell>
        </row>
        <row r="1124">
          <cell r="A1124">
            <v>299226.463660818</v>
          </cell>
          <cell r="B1124">
            <v>-29.233012051396098</v>
          </cell>
          <cell r="C1124">
            <v>6.08754416209959</v>
          </cell>
        </row>
        <row r="1125">
          <cell r="A1125">
            <v>301995.17204020103</v>
          </cell>
          <cell r="B1125">
            <v>-29.310710112198699</v>
          </cell>
          <cell r="C1125">
            <v>5.4766089887425302</v>
          </cell>
        </row>
        <row r="1126">
          <cell r="A1126">
            <v>304789.49896279798</v>
          </cell>
          <cell r="B1126">
            <v>-29.388399104461801</v>
          </cell>
          <cell r="C1126">
            <v>4.86260332897269</v>
          </cell>
        </row>
        <row r="1127">
          <cell r="A1127">
            <v>307609.681474071</v>
          </cell>
          <cell r="B1127">
            <v>-29.4660795846555</v>
          </cell>
          <cell r="C1127">
            <v>4.2455457847733804</v>
          </cell>
        </row>
        <row r="1128">
          <cell r="A1128">
            <v>310455.95881283499</v>
          </cell>
          <cell r="B1128">
            <v>-29.543752122061001</v>
          </cell>
          <cell r="C1128">
            <v>3.6254553596313399</v>
          </cell>
        </row>
        <row r="1129">
          <cell r="A1129">
            <v>313328.57243155799</v>
          </cell>
          <cell r="B1129">
            <v>-29.621417298665399</v>
          </cell>
          <cell r="C1129">
            <v>3.0023514484084699</v>
          </cell>
        </row>
        <row r="1130">
          <cell r="A1130">
            <v>316227.76601683698</v>
          </cell>
          <cell r="B1130">
            <v>-29.699075709041001</v>
          </cell>
          <cell r="C1130">
            <v>2.37625382660657</v>
          </cell>
        </row>
        <row r="1131">
          <cell r="A1131">
            <v>319153.78551007499</v>
          </cell>
          <cell r="B1131">
            <v>-29.7767279602092</v>
          </cell>
          <cell r="C1131">
            <v>1.7471826390160199</v>
          </cell>
        </row>
        <row r="1132">
          <cell r="A1132">
            <v>322106.87912834302</v>
          </cell>
          <cell r="B1132">
            <v>-29.8543746714885</v>
          </cell>
          <cell r="C1132">
            <v>1.11515838774111</v>
          </cell>
        </row>
        <row r="1133">
          <cell r="A1133">
            <v>325087.29738543398</v>
          </cell>
          <cell r="B1133">
            <v>-29.932016474326499</v>
          </cell>
          <cell r="C1133">
            <v>0.480201919595516</v>
          </cell>
        </row>
        <row r="1134">
          <cell r="A1134">
            <v>328095.29311311903</v>
          </cell>
          <cell r="B1134">
            <v>-30.009654012116599</v>
          </cell>
          <cell r="C1134">
            <v>-0.15766558714426901</v>
          </cell>
        </row>
        <row r="1135">
          <cell r="A1135">
            <v>331131.12148258998</v>
          </cell>
          <cell r="B1135">
            <v>-30.087287939998198</v>
          </cell>
          <cell r="C1135">
            <v>-0.798422636628072</v>
          </cell>
        </row>
        <row r="1136">
          <cell r="A1136">
            <v>334195.04002611397</v>
          </cell>
          <cell r="B1136">
            <v>-30.164918924641899</v>
          </cell>
          <cell r="C1136">
            <v>-1.4420474299756201</v>
          </cell>
        </row>
        <row r="1137">
          <cell r="A1137">
            <v>337287.30865886802</v>
          </cell>
          <cell r="B1137">
            <v>-30.242547644018</v>
          </cell>
          <cell r="C1137">
            <v>-2.08851788048224</v>
          </cell>
        </row>
        <row r="1138">
          <cell r="A1138">
            <v>340408.189701</v>
          </cell>
          <cell r="B1138">
            <v>-30.320174787149799</v>
          </cell>
          <cell r="C1138">
            <v>-2.7378116294907802</v>
          </cell>
        </row>
        <row r="1139">
          <cell r="A1139">
            <v>343557.94789987401</v>
          </cell>
          <cell r="B1139">
            <v>-30.397801053852099</v>
          </cell>
          <cell r="C1139">
            <v>-3.3899060629367499</v>
          </cell>
        </row>
        <row r="1140">
          <cell r="A1140">
            <v>346736.85045253101</v>
          </cell>
          <cell r="B1140">
            <v>-30.475427154452699</v>
          </cell>
          <cell r="C1140">
            <v>-4.0447783285814998</v>
          </cell>
        </row>
        <row r="1141">
          <cell r="A1141">
            <v>349945.16702835599</v>
          </cell>
          <cell r="B1141">
            <v>-30.553053809501101</v>
          </cell>
          <cell r="C1141">
            <v>-4.7024053539291897</v>
          </cell>
        </row>
        <row r="1142">
          <cell r="A1142">
            <v>353183.16979195602</v>
          </cell>
          <cell r="B1142">
            <v>-30.628051417425802</v>
          </cell>
          <cell r="C1142">
            <v>-5.3642491994384196</v>
          </cell>
        </row>
        <row r="1143">
          <cell r="A1143">
            <v>356451.13342624297</v>
          </cell>
          <cell r="B1143">
            <v>-30.7056299903963</v>
          </cell>
          <cell r="C1143">
            <v>-6.0273587971067997</v>
          </cell>
        </row>
        <row r="1144">
          <cell r="A1144">
            <v>359749.33515574201</v>
          </cell>
          <cell r="B1144">
            <v>-30.7832103305381</v>
          </cell>
          <cell r="C1144">
            <v>-6.69315391602556</v>
          </cell>
        </row>
        <row r="1145">
          <cell r="A1145">
            <v>363078.05477009999</v>
          </cell>
          <cell r="B1145">
            <v>-30.860793176761199</v>
          </cell>
          <cell r="C1145">
            <v>-7.3616108238133302</v>
          </cell>
        </row>
        <row r="1146">
          <cell r="A1146">
            <v>366437.57464783301</v>
          </cell>
          <cell r="B1146">
            <v>-30.938379276176299</v>
          </cell>
          <cell r="C1146">
            <v>-8.0327056687797906</v>
          </cell>
        </row>
        <row r="1147">
          <cell r="A1147">
            <v>369828.17978026503</v>
          </cell>
          <cell r="B1147">
            <v>-31.0159693837155</v>
          </cell>
          <cell r="C1147">
            <v>-8.7064145021690198</v>
          </cell>
        </row>
        <row r="1148">
          <cell r="A1148">
            <v>373250.15779571998</v>
          </cell>
          <cell r="B1148">
            <v>-31.093564261742301</v>
          </cell>
          <cell r="C1148">
            <v>-9.38271330116177</v>
          </cell>
        </row>
        <row r="1149">
          <cell r="A1149">
            <v>376703.79898390803</v>
          </cell>
          <cell r="B1149">
            <v>-31.171164679649301</v>
          </cell>
          <cell r="C1149">
            <v>-10.061577992630401</v>
          </cell>
        </row>
        <row r="1150">
          <cell r="A1150">
            <v>380189.39632056101</v>
          </cell>
          <cell r="B1150">
            <v>-31.248771413449202</v>
          </cell>
          <cell r="C1150">
            <v>-10.7429844776736</v>
          </cell>
        </row>
        <row r="1151">
          <cell r="A1151">
            <v>383707.24549227802</v>
          </cell>
          <cell r="B1151">
            <v>-31.326385245353499</v>
          </cell>
          <cell r="C1151">
            <v>-11.4269086569316</v>
          </cell>
        </row>
        <row r="1152">
          <cell r="A1152">
            <v>387257.644921617</v>
          </cell>
          <cell r="B1152">
            <v>-31.4040069633472</v>
          </cell>
          <cell r="C1152">
            <v>-12.113326456700101</v>
          </cell>
        </row>
        <row r="1153">
          <cell r="A1153">
            <v>390840.89579240099</v>
          </cell>
          <cell r="B1153">
            <v>-31.481637360754799</v>
          </cell>
          <cell r="C1153">
            <v>-12.8022138558613</v>
          </cell>
        </row>
        <row r="1154">
          <cell r="A1154">
            <v>394457.30207527801</v>
          </cell>
          <cell r="B1154">
            <v>-31.559277235803101</v>
          </cell>
          <cell r="C1154">
            <v>-13.4935469136365</v>
          </cell>
        </row>
        <row r="1155">
          <cell r="A1155">
            <v>398107.17055349599</v>
          </cell>
          <cell r="B1155">
            <v>-31.636927391179501</v>
          </cell>
          <cell r="C1155">
            <v>-14.187301798192699</v>
          </cell>
        </row>
        <row r="1156">
          <cell r="A1156">
            <v>401790.81084893999</v>
          </cell>
          <cell r="B1156">
            <v>-31.714588633590399</v>
          </cell>
          <cell r="C1156">
            <v>-14.8834548161072</v>
          </cell>
        </row>
        <row r="1157">
          <cell r="A1157">
            <v>405508.53544838302</v>
          </cell>
          <cell r="B1157">
            <v>-31.792261773317701</v>
          </cell>
          <cell r="C1157">
            <v>-15.5819824427236</v>
          </cell>
        </row>
        <row r="1158">
          <cell r="A1158">
            <v>409260.65973001003</v>
          </cell>
          <cell r="B1158">
            <v>-31.869947623779801</v>
          </cell>
          <cell r="C1158">
            <v>-16.2828613534138</v>
          </cell>
        </row>
        <row r="1159">
          <cell r="A1159">
            <v>413047.50199016102</v>
          </cell>
          <cell r="B1159">
            <v>-31.947647001095799</v>
          </cell>
          <cell r="C1159">
            <v>-16.986068455770901</v>
          </cell>
        </row>
        <row r="1160">
          <cell r="A1160">
            <v>416869.38347033499</v>
          </cell>
          <cell r="B1160">
            <v>-32.025360723657101</v>
          </cell>
          <cell r="C1160">
            <v>-17.691580922769599</v>
          </cell>
        </row>
        <row r="1161">
          <cell r="A1161">
            <v>420726.628384443</v>
          </cell>
          <cell r="B1161">
            <v>-32.103089611708597</v>
          </cell>
          <cell r="C1161">
            <v>-18.399376226908</v>
          </cell>
        </row>
        <row r="1162">
          <cell r="A1162">
            <v>424619.563946312</v>
          </cell>
          <cell r="B1162">
            <v>-32.1808344869428</v>
          </cell>
          <cell r="C1162">
            <v>-19.109432175379599</v>
          </cell>
        </row>
        <row r="1163">
          <cell r="A1163">
            <v>428548.52039743902</v>
          </cell>
          <cell r="B1163">
            <v>-32.258596172108497</v>
          </cell>
          <cell r="C1163">
            <v>-19.8217269463013</v>
          </cell>
        </row>
        <row r="1164">
          <cell r="A1164">
            <v>432513.83103500801</v>
          </cell>
          <cell r="B1164">
            <v>-32.336375490640002</v>
          </cell>
          <cell r="C1164">
            <v>-20.5362391260389</v>
          </cell>
        </row>
        <row r="1165">
          <cell r="A1165">
            <v>436515.83224016498</v>
          </cell>
          <cell r="B1165">
            <v>-32.414173266307998</v>
          </cell>
          <cell r="C1165">
            <v>-21.252947747673801</v>
          </cell>
        </row>
        <row r="1166">
          <cell r="A1166">
            <v>440554.863506553</v>
          </cell>
          <cell r="B1166">
            <v>-32.486146657528202</v>
          </cell>
          <cell r="C1166">
            <v>-21.934624030310601</v>
          </cell>
        </row>
        <row r="1167">
          <cell r="A1167">
            <v>444631.26746910799</v>
          </cell>
          <cell r="B1167">
            <v>-32.563935581308101</v>
          </cell>
          <cell r="C1167">
            <v>-22.655000388933502</v>
          </cell>
        </row>
        <row r="1168">
          <cell r="A1168">
            <v>448745.38993313198</v>
          </cell>
          <cell r="B1168">
            <v>-32.641745618937101</v>
          </cell>
          <cell r="C1168">
            <v>-23.377506183270199</v>
          </cell>
        </row>
        <row r="1169">
          <cell r="A1169">
            <v>452897.57990362</v>
          </cell>
          <cell r="B1169">
            <v>-32.7195776052464</v>
          </cell>
          <cell r="C1169">
            <v>-24.102122683836502</v>
          </cell>
        </row>
        <row r="1170">
          <cell r="A1170">
            <v>457088.18961487501</v>
          </cell>
          <cell r="B1170">
            <v>-32.797432374218097</v>
          </cell>
          <cell r="C1170">
            <v>-24.828831822836499</v>
          </cell>
        </row>
        <row r="1171">
          <cell r="A1171">
            <v>461317.57456037903</v>
          </cell>
          <cell r="B1171">
            <v>-32.875310758870498</v>
          </cell>
          <cell r="C1171">
            <v>-25.557616240696898</v>
          </cell>
        </row>
        <row r="1172">
          <cell r="A1172">
            <v>465586.09352295898</v>
          </cell>
          <cell r="B1172">
            <v>-32.953213591203202</v>
          </cell>
          <cell r="C1172">
            <v>-26.288459334172899</v>
          </cell>
        </row>
        <row r="1173">
          <cell r="A1173">
            <v>469894.10860521498</v>
          </cell>
          <cell r="B1173">
            <v>-33.031141702209297</v>
          </cell>
          <cell r="C1173">
            <v>-27.021345306120999</v>
          </cell>
        </row>
        <row r="1174">
          <cell r="A1174">
            <v>474241.98526024399</v>
          </cell>
          <cell r="B1174">
            <v>-33.109095921963402</v>
          </cell>
          <cell r="C1174">
            <v>-27.7562592170298</v>
          </cell>
        </row>
        <row r="1175">
          <cell r="A1175">
            <v>478630.09232263803</v>
          </cell>
          <cell r="B1175">
            <v>-33.187077079794697</v>
          </cell>
          <cell r="C1175">
            <v>-28.493187038412</v>
          </cell>
        </row>
        <row r="1176">
          <cell r="A1176">
            <v>483058.80203977198</v>
          </cell>
          <cell r="B1176">
            <v>-33.2650860045526</v>
          </cell>
          <cell r="C1176">
            <v>-29.232115708171001</v>
          </cell>
        </row>
        <row r="1177">
          <cell r="A1177">
            <v>487528.490103385</v>
          </cell>
          <cell r="B1177">
            <v>-33.343123524976903</v>
          </cell>
          <cell r="C1177">
            <v>-29.973033188062502</v>
          </cell>
        </row>
        <row r="1178">
          <cell r="A1178">
            <v>492039.53568145097</v>
          </cell>
          <cell r="B1178">
            <v>-33.421190470182403</v>
          </cell>
          <cell r="C1178">
            <v>-30.715928523393401</v>
          </cell>
        </row>
        <row r="1179">
          <cell r="A1179">
            <v>496592.32145033497</v>
          </cell>
          <cell r="B1179">
            <v>-33.499287670271102</v>
          </cell>
          <cell r="C1179">
            <v>-31.4607919050897</v>
          </cell>
        </row>
        <row r="1180">
          <cell r="A1180">
            <v>501187.23362727201</v>
          </cell>
          <cell r="B1180">
            <v>-33.577415957083502</v>
          </cell>
          <cell r="C1180">
            <v>-32.207614734308997</v>
          </cell>
        </row>
        <row r="1181">
          <cell r="A1181">
            <v>505824.66200311302</v>
          </cell>
          <cell r="B1181">
            <v>-33.655576165104598</v>
          </cell>
          <cell r="C1181">
            <v>-32.956389689757501</v>
          </cell>
        </row>
        <row r="1182">
          <cell r="A1182">
            <v>510504.99997540598</v>
          </cell>
          <cell r="B1182">
            <v>-33.733769132538299</v>
          </cell>
          <cell r="C1182">
            <v>-33.707110797913998</v>
          </cell>
        </row>
        <row r="1183">
          <cell r="A1183">
            <v>515228.64458175597</v>
          </cell>
          <cell r="B1183">
            <v>-33.8119957025677</v>
          </cell>
          <cell r="C1183">
            <v>-34.459773506357202</v>
          </cell>
        </row>
        <row r="1184">
          <cell r="A1184">
            <v>519995.99653351598</v>
          </cell>
          <cell r="B1184">
            <v>-33.8902567248184</v>
          </cell>
          <cell r="C1184">
            <v>-35.214374760433302</v>
          </cell>
        </row>
        <row r="1185">
          <cell r="A1185">
            <v>524807.46024977195</v>
          </cell>
          <cell r="B1185">
            <v>-33.968553057044197</v>
          </cell>
          <cell r="C1185">
            <v>-35.970913083508499</v>
          </cell>
        </row>
        <row r="1186">
          <cell r="A1186">
            <v>529663.44389165798</v>
          </cell>
          <cell r="B1186">
            <v>-34.043485314526102</v>
          </cell>
          <cell r="C1186">
            <v>-36.740018326303797</v>
          </cell>
        </row>
        <row r="1187">
          <cell r="A1187">
            <v>534564.35939697095</v>
          </cell>
          <cell r="B1187">
            <v>-34.121780210871101</v>
          </cell>
          <cell r="C1187">
            <v>-37.500618869586901</v>
          </cell>
        </row>
        <row r="1188">
          <cell r="A1188">
            <v>539510.62251512695</v>
          </cell>
          <cell r="B1188">
            <v>-34.200111520799702</v>
          </cell>
          <cell r="C1188">
            <v>-38.263165315485303</v>
          </cell>
        </row>
        <row r="1189">
          <cell r="A1189">
            <v>544502.65284242004</v>
          </cell>
          <cell r="B1189">
            <v>-34.278480128320801</v>
          </cell>
          <cell r="C1189">
            <v>-39.027663429796497</v>
          </cell>
        </row>
        <row r="1190">
          <cell r="A1190">
            <v>549540.87385762401</v>
          </cell>
          <cell r="B1190">
            <v>-34.356886937641903</v>
          </cell>
          <cell r="C1190">
            <v>-39.794121023040297</v>
          </cell>
        </row>
        <row r="1191">
          <cell r="A1191">
            <v>554625.71295791003</v>
          </cell>
          <cell r="B1191">
            <v>-34.435332876663203</v>
          </cell>
          <cell r="C1191">
            <v>-40.562548059069201</v>
          </cell>
        </row>
        <row r="1192">
          <cell r="A1192">
            <v>559757.60149510996</v>
          </cell>
          <cell r="B1192">
            <v>-34.513818900871698</v>
          </cell>
          <cell r="C1192">
            <v>-41.332956769888</v>
          </cell>
        </row>
        <row r="1193">
          <cell r="A1193">
            <v>564936.97481230204</v>
          </cell>
          <cell r="B1193">
            <v>-34.592345997665198</v>
          </cell>
          <cell r="C1193">
            <v>-42.105361777220999</v>
          </cell>
        </row>
        <row r="1194">
          <cell r="A1194">
            <v>570164.27228074695</v>
          </cell>
          <cell r="B1194">
            <v>-34.670915191142001</v>
          </cell>
          <cell r="C1194">
            <v>-42.879780221451398</v>
          </cell>
        </row>
        <row r="1195">
          <cell r="A1195">
            <v>575439.93733715604</v>
          </cell>
          <cell r="B1195">
            <v>-34.749527547388602</v>
          </cell>
          <cell r="C1195">
            <v>-43.656231898614898</v>
          </cell>
        </row>
        <row r="1196">
          <cell r="A1196">
            <v>580764.41752131202</v>
          </cell>
          <cell r="B1196">
            <v>-34.828184180305499</v>
          </cell>
          <cell r="C1196">
            <v>-44.434739406231699</v>
          </cell>
        </row>
        <row r="1197">
          <cell r="A1197">
            <v>586138.164514028</v>
          </cell>
          <cell r="B1197">
            <v>-34.906886258005898</v>
          </cell>
          <cell r="C1197">
            <v>-45.215328298843502</v>
          </cell>
        </row>
        <row r="1198">
          <cell r="A1198">
            <v>591561.63417547406</v>
          </cell>
          <cell r="B1198">
            <v>-34.985635009828798</v>
          </cell>
          <cell r="C1198">
            <v>-45.998027254249003</v>
          </cell>
        </row>
        <row r="1199">
          <cell r="A1199">
            <v>597035.28658383596</v>
          </cell>
          <cell r="B1199">
            <v>-35.064431734003499</v>
          </cell>
          <cell r="C1199">
            <v>-46.782868251565702</v>
          </cell>
        </row>
        <row r="1200">
          <cell r="A1200">
            <v>602559.58607435797</v>
          </cell>
          <cell r="B1200">
            <v>-35.1432778060083</v>
          </cell>
          <cell r="C1200">
            <v>-47.569886762390901</v>
          </cell>
        </row>
        <row r="1201">
          <cell r="A1201">
            <v>608135.00127871695</v>
          </cell>
          <cell r="B1201">
            <v>-35.222174687658097</v>
          </cell>
          <cell r="C1201">
            <v>-48.359121956548101</v>
          </cell>
        </row>
        <row r="1202">
          <cell r="A1202">
            <v>613762.00516479404</v>
          </cell>
          <cell r="B1202">
            <v>-35.301123936962398</v>
          </cell>
          <cell r="C1202">
            <v>-49.150616924096198</v>
          </cell>
        </row>
        <row r="1203">
          <cell r="A1203">
            <v>619441.07507678098</v>
          </cell>
          <cell r="B1203">
            <v>-35.392678104888198</v>
          </cell>
          <cell r="C1203">
            <v>-49.942535509957402</v>
          </cell>
        </row>
        <row r="1204">
          <cell r="A1204">
            <v>625172.69277568604</v>
          </cell>
          <cell r="B1204">
            <v>-35.471958705387699</v>
          </cell>
          <cell r="C1204">
            <v>-50.738550410749198</v>
          </cell>
        </row>
        <row r="1205">
          <cell r="A1205">
            <v>630957.34448019206</v>
          </cell>
          <cell r="B1205">
            <v>-35.551300940262202</v>
          </cell>
          <cell r="C1205">
            <v>-51.536973535140099</v>
          </cell>
        </row>
        <row r="1206">
          <cell r="A1206">
            <v>636795.52090791601</v>
          </cell>
          <cell r="B1206">
            <v>-35.630706936360703</v>
          </cell>
          <cell r="C1206">
            <v>-52.3378660387568</v>
          </cell>
        </row>
        <row r="1207">
          <cell r="A1207">
            <v>642687.71731701901</v>
          </cell>
          <cell r="B1207">
            <v>-35.710178979806997</v>
          </cell>
          <cell r="C1207">
            <v>-53.141294425093399</v>
          </cell>
        </row>
        <row r="1208">
          <cell r="A1208">
            <v>648634.43354823801</v>
          </cell>
          <cell r="B1208">
            <v>-35.789719531018903</v>
          </cell>
          <cell r="C1208">
            <v>-53.9473309193598</v>
          </cell>
        </row>
        <row r="1209">
          <cell r="A1209">
            <v>654636.17406727397</v>
          </cell>
          <cell r="B1209">
            <v>-35.869331240583101</v>
          </cell>
          <cell r="C1209">
            <v>-54.756053881567802</v>
          </cell>
        </row>
        <row r="1210">
          <cell r="A1210">
            <v>660693.44800759596</v>
          </cell>
          <cell r="B1210">
            <v>-35.949016965934803</v>
          </cell>
          <cell r="C1210">
            <v>-55.567548264937102</v>
          </cell>
        </row>
        <row r="1211">
          <cell r="A1211">
            <v>666806.76921362104</v>
          </cell>
          <cell r="B1211">
            <v>-36.028779788766698</v>
          </cell>
          <cell r="C1211">
            <v>-56.381906126887401</v>
          </cell>
        </row>
        <row r="1212">
          <cell r="A1212">
            <v>672976.65628431796</v>
          </cell>
          <cell r="B1212">
            <v>-36.108623033051998</v>
          </cell>
          <cell r="C1212">
            <v>-57.199227201346901</v>
          </cell>
        </row>
        <row r="1213">
          <cell r="A1213">
            <v>679203.63261718396</v>
          </cell>
          <cell r="B1213">
            <v>-36.188550283517699</v>
          </cell>
          <cell r="C1213">
            <v>-58.019619542935303</v>
          </cell>
        </row>
        <row r="1214">
          <cell r="A1214">
            <v>685488.22645266203</v>
          </cell>
          <cell r="B1214">
            <v>-36.268565404347001</v>
          </cell>
          <cell r="C1214">
            <v>-58.843200255805101</v>
          </cell>
        </row>
        <row r="1215">
          <cell r="A1215">
            <v>691830.97091893596</v>
          </cell>
          <cell r="B1215">
            <v>-36.348672557811298</v>
          </cell>
          <cell r="C1215">
            <v>-59.670096322722401</v>
          </cell>
        </row>
        <row r="1216">
          <cell r="A1216">
            <v>698232.404077171</v>
          </cell>
          <cell r="B1216">
            <v>-36.428876222435001</v>
          </cell>
          <cell r="C1216">
            <v>-60.500445553468403</v>
          </cell>
        </row>
        <row r="1217">
          <cell r="A1217">
            <v>704693.06896714598</v>
          </cell>
          <cell r="B1217">
            <v>-36.503662276966502</v>
          </cell>
          <cell r="C1217">
            <v>-61.345382531123299</v>
          </cell>
        </row>
        <row r="1218">
          <cell r="A1218">
            <v>711213.51365332899</v>
          </cell>
          <cell r="B1218">
            <v>-36.583961688526202</v>
          </cell>
          <cell r="C1218">
            <v>-62.183309984258003</v>
          </cell>
        </row>
        <row r="1219">
          <cell r="A1219">
            <v>717794.29127136106</v>
          </cell>
          <cell r="B1219">
            <v>-36.6643709632392</v>
          </cell>
          <cell r="C1219">
            <v>-63.025184893608902</v>
          </cell>
        </row>
        <row r="1220">
          <cell r="A1220">
            <v>724435.96007499006</v>
          </cell>
          <cell r="B1220">
            <v>-36.744895956596999</v>
          </cell>
          <cell r="C1220">
            <v>-63.8712012948465</v>
          </cell>
        </row>
        <row r="1221">
          <cell r="A1221">
            <v>731139.08348341705</v>
          </cell>
          <cell r="B1221">
            <v>-36.825542898857698</v>
          </cell>
          <cell r="C1221">
            <v>-64.721571633907004</v>
          </cell>
        </row>
        <row r="1222">
          <cell r="A1222">
            <v>737904.23012910096</v>
          </cell>
          <cell r="B1222">
            <v>-36.906318392295297</v>
          </cell>
          <cell r="C1222">
            <v>-65.576529178685902</v>
          </cell>
        </row>
        <row r="1223">
          <cell r="A1223">
            <v>744731.97390598804</v>
          </cell>
          <cell r="B1223">
            <v>-36.9872293990448</v>
          </cell>
          <cell r="C1223">
            <v>-66.436330900458302</v>
          </cell>
        </row>
        <row r="1224">
          <cell r="A1224">
            <v>751622.89401820605</v>
          </cell>
          <cell r="B1224">
            <v>-37.068283216384401</v>
          </cell>
          <cell r="C1224">
            <v>-67.301260939963498</v>
          </cell>
        </row>
        <row r="1225">
          <cell r="A1225">
            <v>758577.57502918295</v>
          </cell>
          <cell r="B1225">
            <v>-37.1494874353169</v>
          </cell>
          <cell r="C1225">
            <v>-68.171634805934005</v>
          </cell>
        </row>
        <row r="1226">
          <cell r="A1226">
            <v>765596.60691125598</v>
          </cell>
          <cell r="B1226">
            <v>-37.2308498769967</v>
          </cell>
          <cell r="C1226">
            <v>-69.047804497451196</v>
          </cell>
        </row>
        <row r="1227">
          <cell r="A1227">
            <v>772680.58509570197</v>
          </cell>
          <cell r="B1227">
            <v>-37.312378499756498</v>
          </cell>
          <cell r="C1227">
            <v>-69.9301647998671</v>
          </cell>
        </row>
        <row r="1228">
          <cell r="A1228">
            <v>779830.11052325903</v>
          </cell>
          <cell r="B1228">
            <v>-37.394081267016098</v>
          </cell>
          <cell r="C1228">
            <v>-70.819161083070398</v>
          </cell>
        </row>
        <row r="1229">
          <cell r="A1229">
            <v>787045.78969509795</v>
          </cell>
          <cell r="B1229">
            <v>-37.475965962902798</v>
          </cell>
          <cell r="C1229">
            <v>-71.715299038757706</v>
          </cell>
        </row>
        <row r="1230">
          <cell r="A1230">
            <v>794328.23472428205</v>
          </cell>
          <cell r="B1230">
            <v>-37.5519610639424</v>
          </cell>
          <cell r="C1230">
            <v>-72.631948524012699</v>
          </cell>
        </row>
        <row r="1231">
          <cell r="A1231">
            <v>801678.063387678</v>
          </cell>
          <cell r="B1231">
            <v>-37.634109199100799</v>
          </cell>
          <cell r="C1231">
            <v>-73.544433205579395</v>
          </cell>
        </row>
        <row r="1232">
          <cell r="A1232">
            <v>809095.89917838201</v>
          </cell>
          <cell r="B1232">
            <v>-37.716456162648797</v>
          </cell>
          <cell r="C1232">
            <v>-74.466083981756995</v>
          </cell>
        </row>
        <row r="1233">
          <cell r="A1233">
            <v>816582.37135859195</v>
          </cell>
          <cell r="B1233">
            <v>-37.799005280264701</v>
          </cell>
          <cell r="C1233">
            <v>-75.3978097112455</v>
          </cell>
        </row>
        <row r="1234">
          <cell r="A1234">
            <v>824138.115013003</v>
          </cell>
          <cell r="B1234">
            <v>-37.881757031066201</v>
          </cell>
          <cell r="C1234">
            <v>-76.340687329091594</v>
          </cell>
        </row>
        <row r="1235">
          <cell r="A1235">
            <v>831763.77110267</v>
          </cell>
          <cell r="B1235">
            <v>-37.964707767199599</v>
          </cell>
          <cell r="C1235">
            <v>-77.296006959426094</v>
          </cell>
        </row>
        <row r="1236">
          <cell r="A1236">
            <v>839459.98651939805</v>
          </cell>
          <cell r="B1236">
            <v>-38.047847906661197</v>
          </cell>
          <cell r="C1236">
            <v>-78.2653326186756</v>
          </cell>
        </row>
        <row r="1237">
          <cell r="A1237">
            <v>847227.41414059605</v>
          </cell>
          <cell r="B1237">
            <v>-38.131159347810097</v>
          </cell>
          <cell r="C1237">
            <v>-79.250585138471607</v>
          </cell>
        </row>
        <row r="1238">
          <cell r="A1238">
            <v>855066.71288468398</v>
          </cell>
          <cell r="B1238">
            <v>-38.214611709925897</v>
          </cell>
          <cell r="C1238">
            <v>-80.254157366565707</v>
          </cell>
        </row>
        <row r="1239">
          <cell r="A1239">
            <v>862978.54776697</v>
          </cell>
          <cell r="B1239">
            <v>-38.298156762078698</v>
          </cell>
          <cell r="C1239">
            <v>-81.279077274193398</v>
          </cell>
        </row>
        <row r="1240">
          <cell r="A1240">
            <v>870963.58995608101</v>
          </cell>
          <cell r="B1240">
            <v>-38.381719984219799</v>
          </cell>
          <cell r="C1240">
            <v>-82.329243911880397</v>
          </cell>
        </row>
        <row r="1241">
          <cell r="A1241">
            <v>879022.51683088404</v>
          </cell>
          <cell r="B1241">
            <v>-38.4651874583354</v>
          </cell>
          <cell r="C1241">
            <v>-83.409777246129906</v>
          </cell>
        </row>
        <row r="1242">
          <cell r="A1242">
            <v>887156.01203796105</v>
          </cell>
          <cell r="B1242">
            <v>-38.565109937779702</v>
          </cell>
          <cell r="C1242">
            <v>-84.514655269291296</v>
          </cell>
        </row>
        <row r="1243">
          <cell r="A1243">
            <v>895364.76554959302</v>
          </cell>
          <cell r="B1243">
            <v>-38.648071725975697</v>
          </cell>
          <cell r="C1243">
            <v>-85.678626733483298</v>
          </cell>
        </row>
        <row r="1244">
          <cell r="A1244">
            <v>903649.47372230201</v>
          </cell>
          <cell r="B1244">
            <v>-38.730076899587999</v>
          </cell>
          <cell r="C1244">
            <v>-86.902728122209396</v>
          </cell>
        </row>
        <row r="1245">
          <cell r="A1245">
            <v>912010.83935590903</v>
          </cell>
          <cell r="B1245">
            <v>-38.810440989819099</v>
          </cell>
          <cell r="C1245">
            <v>-88.206744103513799</v>
          </cell>
        </row>
        <row r="1246">
          <cell r="A1246">
            <v>920449.57175317197</v>
          </cell>
          <cell r="B1246">
            <v>-38.888016769927098</v>
          </cell>
          <cell r="C1246">
            <v>-89.621109224310104</v>
          </cell>
        </row>
        <row r="1247">
          <cell r="A1247">
            <v>928966.38677993603</v>
          </cell>
          <cell r="B1247">
            <v>-38.960789118192601</v>
          </cell>
          <cell r="C1247">
            <v>-91.195316039891196</v>
          </cell>
        </row>
        <row r="1248">
          <cell r="A1248">
            <v>937562.00692588103</v>
          </cell>
          <cell r="B1248">
            <v>-39.025000480535603</v>
          </cell>
          <cell r="C1248">
            <v>-93.015887355040903</v>
          </cell>
        </row>
        <row r="1249">
          <cell r="A1249">
            <v>946237.16136579204</v>
          </cell>
          <cell r="B1249">
            <v>-39.073099856506502</v>
          </cell>
          <cell r="C1249">
            <v>-95.249693220725703</v>
          </cell>
        </row>
        <row r="1250">
          <cell r="A1250">
            <v>954992.58602143603</v>
          </cell>
          <cell r="B1250">
            <v>-39.088511932352901</v>
          </cell>
          <cell r="C1250">
            <v>-98.267235266379302</v>
          </cell>
        </row>
        <row r="1251">
          <cell r="A1251">
            <v>963829.02362396999</v>
          </cell>
          <cell r="B1251">
            <v>-39.032306864086699</v>
          </cell>
          <cell r="C1251">
            <v>-103.090433493768</v>
          </cell>
        </row>
        <row r="1252">
          <cell r="A1252">
            <v>972747.22377696598</v>
          </cell>
          <cell r="B1252">
            <v>-38.8424238556643</v>
          </cell>
          <cell r="C1252">
            <v>-113.78033539134</v>
          </cell>
        </row>
        <row r="1253">
          <cell r="A1253">
            <v>981747.94301998406</v>
          </cell>
          <cell r="B1253">
            <v>-40.858481717090498</v>
          </cell>
          <cell r="C1253">
            <v>-152.94676068576101</v>
          </cell>
        </row>
        <row r="1254">
          <cell r="A1254">
            <v>990831.94489276805</v>
          </cell>
          <cell r="B1254">
            <v>-59.705126793467201</v>
          </cell>
          <cell r="C1254">
            <v>-60.814508065208003</v>
          </cell>
        </row>
        <row r="1255">
          <cell r="A1255">
            <v>1000000</v>
          </cell>
          <cell r="B1255">
            <v>-40.876966420049797</v>
          </cell>
          <cell r="C1255">
            <v>-31.593994447129901</v>
          </cell>
        </row>
        <row r="1256">
          <cell r="A1256">
            <v>1009252.88607668</v>
          </cell>
          <cell r="B1256">
            <v>-39.103326486401002</v>
          </cell>
          <cell r="C1256">
            <v>-71.258021135616005</v>
          </cell>
        </row>
        <row r="1257">
          <cell r="A1257">
            <v>1018591.38805411</v>
          </cell>
          <cell r="B1257">
            <v>-39.521350690369701</v>
          </cell>
          <cell r="C1257">
            <v>-82.019149496269804</v>
          </cell>
        </row>
        <row r="1258">
          <cell r="A1258">
            <v>1028016.2981264699</v>
          </cell>
          <cell r="B1258">
            <v>-39.790089038507098</v>
          </cell>
          <cell r="C1258">
            <v>-86.871387553531306</v>
          </cell>
        </row>
        <row r="1259">
          <cell r="A1259">
            <v>1037528.41581801</v>
          </cell>
          <cell r="B1259">
            <v>-39.978213157698498</v>
          </cell>
          <cell r="C1259">
            <v>-89.915956287208303</v>
          </cell>
        </row>
        <row r="1260">
          <cell r="A1260">
            <v>1047128.54805089</v>
          </cell>
          <cell r="B1260">
            <v>-40.129587267120201</v>
          </cell>
          <cell r="C1260">
            <v>-92.181264053748706</v>
          </cell>
        </row>
        <row r="1261">
          <cell r="A1261">
            <v>1056817.5092136499</v>
          </cell>
          <cell r="B1261">
            <v>-40.262762083982501</v>
          </cell>
          <cell r="C1261">
            <v>-94.038778078558295</v>
          </cell>
        </row>
        <row r="1262">
          <cell r="A1262">
            <v>1066596.12123025</v>
          </cell>
          <cell r="B1262">
            <v>-40.3828548620791</v>
          </cell>
          <cell r="C1262">
            <v>-95.611127029968898</v>
          </cell>
        </row>
        <row r="1263">
          <cell r="A1263">
            <v>1076465.2136298299</v>
          </cell>
          <cell r="B1263">
            <v>-40.5009069310386</v>
          </cell>
          <cell r="C1263">
            <v>-97.073313929277703</v>
          </cell>
        </row>
        <row r="1264">
          <cell r="A1264">
            <v>1086425.62361706</v>
          </cell>
          <cell r="B1264">
            <v>-40.615853077199603</v>
          </cell>
          <cell r="C1264">
            <v>-98.430421611242394</v>
          </cell>
        </row>
        <row r="1265">
          <cell r="A1265">
            <v>1096478.1961431799</v>
          </cell>
          <cell r="B1265">
            <v>-40.729039042445699</v>
          </cell>
          <cell r="C1265">
            <v>-99.712734289132598</v>
          </cell>
        </row>
        <row r="1266">
          <cell r="A1266">
            <v>1106623.7839776599</v>
          </cell>
          <cell r="B1266">
            <v>-40.841284176232001</v>
          </cell>
          <cell r="C1266">
            <v>-100.93988789007599</v>
          </cell>
        </row>
        <row r="1267">
          <cell r="A1267">
            <v>1116863.2477805601</v>
          </cell>
          <cell r="B1267">
            <v>-40.953107176485403</v>
          </cell>
          <cell r="C1267">
            <v>-102.12518025448399</v>
          </cell>
        </row>
        <row r="1268">
          <cell r="A1268">
            <v>1127197.4561755001</v>
          </cell>
          <cell r="B1268">
            <v>-41.064846243187901</v>
          </cell>
          <cell r="C1268">
            <v>-103.27794159886599</v>
          </cell>
        </row>
        <row r="1269">
          <cell r="A1269">
            <v>1137627.2858234299</v>
          </cell>
          <cell r="B1269">
            <v>-41.176726506849299</v>
          </cell>
          <cell r="C1269">
            <v>-104.40491511591701</v>
          </cell>
        </row>
        <row r="1270">
          <cell r="A1270">
            <v>1148153.62149688</v>
          </cell>
          <cell r="B1270">
            <v>-41.279646000433502</v>
          </cell>
          <cell r="C1270">
            <v>-105.53118923325199</v>
          </cell>
        </row>
        <row r="1271">
          <cell r="A1271">
            <v>1158777.3561551201</v>
          </cell>
          <cell r="B1271">
            <v>-41.3920365055723</v>
          </cell>
          <cell r="C1271">
            <v>-106.620749458581</v>
          </cell>
        </row>
        <row r="1272">
          <cell r="A1272">
            <v>1169499.3910198701</v>
          </cell>
          <cell r="B1272">
            <v>-41.5048879596348</v>
          </cell>
          <cell r="C1272">
            <v>-107.696249598039</v>
          </cell>
        </row>
        <row r="1273">
          <cell r="A1273">
            <v>1180320.63565172</v>
          </cell>
          <cell r="B1273">
            <v>-41.618245025477698</v>
          </cell>
          <cell r="C1273">
            <v>-108.760002470237</v>
          </cell>
        </row>
        <row r="1274">
          <cell r="A1274">
            <v>1191242.0080273701</v>
          </cell>
          <cell r="B1274">
            <v>-41.732135335641402</v>
          </cell>
          <cell r="C1274">
            <v>-109.81386518080301</v>
          </cell>
        </row>
        <row r="1275">
          <cell r="A1275">
            <v>1202264.4346174099</v>
          </cell>
          <cell r="B1275">
            <v>-41.846574202147004</v>
          </cell>
          <cell r="C1275">
            <v>-110.859355410541</v>
          </cell>
        </row>
        <row r="1276">
          <cell r="A1276">
            <v>1213388.8504649701</v>
          </cell>
          <cell r="B1276">
            <v>-41.961567970512498</v>
          </cell>
          <cell r="C1276">
            <v>-111.897735206245</v>
          </cell>
        </row>
        <row r="1277">
          <cell r="A1277">
            <v>1224616.19926504</v>
          </cell>
          <cell r="B1277">
            <v>-42.077116465377202</v>
          </cell>
          <cell r="C1277">
            <v>-112.930072333445</v>
          </cell>
        </row>
        <row r="1278">
          <cell r="A1278">
            <v>1235947.4334445</v>
          </cell>
          <cell r="B1278">
            <v>-42.208819228735898</v>
          </cell>
          <cell r="C1278">
            <v>-113.985525113663</v>
          </cell>
        </row>
        <row r="1279">
          <cell r="A1279">
            <v>1247383.5142429399</v>
          </cell>
          <cell r="B1279">
            <v>-42.3256421434739</v>
          </cell>
          <cell r="C1279">
            <v>-115.007577082922</v>
          </cell>
        </row>
        <row r="1280">
          <cell r="A1280">
            <v>1258925.41179416</v>
          </cell>
          <cell r="B1280">
            <v>-42.442998184424098</v>
          </cell>
          <cell r="C1280">
            <v>-116.025980255121</v>
          </cell>
        </row>
        <row r="1281">
          <cell r="A1281">
            <v>1270574.1052085401</v>
          </cell>
          <cell r="B1281">
            <v>-42.560875496105602</v>
          </cell>
          <cell r="C1281">
            <v>-117.04138052922799</v>
          </cell>
        </row>
        <row r="1282">
          <cell r="A1282">
            <v>1282330.5826560201</v>
          </cell>
          <cell r="B1282">
            <v>-42.6792614499441</v>
          </cell>
          <cell r="C1282">
            <v>-118.05437066784501</v>
          </cell>
        </row>
        <row r="1283">
          <cell r="A1283">
            <v>1294195.8414499799</v>
          </cell>
          <cell r="B1283">
            <v>-42.798143159278801</v>
          </cell>
          <cell r="C1283">
            <v>-119.06550234055101</v>
          </cell>
        </row>
        <row r="1284">
          <cell r="A1284">
            <v>1306170.8881318399</v>
          </cell>
          <cell r="B1284">
            <v>-42.917507886181902</v>
          </cell>
          <cell r="C1284">
            <v>-120.07529560742999</v>
          </cell>
        </row>
        <row r="1285">
          <cell r="A1285">
            <v>1318256.7385563999</v>
          </cell>
          <cell r="B1285">
            <v>-43.037343361817697</v>
          </cell>
          <cell r="C1285">
            <v>-121.084246462745</v>
          </cell>
        </row>
        <row r="1286">
          <cell r="A1286">
            <v>1330454.41797809</v>
          </cell>
          <cell r="B1286">
            <v>-43.1555394144034</v>
          </cell>
          <cell r="C1286">
            <v>-122.05932916063701</v>
          </cell>
        </row>
        <row r="1287">
          <cell r="A1287">
            <v>1342764.9611378601</v>
          </cell>
          <cell r="B1287">
            <v>-43.276322909761603</v>
          </cell>
          <cell r="C1287">
            <v>-123.068477331522</v>
          </cell>
        </row>
        <row r="1288">
          <cell r="A1288">
            <v>1355189.4123510299</v>
          </cell>
          <cell r="B1288">
            <v>-43.397546958460197</v>
          </cell>
          <cell r="C1288">
            <v>-124.078215438914</v>
          </cell>
        </row>
        <row r="1289">
          <cell r="A1289">
            <v>1367728.8255958401</v>
          </cell>
          <cell r="B1289">
            <v>-43.519203203877503</v>
          </cell>
          <cell r="C1289">
            <v>-125.088995494039</v>
          </cell>
        </row>
        <row r="1290">
          <cell r="A1290">
            <v>1380384.26460288</v>
          </cell>
          <cell r="B1290">
            <v>-43.641284547486698</v>
          </cell>
          <cell r="C1290">
            <v>-126.101267302021</v>
          </cell>
        </row>
        <row r="1291">
          <cell r="A1291">
            <v>1393156.8029453</v>
          </cell>
          <cell r="B1291">
            <v>-43.763785210943396</v>
          </cell>
          <cell r="C1291">
            <v>-127.11548127887799</v>
          </cell>
        </row>
        <row r="1292">
          <cell r="A1292">
            <v>1406047.5241299099</v>
          </cell>
          <cell r="B1292">
            <v>-43.886700783747102</v>
          </cell>
          <cell r="C1292">
            <v>-128.13209109894899</v>
          </cell>
        </row>
        <row r="1293">
          <cell r="A1293">
            <v>1419057.5216890899</v>
          </cell>
          <cell r="B1293">
            <v>-43.998392845123902</v>
          </cell>
          <cell r="C1293">
            <v>-129.175900249558</v>
          </cell>
        </row>
        <row r="1294">
          <cell r="A1294">
            <v>1432187.8992735399</v>
          </cell>
          <cell r="B1294">
            <v>-44.121918568253697</v>
          </cell>
          <cell r="C1294">
            <v>-130.19916387057299</v>
          </cell>
        </row>
        <row r="1295">
          <cell r="A1295">
            <v>1445439.77074592</v>
          </cell>
          <cell r="B1295">
            <v>-44.245851078526499</v>
          </cell>
          <cell r="C1295">
            <v>-131.226238940244</v>
          </cell>
        </row>
        <row r="1296">
          <cell r="A1296">
            <v>1458814.2602753399</v>
          </cell>
          <cell r="B1296">
            <v>-44.370191796246601</v>
          </cell>
          <cell r="C1296">
            <v>-132.257618574113</v>
          </cell>
        </row>
        <row r="1297">
          <cell r="A1297">
            <v>1472312.50243271</v>
          </cell>
          <cell r="B1297">
            <v>-44.494943752307599</v>
          </cell>
          <cell r="C1297">
            <v>-133.29381287094</v>
          </cell>
        </row>
        <row r="1298">
          <cell r="A1298">
            <v>1485935.6422870001</v>
          </cell>
          <cell r="B1298">
            <v>-44.620111682117901</v>
          </cell>
          <cell r="C1298">
            <v>-134.33535224766501</v>
          </cell>
        </row>
        <row r="1299">
          <cell r="A1299">
            <v>1499684.83550237</v>
          </cell>
          <cell r="B1299">
            <v>-44.7721496888216</v>
          </cell>
          <cell r="C1299">
            <v>-135.33720956480599</v>
          </cell>
        </row>
        <row r="1300">
          <cell r="A1300">
            <v>1513561.2484362</v>
          </cell>
          <cell r="B1300">
            <v>-44.898616313507198</v>
          </cell>
          <cell r="C1300">
            <v>-136.389698023915</v>
          </cell>
        </row>
        <row r="1301">
          <cell r="A1301">
            <v>1527566.05823807</v>
          </cell>
          <cell r="B1301">
            <v>-45.0255316208385</v>
          </cell>
          <cell r="C1301">
            <v>-137.449243818426</v>
          </cell>
        </row>
        <row r="1302">
          <cell r="A1302">
            <v>1541700.45294955</v>
          </cell>
          <cell r="B1302">
            <v>-45.152908916431599</v>
          </cell>
          <cell r="C1302">
            <v>-138.516499071445</v>
          </cell>
        </row>
        <row r="1303">
          <cell r="A1303">
            <v>1555965.6316050701</v>
          </cell>
          <cell r="B1303">
            <v>-45.280764291770701</v>
          </cell>
          <cell r="C1303">
            <v>-139.59215975829099</v>
          </cell>
        </row>
        <row r="1304">
          <cell r="A1304">
            <v>1570362.8043335499</v>
          </cell>
          <cell r="B1304">
            <v>-45.409117017076902</v>
          </cell>
          <cell r="C1304">
            <v>-140.67697253026299</v>
          </cell>
        </row>
        <row r="1305">
          <cell r="A1305">
            <v>1584893.19246111</v>
          </cell>
          <cell r="B1305">
            <v>-45.5379900110661</v>
          </cell>
          <cell r="C1305">
            <v>-141.771742627799</v>
          </cell>
        </row>
        <row r="1306">
          <cell r="A1306">
            <v>1599558.02861466</v>
          </cell>
          <cell r="B1306">
            <v>-45.6540365495148</v>
          </cell>
          <cell r="C1306">
            <v>-142.905122211205</v>
          </cell>
        </row>
        <row r="1307">
          <cell r="A1307">
            <v>1614358.55682648</v>
          </cell>
          <cell r="B1307">
            <v>-45.783798669279399</v>
          </cell>
          <cell r="C1307">
            <v>-144.02307348231599</v>
          </cell>
        </row>
        <row r="1308">
          <cell r="A1308">
            <v>1629296.03263972</v>
          </cell>
          <cell r="B1308">
            <v>-45.914173855362897</v>
          </cell>
          <cell r="C1308">
            <v>-145.15386252710101</v>
          </cell>
        </row>
        <row r="1309">
          <cell r="A1309">
            <v>1644371.7232149299</v>
          </cell>
          <cell r="B1309">
            <v>-46.045205957367102</v>
          </cell>
          <cell r="C1309">
            <v>-146.29864254221599</v>
          </cell>
        </row>
        <row r="1310">
          <cell r="A1310">
            <v>1659586.9074375499</v>
          </cell>
          <cell r="B1310">
            <v>-46.176946073933102</v>
          </cell>
          <cell r="C1310">
            <v>-147.458696221786</v>
          </cell>
        </row>
        <row r="1311">
          <cell r="A1311">
            <v>1674942.8760264299</v>
          </cell>
          <cell r="B1311">
            <v>-46.295902387345002</v>
          </cell>
          <cell r="C1311">
            <v>-148.66444750805999</v>
          </cell>
        </row>
        <row r="1312">
          <cell r="A1312">
            <v>1690440.9316432599</v>
          </cell>
          <cell r="B1312">
            <v>-46.429006719292197</v>
          </cell>
          <cell r="C1312">
            <v>-149.860141072358</v>
          </cell>
        </row>
        <row r="1313">
          <cell r="A1313">
            <v>1706082.3890031199</v>
          </cell>
          <cell r="B1313">
            <v>-46.5630210108027</v>
          </cell>
          <cell r="C1313">
            <v>-151.076059610257</v>
          </cell>
        </row>
        <row r="1314">
          <cell r="A1314">
            <v>1721868.5749860001</v>
          </cell>
          <cell r="B1314">
            <v>-46.698033818587199</v>
          </cell>
          <cell r="C1314">
            <v>-152.31438126410399</v>
          </cell>
        </row>
        <row r="1315">
          <cell r="A1315">
            <v>1737800.8287493701</v>
          </cell>
          <cell r="B1315">
            <v>-46.834144268198699</v>
          </cell>
          <cell r="C1315">
            <v>-153.577688076361</v>
          </cell>
        </row>
        <row r="1316">
          <cell r="A1316">
            <v>1753880.50184176</v>
          </cell>
          <cell r="B1316">
            <v>-46.971461393785702</v>
          </cell>
          <cell r="C1316">
            <v>-154.869108409647</v>
          </cell>
        </row>
        <row r="1317">
          <cell r="A1317">
            <v>1770108.95831742</v>
          </cell>
          <cell r="B1317">
            <v>-47.110322738846399</v>
          </cell>
          <cell r="C1317">
            <v>-156.19572598214299</v>
          </cell>
        </row>
        <row r="1318">
          <cell r="A1318">
            <v>1786487.57485204</v>
          </cell>
          <cell r="B1318">
            <v>-47.2504940617046</v>
          </cell>
          <cell r="C1318">
            <v>-157.55793187366299</v>
          </cell>
        </row>
        <row r="1319">
          <cell r="A1319">
            <v>1803017.74085957</v>
          </cell>
          <cell r="B1319">
            <v>-47.392226555328598</v>
          </cell>
          <cell r="C1319">
            <v>-158.96385524435101</v>
          </cell>
        </row>
        <row r="1320">
          <cell r="A1320">
            <v>1819700.85860998</v>
          </cell>
          <cell r="B1320">
            <v>-47.535612165913498</v>
          </cell>
          <cell r="C1320">
            <v>-160.42269830201801</v>
          </cell>
        </row>
        <row r="1321">
          <cell r="A1321">
            <v>1836538.3433483399</v>
          </cell>
          <cell r="B1321">
            <v>-47.680685795823003</v>
          </cell>
          <cell r="C1321">
            <v>-161.947835549133</v>
          </cell>
        </row>
        <row r="1322">
          <cell r="A1322">
            <v>1853531.62341481</v>
          </cell>
          <cell r="B1322">
            <v>-47.844091290113496</v>
          </cell>
          <cell r="C1322">
            <v>-163.50352944344201</v>
          </cell>
        </row>
        <row r="1323">
          <cell r="A1323">
            <v>1870682.1403657999</v>
          </cell>
          <cell r="B1323">
            <v>-47.992147914222102</v>
          </cell>
          <cell r="C1323">
            <v>-165.23220747140201</v>
          </cell>
        </row>
        <row r="1324">
          <cell r="A1324">
            <v>1887991.3490962901</v>
          </cell>
          <cell r="B1324">
            <v>-48.140362973676801</v>
          </cell>
          <cell r="C1324">
            <v>-167.141282968588</v>
          </cell>
        </row>
        <row r="1325">
          <cell r="A1325">
            <v>1905460.7179632401</v>
          </cell>
          <cell r="B1325">
            <v>-48.285891431534601</v>
          </cell>
          <cell r="C1325">
            <v>-169.35010035164001</v>
          </cell>
        </row>
        <row r="1326">
          <cell r="A1326">
            <v>1923091.72891015</v>
          </cell>
          <cell r="B1326">
            <v>-48.420349862779503</v>
          </cell>
          <cell r="C1326">
            <v>-172.137113247179</v>
          </cell>
        </row>
        <row r="1327">
          <cell r="A1327">
            <v>1940885.8775927699</v>
          </cell>
          <cell r="B1327">
            <v>-48.514202512553297</v>
          </cell>
          <cell r="C1327">
            <v>-176.374913985511</v>
          </cell>
        </row>
        <row r="1328">
          <cell r="A1328">
            <v>1958844.6735059801</v>
          </cell>
          <cell r="B1328">
            <v>-48.425002617882001</v>
          </cell>
          <cell r="C1328">
            <v>-186.528771363511</v>
          </cell>
        </row>
        <row r="1329">
          <cell r="A1329">
            <v>1976969.6401118599</v>
          </cell>
          <cell r="B1329">
            <v>-58.815587946752501</v>
          </cell>
          <cell r="C1329">
            <v>-250.607555607839</v>
          </cell>
        </row>
        <row r="1330">
          <cell r="A1330">
            <v>1995262.31496887</v>
          </cell>
          <cell r="B1330">
            <v>-48.334044476868499</v>
          </cell>
          <cell r="C1330">
            <v>-133.043961521325</v>
          </cell>
        </row>
        <row r="1331">
          <cell r="A1331">
            <v>2013724.2498623801</v>
          </cell>
          <cell r="B1331">
            <v>-48.924607148813998</v>
          </cell>
          <cell r="C1331">
            <v>-161.46438482937899</v>
          </cell>
        </row>
        <row r="1332">
          <cell r="A1332">
            <v>2032357.0109362199</v>
          </cell>
          <cell r="B1332">
            <v>-49.296304578017597</v>
          </cell>
          <cell r="C1332">
            <v>-167.76066152652001</v>
          </cell>
        </row>
        <row r="1333">
          <cell r="A1333">
            <v>2051162.17882556</v>
          </cell>
          <cell r="B1333">
            <v>-49.557539823502601</v>
          </cell>
          <cell r="C1333">
            <v>-171.23708022548499</v>
          </cell>
        </row>
        <row r="1334">
          <cell r="A1334">
            <v>2070141.34879104</v>
          </cell>
          <cell r="B1334">
            <v>-49.783974694964897</v>
          </cell>
          <cell r="C1334">
            <v>-173.82820628539801</v>
          </cell>
        </row>
        <row r="1335">
          <cell r="A1335">
            <v>2089296.1308540399</v>
          </cell>
          <cell r="B1335">
            <v>-49.998948906543603</v>
          </cell>
          <cell r="C1335">
            <v>-176.02454579649</v>
          </cell>
        </row>
        <row r="1336">
          <cell r="A1336">
            <v>2108628.14993328</v>
          </cell>
          <cell r="B1336">
            <v>-50.210448365790597</v>
          </cell>
          <cell r="C1336">
            <v>-178.01131750346201</v>
          </cell>
        </row>
        <row r="1337">
          <cell r="A1337">
            <v>2128139.0459827101</v>
          </cell>
          <cell r="B1337">
            <v>-50.438223795146897</v>
          </cell>
          <cell r="C1337">
            <v>-179.763520404915</v>
          </cell>
        </row>
        <row r="1338">
          <cell r="A1338">
            <v>2147830.4741305299</v>
          </cell>
          <cell r="B1338">
            <v>-50.651040765293303</v>
          </cell>
          <cell r="C1338">
            <v>-181.542583463466</v>
          </cell>
        </row>
        <row r="1339">
          <cell r="A1339">
            <v>2167704.1048196899</v>
          </cell>
          <cell r="B1339">
            <v>-50.865934025565899</v>
          </cell>
          <cell r="C1339">
            <v>-183.26982005966599</v>
          </cell>
        </row>
        <row r="1340">
          <cell r="A1340">
            <v>2187761.6239495501</v>
          </cell>
          <cell r="B1340">
            <v>-51.083270785314099</v>
          </cell>
          <cell r="C1340">
            <v>-184.96198336002399</v>
          </cell>
        </row>
        <row r="1341">
          <cell r="A1341">
            <v>2208004.7330188998</v>
          </cell>
          <cell r="B1341">
            <v>-51.305288973531297</v>
          </cell>
          <cell r="C1341">
            <v>-186.69420141090799</v>
          </cell>
        </row>
        <row r="1342">
          <cell r="A1342">
            <v>2228435.1492702998</v>
          </cell>
          <cell r="B1342">
            <v>-51.5280358025719</v>
          </cell>
          <cell r="C1342">
            <v>-188.35136862163199</v>
          </cell>
        </row>
        <row r="1343">
          <cell r="A1343">
            <v>2249054.60583578</v>
          </cell>
          <cell r="B1343">
            <v>-51.7534943497227</v>
          </cell>
          <cell r="C1343">
            <v>-189.99939423790201</v>
          </cell>
        </row>
        <row r="1344">
          <cell r="A1344">
            <v>2269864.8518838198</v>
          </cell>
          <cell r="B1344">
            <v>-51.981662402312899</v>
          </cell>
          <cell r="C1344">
            <v>-191.64333493197699</v>
          </cell>
        </row>
        <row r="1345">
          <cell r="A1345">
            <v>2290867.65276777</v>
          </cell>
          <cell r="B1345">
            <v>-52.194834506787899</v>
          </cell>
          <cell r="C1345">
            <v>-193.32719223275501</v>
          </cell>
        </row>
        <row r="1346">
          <cell r="A1346">
            <v>2312064.7901755902</v>
          </cell>
          <cell r="B1346">
            <v>-52.428117389446498</v>
          </cell>
          <cell r="C1346">
            <v>-194.975979982789</v>
          </cell>
        </row>
        <row r="1347">
          <cell r="A1347">
            <v>2333458.062281</v>
          </cell>
          <cell r="B1347">
            <v>-52.664098353938499</v>
          </cell>
          <cell r="C1347">
            <v>-196.632287578654</v>
          </cell>
        </row>
        <row r="1348">
          <cell r="A1348">
            <v>2355049.2838960001</v>
          </cell>
          <cell r="B1348">
            <v>-52.902795481825002</v>
          </cell>
          <cell r="C1348">
            <v>-198.29942392390799</v>
          </cell>
        </row>
        <row r="1349">
          <cell r="A1349">
            <v>2376840.2866248698</v>
          </cell>
          <cell r="B1349">
            <v>-53.144241682984202</v>
          </cell>
          <cell r="C1349">
            <v>-199.98059341591599</v>
          </cell>
        </row>
        <row r="1350">
          <cell r="A1350">
            <v>2398832.9190194798</v>
          </cell>
          <cell r="B1350">
            <v>-53.391010614590002</v>
          </cell>
          <cell r="C1350">
            <v>-201.77938745541101</v>
          </cell>
        </row>
        <row r="1351">
          <cell r="A1351">
            <v>2421029.0467361701</v>
          </cell>
          <cell r="B1351">
            <v>-53.638164910238601</v>
          </cell>
          <cell r="C1351">
            <v>-203.50414663248</v>
          </cell>
        </row>
        <row r="1352">
          <cell r="A1352">
            <v>2443430.55269397</v>
          </cell>
          <cell r="B1352">
            <v>-53.888249726029798</v>
          </cell>
          <cell r="C1352">
            <v>-205.252847841993</v>
          </cell>
        </row>
        <row r="1353">
          <cell r="A1353">
            <v>2466039.3372343401</v>
          </cell>
          <cell r="B1353">
            <v>-54.1413579142598</v>
          </cell>
          <cell r="C1353">
            <v>-207.02887662585201</v>
          </cell>
        </row>
        <row r="1354">
          <cell r="A1354">
            <v>2488857.31828239</v>
          </cell>
          <cell r="B1354">
            <v>-54.415462630138897</v>
          </cell>
          <cell r="C1354">
            <v>-208.61330697579501</v>
          </cell>
        </row>
        <row r="1355">
          <cell r="A1355">
            <v>2511886.43150958</v>
          </cell>
          <cell r="B1355">
            <v>-54.6752829280017</v>
          </cell>
          <cell r="C1355">
            <v>-210.44412895734101</v>
          </cell>
        </row>
        <row r="1356">
          <cell r="A1356">
            <v>2535128.6304978998</v>
          </cell>
          <cell r="B1356">
            <v>-54.938527981302698</v>
          </cell>
          <cell r="C1356">
            <v>-212.313158194105</v>
          </cell>
        </row>
        <row r="1357">
          <cell r="A1357">
            <v>2558585.8869056399</v>
          </cell>
          <cell r="B1357">
            <v>-55.186308592665704</v>
          </cell>
          <cell r="C1357">
            <v>-214.26796128465401</v>
          </cell>
        </row>
        <row r="1358">
          <cell r="A1358">
            <v>2582260.1906345901</v>
          </cell>
          <cell r="B1358">
            <v>-55.456644255600601</v>
          </cell>
          <cell r="C1358">
            <v>-216.227540373235</v>
          </cell>
        </row>
        <row r="1359">
          <cell r="A1359">
            <v>2606153.5499988901</v>
          </cell>
          <cell r="B1359">
            <v>-55.7309702169673</v>
          </cell>
          <cell r="C1359">
            <v>-218.23994579560301</v>
          </cell>
        </row>
        <row r="1360">
          <cell r="A1360">
            <v>2630267.99189538</v>
          </cell>
          <cell r="B1360">
            <v>-56.009532715761701</v>
          </cell>
          <cell r="C1360">
            <v>-220.31125656410001</v>
          </cell>
        </row>
        <row r="1361">
          <cell r="A1361">
            <v>2654605.5619755401</v>
          </cell>
          <cell r="B1361">
            <v>-56.294711731897401</v>
          </cell>
          <cell r="C1361">
            <v>-222.61935354615301</v>
          </cell>
        </row>
        <row r="1362">
          <cell r="A1362">
            <v>2679168.3248190298</v>
          </cell>
          <cell r="B1362">
            <v>-56.582436420133398</v>
          </cell>
          <cell r="C1362">
            <v>-224.840239353768</v>
          </cell>
        </row>
        <row r="1363">
          <cell r="A1363">
            <v>2703958.36410884</v>
          </cell>
          <cell r="B1363">
            <v>-56.875334645207303</v>
          </cell>
          <cell r="C1363">
            <v>-227.14514641200901</v>
          </cell>
        </row>
        <row r="1364">
          <cell r="A1364">
            <v>2728977.7828080398</v>
          </cell>
          <cell r="B1364">
            <v>-57.173828042276099</v>
          </cell>
          <cell r="C1364">
            <v>-229.54577667242401</v>
          </cell>
        </row>
        <row r="1365">
          <cell r="A1365">
            <v>2754228.7033381602</v>
          </cell>
          <cell r="B1365">
            <v>-57.499476534112297</v>
          </cell>
          <cell r="C1365">
            <v>-231.72195993636501</v>
          </cell>
        </row>
        <row r="1366">
          <cell r="A1366">
            <v>2779713.2677592798</v>
          </cell>
          <cell r="B1366">
            <v>-57.811504131848899</v>
          </cell>
          <cell r="C1366">
            <v>-234.34713147749201</v>
          </cell>
        </row>
        <row r="1367">
          <cell r="A1367">
            <v>2805433.6379517098</v>
          </cell>
          <cell r="B1367">
            <v>-58.130711906837398</v>
          </cell>
          <cell r="C1367">
            <v>-237.131075009054</v>
          </cell>
        </row>
        <row r="1368">
          <cell r="A1368">
            <v>2831391.9957993701</v>
          </cell>
          <cell r="B1368">
            <v>-58.456300138906798</v>
          </cell>
          <cell r="C1368">
            <v>-240.359328141768</v>
          </cell>
        </row>
        <row r="1369">
          <cell r="A1369">
            <v>2857590.5433749398</v>
          </cell>
          <cell r="B1369">
            <v>-58.789690788384398</v>
          </cell>
          <cell r="C1369">
            <v>-243.65299012110501</v>
          </cell>
        </row>
        <row r="1370">
          <cell r="A1370">
            <v>2884031.5031265998</v>
          </cell>
          <cell r="B1370">
            <v>-59.1283973437273</v>
          </cell>
          <cell r="C1370">
            <v>-247.42321146686101</v>
          </cell>
        </row>
        <row r="1371">
          <cell r="A1371">
            <v>2910717.1180666001</v>
          </cell>
          <cell r="B1371">
            <v>-59.442570383269398</v>
          </cell>
          <cell r="C1371">
            <v>-252.226653102927</v>
          </cell>
        </row>
        <row r="1372">
          <cell r="A1372">
            <v>2937649.6519615301</v>
          </cell>
          <cell r="B1372">
            <v>-59.705829868284503</v>
          </cell>
          <cell r="C1372">
            <v>-260.366666820273</v>
          </cell>
        </row>
        <row r="1373">
          <cell r="A1373">
            <v>2964831.3895243402</v>
          </cell>
          <cell r="B1373">
            <v>-63.690235381785001</v>
          </cell>
          <cell r="C1373">
            <v>-324.682880854183</v>
          </cell>
        </row>
        <row r="1374">
          <cell r="A1374">
            <v>2992264.6366081801</v>
          </cell>
          <cell r="B1374">
            <v>-59.793121245615602</v>
          </cell>
          <cell r="C1374">
            <v>-231.884123061715</v>
          </cell>
        </row>
        <row r="1375">
          <cell r="A1375">
            <v>3019951.7204020098</v>
          </cell>
          <cell r="B1375">
            <v>-60.719865958980499</v>
          </cell>
          <cell r="C1375">
            <v>-250.936160945095</v>
          </cell>
        </row>
        <row r="1376">
          <cell r="A1376">
            <v>3047894.9896279802</v>
          </cell>
          <cell r="B1376">
            <v>-61.234427339497302</v>
          </cell>
          <cell r="C1376">
            <v>-257.641613374202</v>
          </cell>
        </row>
        <row r="1377">
          <cell r="A1377">
            <v>3076096.81474071</v>
          </cell>
          <cell r="B1377">
            <v>-61.684294418016002</v>
          </cell>
          <cell r="C1377">
            <v>-262.70559163385298</v>
          </cell>
        </row>
        <row r="1378">
          <cell r="A1378">
            <v>3104559.5881283502</v>
          </cell>
          <cell r="B1378">
            <v>-62.165801688735499</v>
          </cell>
          <cell r="C1378">
            <v>-267.091321035146</v>
          </cell>
        </row>
        <row r="1379">
          <cell r="A1379">
            <v>3133285.72431558</v>
          </cell>
          <cell r="B1379">
            <v>-62.596307481438899</v>
          </cell>
          <cell r="C1379">
            <v>-271.56963141331101</v>
          </cell>
        </row>
        <row r="1380">
          <cell r="A1380">
            <v>3162277.6601683702</v>
          </cell>
          <cell r="B1380">
            <v>-63.023271989970603</v>
          </cell>
          <cell r="C1380">
            <v>-276.06323811019899</v>
          </cell>
        </row>
        <row r="1381">
          <cell r="A1381">
            <v>3191537.85510075</v>
          </cell>
          <cell r="B1381">
            <v>-63.427046854150298</v>
          </cell>
          <cell r="C1381">
            <v>-280.679023677266</v>
          </cell>
        </row>
        <row r="1382">
          <cell r="A1382">
            <v>3221068.7912834301</v>
          </cell>
          <cell r="B1382">
            <v>-63.841399896698299</v>
          </cell>
          <cell r="C1382">
            <v>-285.38903915134199</v>
          </cell>
        </row>
        <row r="1383">
          <cell r="A1383">
            <v>3250872.9738543401</v>
          </cell>
          <cell r="B1383">
            <v>-64.244103708031005</v>
          </cell>
          <cell r="C1383">
            <v>-290.25726484995499</v>
          </cell>
        </row>
        <row r="1384">
          <cell r="A1384">
            <v>3280952.9311311902</v>
          </cell>
          <cell r="B1384">
            <v>-64.591596939386406</v>
          </cell>
          <cell r="C1384">
            <v>-295.71268716877</v>
          </cell>
        </row>
        <row r="1385">
          <cell r="A1385">
            <v>3311311.2148258998</v>
          </cell>
          <cell r="B1385">
            <v>-64.951309565940505</v>
          </cell>
          <cell r="C1385">
            <v>-300.947613072134</v>
          </cell>
        </row>
        <row r="1386">
          <cell r="A1386">
            <v>3341950.40026114</v>
          </cell>
          <cell r="B1386">
            <v>-65.284004910651404</v>
          </cell>
          <cell r="C1386">
            <v>-306.368017359899</v>
          </cell>
        </row>
        <row r="1387">
          <cell r="A1387">
            <v>3372873.0865886798</v>
          </cell>
          <cell r="B1387">
            <v>-65.678133345325193</v>
          </cell>
          <cell r="C1387">
            <v>-311.369581332731</v>
          </cell>
        </row>
        <row r="1388">
          <cell r="A1388">
            <v>3404081.89701</v>
          </cell>
          <cell r="B1388">
            <v>-65.948297500694494</v>
          </cell>
          <cell r="C1388">
            <v>-317.14774803074403</v>
          </cell>
        </row>
        <row r="1389">
          <cell r="A1389">
            <v>3435579.4789987402</v>
          </cell>
          <cell r="B1389">
            <v>-66.161328305288393</v>
          </cell>
          <cell r="C1389">
            <v>-323.12479422809298</v>
          </cell>
        </row>
        <row r="1390">
          <cell r="A1390">
            <v>3467368.5045253099</v>
          </cell>
          <cell r="B1390">
            <v>-66.342076940657606</v>
          </cell>
          <cell r="C1390">
            <v>-329.17027017744198</v>
          </cell>
        </row>
        <row r="1391">
          <cell r="A1391">
            <v>3499451.6702835602</v>
          </cell>
          <cell r="B1391">
            <v>-66.472984711014504</v>
          </cell>
          <cell r="C1391">
            <v>-335.29312112569801</v>
          </cell>
        </row>
        <row r="1392">
          <cell r="A1392">
            <v>3531831.6979195601</v>
          </cell>
          <cell r="B1392">
            <v>-66.475446935403795</v>
          </cell>
          <cell r="C1392">
            <v>-341.70588387641698</v>
          </cell>
        </row>
        <row r="1393">
          <cell r="A1393">
            <v>3564511.3342624302</v>
          </cell>
          <cell r="B1393">
            <v>-66.501708336267995</v>
          </cell>
          <cell r="C1393">
            <v>-347.818719279162</v>
          </cell>
        </row>
        <row r="1394">
          <cell r="A1394">
            <v>3597493.3515574201</v>
          </cell>
          <cell r="B1394">
            <v>-66.480380237673799</v>
          </cell>
          <cell r="C1394">
            <v>-353.88344220095797</v>
          </cell>
        </row>
        <row r="1395">
          <cell r="A1395">
            <v>3630780.54770101</v>
          </cell>
          <cell r="B1395">
            <v>-66.403441736395294</v>
          </cell>
          <cell r="C1395">
            <v>-359.95314382502698</v>
          </cell>
        </row>
        <row r="1396">
          <cell r="A1396">
            <v>3664375.7464783299</v>
          </cell>
          <cell r="B1396">
            <v>-66.298572626491094</v>
          </cell>
          <cell r="C1396">
            <v>-365.84514035489599</v>
          </cell>
        </row>
        <row r="1397">
          <cell r="A1397">
            <v>3698281.7978026499</v>
          </cell>
          <cell r="B1397">
            <v>-66.159748228581904</v>
          </cell>
          <cell r="C1397">
            <v>-371.62582621126899</v>
          </cell>
        </row>
        <row r="1398">
          <cell r="A1398">
            <v>3732501.5779571999</v>
          </cell>
          <cell r="B1398">
            <v>-66.051593933711601</v>
          </cell>
          <cell r="C1398">
            <v>-377.06841525810302</v>
          </cell>
        </row>
        <row r="1399">
          <cell r="A1399">
            <v>3767037.9898390798</v>
          </cell>
          <cell r="B1399">
            <v>-65.8623040253879</v>
          </cell>
          <cell r="C1399">
            <v>-382.65309416836402</v>
          </cell>
        </row>
        <row r="1400">
          <cell r="A1400">
            <v>3801893.9632056099</v>
          </cell>
          <cell r="B1400">
            <v>-65.641311905334106</v>
          </cell>
          <cell r="C1400">
            <v>-388.31195835467997</v>
          </cell>
        </row>
        <row r="1401">
          <cell r="A1401">
            <v>3837072.4549227799</v>
          </cell>
          <cell r="B1401">
            <v>-65.418598996642103</v>
          </cell>
          <cell r="C1401">
            <v>-393.93266273877498</v>
          </cell>
        </row>
        <row r="1402">
          <cell r="A1402">
            <v>3872576.4492161698</v>
          </cell>
          <cell r="B1402">
            <v>-65.176770506448804</v>
          </cell>
          <cell r="C1402">
            <v>-399.90263776178898</v>
          </cell>
        </row>
        <row r="1403">
          <cell r="A1403">
            <v>3908408.9579240102</v>
          </cell>
          <cell r="B1403">
            <v>-64.861444883972695</v>
          </cell>
          <cell r="C1403">
            <v>-407.40836849502898</v>
          </cell>
        </row>
        <row r="1404">
          <cell r="A1404">
            <v>3944573.0207527801</v>
          </cell>
          <cell r="B1404">
            <v>-64.042718802267302</v>
          </cell>
          <cell r="C1404">
            <v>-428.88185211384803</v>
          </cell>
        </row>
        <row r="1405">
          <cell r="A1405">
            <v>3981071.7055349601</v>
          </cell>
          <cell r="B1405">
            <v>-64.225831633475494</v>
          </cell>
          <cell r="C1405">
            <v>-383.51645142898201</v>
          </cell>
        </row>
        <row r="1406">
          <cell r="A1406">
            <v>4017908.1084893998</v>
          </cell>
          <cell r="B1406">
            <v>-64.4537720140451</v>
          </cell>
          <cell r="C1406">
            <v>-407.34405322303297</v>
          </cell>
        </row>
        <row r="1407">
          <cell r="A1407">
            <v>4055085.3544838298</v>
          </cell>
          <cell r="B1407">
            <v>-64.302864631765303</v>
          </cell>
          <cell r="C1407">
            <v>-414.39576887638202</v>
          </cell>
        </row>
        <row r="1408">
          <cell r="A1408">
            <v>4092606.5973001001</v>
          </cell>
          <cell r="B1408">
            <v>-64.1471396617588</v>
          </cell>
          <cell r="C1408">
            <v>-419.55188789397698</v>
          </cell>
        </row>
        <row r="1409">
          <cell r="A1409">
            <v>4130475.01990161</v>
          </cell>
          <cell r="B1409">
            <v>-63.997126862841498</v>
          </cell>
          <cell r="C1409">
            <v>-424.06192261646601</v>
          </cell>
        </row>
        <row r="1410">
          <cell r="A1410">
            <v>4168693.83470335</v>
          </cell>
          <cell r="B1410">
            <v>-63.815790553545803</v>
          </cell>
          <cell r="C1410">
            <v>-428.09771153924498</v>
          </cell>
        </row>
        <row r="1411">
          <cell r="A1411">
            <v>4207266.28384443</v>
          </cell>
          <cell r="B1411">
            <v>-63.686709819617697</v>
          </cell>
          <cell r="C1411">
            <v>-432.01254903380101</v>
          </cell>
        </row>
        <row r="1412">
          <cell r="A1412">
            <v>4246195.6394631304</v>
          </cell>
          <cell r="B1412">
            <v>-63.547398991361398</v>
          </cell>
          <cell r="C1412">
            <v>-435.890186021305</v>
          </cell>
        </row>
        <row r="1413">
          <cell r="A1413">
            <v>4285485.2039743904</v>
          </cell>
          <cell r="B1413">
            <v>-63.4341426370829</v>
          </cell>
          <cell r="C1413">
            <v>-439.49060201853803</v>
          </cell>
        </row>
        <row r="1414">
          <cell r="A1414">
            <v>4325138.31035008</v>
          </cell>
          <cell r="B1414">
            <v>-63.393962780660999</v>
          </cell>
          <cell r="C1414">
            <v>-442.98066172127898</v>
          </cell>
        </row>
        <row r="1415">
          <cell r="A1415">
            <v>4365158.3224016502</v>
          </cell>
          <cell r="B1415">
            <v>-63.292256361701497</v>
          </cell>
          <cell r="C1415">
            <v>-446.37755737028101</v>
          </cell>
        </row>
        <row r="1416">
          <cell r="A1416">
            <v>4405548.6350655304</v>
          </cell>
          <cell r="B1416">
            <v>-63.169347749816197</v>
          </cell>
          <cell r="C1416">
            <v>-449.59739778998602</v>
          </cell>
        </row>
        <row r="1417">
          <cell r="A1417">
            <v>4446312.6746910801</v>
          </cell>
          <cell r="B1417">
            <v>-63.08122235415</v>
          </cell>
          <cell r="C1417">
            <v>-452.878950818975</v>
          </cell>
        </row>
        <row r="1418">
          <cell r="A1418">
            <v>4487453.8993313201</v>
          </cell>
          <cell r="B1418">
            <v>-62.9986614885714</v>
          </cell>
          <cell r="C1418">
            <v>-456.12828915108997</v>
          </cell>
        </row>
        <row r="1419">
          <cell r="A1419">
            <v>4528975.7990362002</v>
          </cell>
          <cell r="B1419">
            <v>-62.900418628336297</v>
          </cell>
          <cell r="C1419">
            <v>-459.509987549546</v>
          </cell>
        </row>
        <row r="1420">
          <cell r="A1420">
            <v>4570881.8961487496</v>
          </cell>
          <cell r="B1420">
            <v>-62.828459905636898</v>
          </cell>
          <cell r="C1420">
            <v>-462.74977377418702</v>
          </cell>
        </row>
        <row r="1421">
          <cell r="A1421">
            <v>4613175.7456037896</v>
          </cell>
          <cell r="B1421">
            <v>-62.815454250820501</v>
          </cell>
          <cell r="C1421">
            <v>-465.733404850451</v>
          </cell>
        </row>
        <row r="1422">
          <cell r="A1422">
            <v>4655860.9352295902</v>
          </cell>
          <cell r="B1422">
            <v>-62.7559771125024</v>
          </cell>
          <cell r="C1422">
            <v>-469.037642657839</v>
          </cell>
        </row>
        <row r="1423">
          <cell r="A1423">
            <v>4698941.0860521495</v>
          </cell>
          <cell r="B1423">
            <v>-62.6812959861359</v>
          </cell>
          <cell r="C1423">
            <v>-472.57142147972201</v>
          </cell>
        </row>
        <row r="1424">
          <cell r="A1424">
            <v>4742419.8526024399</v>
          </cell>
          <cell r="B1424">
            <v>-62.636752459405997</v>
          </cell>
          <cell r="C1424">
            <v>-476.07783854976901</v>
          </cell>
        </row>
        <row r="1425">
          <cell r="A1425">
            <v>4786300.9232263798</v>
          </cell>
          <cell r="B1425">
            <v>-62.578939470972003</v>
          </cell>
          <cell r="C1425">
            <v>-479.933128321482</v>
          </cell>
        </row>
        <row r="1426">
          <cell r="A1426">
            <v>4830588.0203977199</v>
          </cell>
          <cell r="B1426">
            <v>-62.551876849813901</v>
          </cell>
          <cell r="C1426">
            <v>-484.00410027233801</v>
          </cell>
        </row>
        <row r="1427">
          <cell r="A1427">
            <v>4875284.9010338504</v>
          </cell>
          <cell r="B1427">
            <v>-62.511762588938801</v>
          </cell>
          <cell r="C1427">
            <v>-488.93476308647899</v>
          </cell>
        </row>
        <row r="1428">
          <cell r="A1428">
            <v>4920395.3568145102</v>
          </cell>
          <cell r="B1428">
            <v>-62.327707394575498</v>
          </cell>
          <cell r="C1428">
            <v>-498.78434342155799</v>
          </cell>
        </row>
        <row r="1429">
          <cell r="A1429">
            <v>4965923.2145033497</v>
          </cell>
          <cell r="B1429">
            <v>-62.527009619259303</v>
          </cell>
          <cell r="C1429">
            <v>-442.49247068739299</v>
          </cell>
        </row>
        <row r="1430">
          <cell r="A1430">
            <v>5011872.3362727202</v>
          </cell>
          <cell r="B1430">
            <v>-62.618890407816501</v>
          </cell>
          <cell r="C1430">
            <v>-488.89713340121699</v>
          </cell>
        </row>
        <row r="1431">
          <cell r="A1431">
            <v>5058246.6200311296</v>
          </cell>
          <cell r="B1431">
            <v>-62.769826047169701</v>
          </cell>
          <cell r="C1431">
            <v>-495.14501047124099</v>
          </cell>
        </row>
        <row r="1432">
          <cell r="A1432">
            <v>5105049.9997540601</v>
          </cell>
          <cell r="B1432">
            <v>-62.893537343885299</v>
          </cell>
          <cell r="C1432">
            <v>-499.64513135559798</v>
          </cell>
        </row>
        <row r="1433">
          <cell r="A1433">
            <v>5152286.44581756</v>
          </cell>
          <cell r="B1433">
            <v>-63.000151245204997</v>
          </cell>
          <cell r="C1433">
            <v>-503.77943588258898</v>
          </cell>
        </row>
        <row r="1434">
          <cell r="A1434">
            <v>5199959.9653351596</v>
          </cell>
          <cell r="B1434">
            <v>-63.169748042869898</v>
          </cell>
          <cell r="C1434">
            <v>-507.34853183208202</v>
          </cell>
        </row>
        <row r="1435">
          <cell r="A1435">
            <v>5248074.6024977202</v>
          </cell>
          <cell r="B1435">
            <v>-63.320692492746801</v>
          </cell>
          <cell r="C1435">
            <v>-510.94474208261801</v>
          </cell>
        </row>
        <row r="1436">
          <cell r="A1436">
            <v>5296634.4389165798</v>
          </cell>
          <cell r="B1436">
            <v>-63.482628070548003</v>
          </cell>
          <cell r="C1436">
            <v>-514.482714802896</v>
          </cell>
        </row>
        <row r="1437">
          <cell r="A1437">
            <v>5345643.5939697102</v>
          </cell>
          <cell r="B1437">
            <v>-63.652735902892999</v>
          </cell>
          <cell r="C1437">
            <v>-517.97810033343296</v>
          </cell>
        </row>
        <row r="1438">
          <cell r="A1438">
            <v>5395106.2251512697</v>
          </cell>
          <cell r="B1438">
            <v>-63.805991230121101</v>
          </cell>
          <cell r="C1438">
            <v>-521.62695029558301</v>
          </cell>
        </row>
        <row r="1439">
          <cell r="A1439">
            <v>5445026.5284241997</v>
          </cell>
          <cell r="B1439">
            <v>-63.991496030081798</v>
          </cell>
          <cell r="C1439">
            <v>-525.14143207094696</v>
          </cell>
        </row>
        <row r="1440">
          <cell r="A1440">
            <v>5495408.7385762399</v>
          </cell>
          <cell r="B1440">
            <v>-64.191457481383793</v>
          </cell>
          <cell r="C1440">
            <v>-528.759613019168</v>
          </cell>
        </row>
        <row r="1441">
          <cell r="A1441">
            <v>5546257.1295790998</v>
          </cell>
          <cell r="B1441">
            <v>-64.394942803783195</v>
          </cell>
          <cell r="C1441">
            <v>-532.41022591875003</v>
          </cell>
        </row>
        <row r="1442">
          <cell r="A1442">
            <v>5597576.0149510996</v>
          </cell>
          <cell r="B1442">
            <v>-64.624055561909699</v>
          </cell>
          <cell r="C1442">
            <v>-535.87994757252</v>
          </cell>
        </row>
        <row r="1443">
          <cell r="A1443">
            <v>5649369.7481230199</v>
          </cell>
          <cell r="B1443">
            <v>-64.821654008328593</v>
          </cell>
          <cell r="C1443">
            <v>-539.92616670712005</v>
          </cell>
        </row>
        <row r="1444">
          <cell r="A1444">
            <v>5701642.7228074698</v>
          </cell>
          <cell r="B1444">
            <v>-65.057960820999796</v>
          </cell>
          <cell r="C1444">
            <v>-544.01657428538499</v>
          </cell>
        </row>
        <row r="1445">
          <cell r="A1445">
            <v>5754399.3733715601</v>
          </cell>
          <cell r="B1445">
            <v>-65.323893837581807</v>
          </cell>
          <cell r="C1445">
            <v>-548.51570261175402</v>
          </cell>
        </row>
        <row r="1446">
          <cell r="A1446">
            <v>5807644.1752131199</v>
          </cell>
          <cell r="B1446">
            <v>-65.598626282552701</v>
          </cell>
          <cell r="C1446">
            <v>-553.38918480517702</v>
          </cell>
        </row>
        <row r="1447">
          <cell r="A1447">
            <v>5861381.64514028</v>
          </cell>
          <cell r="B1447">
            <v>-65.896458147172595</v>
          </cell>
          <cell r="C1447">
            <v>-558.97782358433506</v>
          </cell>
        </row>
        <row r="1448">
          <cell r="A1448">
            <v>5915616.3417547401</v>
          </cell>
          <cell r="B1448">
            <v>-66.032027573756693</v>
          </cell>
          <cell r="C1448">
            <v>-572.20003637863897</v>
          </cell>
        </row>
        <row r="1449">
          <cell r="A1449">
            <v>5970352.86583836</v>
          </cell>
          <cell r="B1449">
            <v>-66.089294367565202</v>
          </cell>
          <cell r="C1449">
            <v>-547.83322038186805</v>
          </cell>
        </row>
        <row r="1450">
          <cell r="A1450">
            <v>6025595.8607435804</v>
          </cell>
          <cell r="B1450">
            <v>-66.948404289361093</v>
          </cell>
          <cell r="C1450">
            <v>-564.74461557468305</v>
          </cell>
        </row>
        <row r="1451">
          <cell r="A1451">
            <v>6081350.0127871698</v>
          </cell>
          <cell r="B1451">
            <v>-67.427110836278302</v>
          </cell>
          <cell r="C1451">
            <v>-571.62634438280395</v>
          </cell>
        </row>
        <row r="1452">
          <cell r="A1452">
            <v>6137620.0516479397</v>
          </cell>
          <cell r="B1452">
            <v>-67.935504013201097</v>
          </cell>
          <cell r="C1452">
            <v>-577.39372433579297</v>
          </cell>
        </row>
        <row r="1453">
          <cell r="A1453">
            <v>6194410.7507678103</v>
          </cell>
          <cell r="B1453">
            <v>-68.516026244478397</v>
          </cell>
          <cell r="C1453">
            <v>-582.52291570557895</v>
          </cell>
        </row>
        <row r="1454">
          <cell r="A1454">
            <v>6251726.9277568599</v>
          </cell>
          <cell r="B1454">
            <v>-69.073594042396493</v>
          </cell>
          <cell r="C1454">
            <v>-588.09275586992703</v>
          </cell>
        </row>
        <row r="1455">
          <cell r="A1455">
            <v>6309573.4448019303</v>
          </cell>
          <cell r="B1455">
            <v>-69.628034695519801</v>
          </cell>
          <cell r="C1455">
            <v>-593.95853693841002</v>
          </cell>
        </row>
        <row r="1456">
          <cell r="A1456">
            <v>6367955.2090791604</v>
          </cell>
          <cell r="B1456">
            <v>-70.249886808793804</v>
          </cell>
          <cell r="C1456">
            <v>-600.33876971854704</v>
          </cell>
        </row>
        <row r="1457">
          <cell r="A1457">
            <v>6426877.1731701903</v>
          </cell>
          <cell r="B1457">
            <v>-70.870104079278804</v>
          </cell>
          <cell r="C1457">
            <v>-606.72823031434905</v>
          </cell>
        </row>
        <row r="1458">
          <cell r="A1458">
            <v>6486344.3354823804</v>
          </cell>
          <cell r="B1458">
            <v>-71.512020034257503</v>
          </cell>
          <cell r="C1458">
            <v>-612.75292717480102</v>
          </cell>
        </row>
        <row r="1459">
          <cell r="A1459">
            <v>6546361.7406727402</v>
          </cell>
          <cell r="B1459">
            <v>-72.134370605503904</v>
          </cell>
          <cell r="C1459">
            <v>-620.27227285675099</v>
          </cell>
        </row>
        <row r="1460">
          <cell r="A1460">
            <v>6606934.48007596</v>
          </cell>
          <cell r="B1460">
            <v>-72.786486313695306</v>
          </cell>
          <cell r="C1460">
            <v>-629.00031023073302</v>
          </cell>
        </row>
        <row r="1461">
          <cell r="A1461">
            <v>6668067.6921362104</v>
          </cell>
          <cell r="B1461">
            <v>-73.409934323866594</v>
          </cell>
          <cell r="C1461">
            <v>-638.08199231780804</v>
          </cell>
        </row>
        <row r="1462">
          <cell r="A1462">
            <v>6729766.5628431803</v>
          </cell>
          <cell r="B1462">
            <v>-73.971613510447398</v>
          </cell>
          <cell r="C1462">
            <v>-648.34678359157704</v>
          </cell>
        </row>
        <row r="1463">
          <cell r="A1463">
            <v>6792036.3261718396</v>
          </cell>
          <cell r="B1463">
            <v>-74.538642451589794</v>
          </cell>
          <cell r="C1463">
            <v>-659.33605263567495</v>
          </cell>
        </row>
        <row r="1464">
          <cell r="A1464">
            <v>6854882.2645266196</v>
          </cell>
          <cell r="B1464">
            <v>-74.931922591581099</v>
          </cell>
          <cell r="C1464">
            <v>-673.04907281659496</v>
          </cell>
        </row>
        <row r="1465">
          <cell r="A1465">
            <v>6918309.70918936</v>
          </cell>
          <cell r="B1465">
            <v>-74.696771691295993</v>
          </cell>
          <cell r="C1465">
            <v>-707.57788908446605</v>
          </cell>
        </row>
        <row r="1466">
          <cell r="A1466">
            <v>6982324.0407717098</v>
          </cell>
          <cell r="B1466">
            <v>-75.256483215402298</v>
          </cell>
          <cell r="C1466">
            <v>-684.576120237336</v>
          </cell>
        </row>
        <row r="1467">
          <cell r="A1467">
            <v>7046930.6896714596</v>
          </cell>
          <cell r="B1467">
            <v>-75.397590308657499</v>
          </cell>
          <cell r="C1467">
            <v>-702.00280462547505</v>
          </cell>
        </row>
        <row r="1468">
          <cell r="A1468">
            <v>7112135.1365332901</v>
          </cell>
          <cell r="B1468">
            <v>-75.232061417189897</v>
          </cell>
          <cell r="C1468">
            <v>-715.49259202518601</v>
          </cell>
        </row>
        <row r="1469">
          <cell r="A1469">
            <v>7177942.9127136096</v>
          </cell>
          <cell r="B1469">
            <v>-74.916847700470797</v>
          </cell>
          <cell r="C1469">
            <v>-727.68299507085101</v>
          </cell>
        </row>
        <row r="1470">
          <cell r="A1470">
            <v>7244359.6007498996</v>
          </cell>
          <cell r="B1470">
            <v>-74.416284119680796</v>
          </cell>
          <cell r="C1470">
            <v>-738.80164692402798</v>
          </cell>
        </row>
        <row r="1471">
          <cell r="A1471">
            <v>7311390.8348341696</v>
          </cell>
          <cell r="B1471">
            <v>-73.944425663671694</v>
          </cell>
          <cell r="C1471">
            <v>-748.81984204448497</v>
          </cell>
        </row>
        <row r="1472">
          <cell r="A1472">
            <v>7379042.3012910103</v>
          </cell>
          <cell r="B1472">
            <v>-73.449878008798507</v>
          </cell>
          <cell r="C1472">
            <v>-757.81790880267897</v>
          </cell>
        </row>
        <row r="1473">
          <cell r="A1473">
            <v>7447319.7390598804</v>
          </cell>
          <cell r="B1473">
            <v>-73.068769018522602</v>
          </cell>
          <cell r="C1473">
            <v>-765.85212043653598</v>
          </cell>
        </row>
        <row r="1474">
          <cell r="A1474">
            <v>7516228.94018206</v>
          </cell>
          <cell r="B1474">
            <v>-72.484019156210294</v>
          </cell>
          <cell r="C1474">
            <v>-773.65310272182398</v>
          </cell>
        </row>
        <row r="1475">
          <cell r="A1475">
            <v>7585775.7502918299</v>
          </cell>
          <cell r="B1475">
            <v>-71.975730590154598</v>
          </cell>
          <cell r="C1475">
            <v>-781.25970135434204</v>
          </cell>
        </row>
        <row r="1476">
          <cell r="A1476">
            <v>7655966.0691125598</v>
          </cell>
          <cell r="B1476">
            <v>-71.500517302718194</v>
          </cell>
          <cell r="C1476">
            <v>-788.431955954469</v>
          </cell>
        </row>
        <row r="1477">
          <cell r="A1477">
            <v>7726805.8509570202</v>
          </cell>
          <cell r="B1477">
            <v>-71.106050987951505</v>
          </cell>
          <cell r="C1477">
            <v>-795.13711527787405</v>
          </cell>
        </row>
        <row r="1478">
          <cell r="A1478">
            <v>7798301.1052325899</v>
          </cell>
          <cell r="B1478">
            <v>-70.668474110875593</v>
          </cell>
          <cell r="C1478">
            <v>-802.91206155254895</v>
          </cell>
        </row>
        <row r="1479">
          <cell r="A1479">
            <v>7870457.8969509797</v>
          </cell>
          <cell r="B1479">
            <v>-70.200810989216194</v>
          </cell>
          <cell r="C1479">
            <v>-813.18394391166498</v>
          </cell>
        </row>
        <row r="1480">
          <cell r="A1480">
            <v>7943282.3472428201</v>
          </cell>
          <cell r="B1480">
            <v>-69.401214540649207</v>
          </cell>
          <cell r="C1480">
            <v>-783.81659415486604</v>
          </cell>
        </row>
        <row r="1481">
          <cell r="A1481">
            <v>8016780.63387678</v>
          </cell>
          <cell r="B1481">
            <v>-69.818622881516504</v>
          </cell>
          <cell r="C1481">
            <v>-815.707503717657</v>
          </cell>
        </row>
        <row r="1482">
          <cell r="A1482">
            <v>8090958.9917838201</v>
          </cell>
          <cell r="B1482">
            <v>-69.666188631992895</v>
          </cell>
          <cell r="C1482">
            <v>-823.56599362555198</v>
          </cell>
        </row>
        <row r="1483">
          <cell r="A1483">
            <v>8165823.7135859197</v>
          </cell>
          <cell r="B1483">
            <v>-69.523582309758794</v>
          </cell>
          <cell r="C1483">
            <v>-830.34081608650501</v>
          </cell>
        </row>
        <row r="1484">
          <cell r="A1484">
            <v>8241381.1501300205</v>
          </cell>
          <cell r="B1484">
            <v>-69.411138500036898</v>
          </cell>
          <cell r="C1484">
            <v>-836.33152490503005</v>
          </cell>
        </row>
        <row r="1485">
          <cell r="A1485">
            <v>8317637.7110267002</v>
          </cell>
          <cell r="B1485">
            <v>-69.391212630413804</v>
          </cell>
          <cell r="C1485">
            <v>-841.92340573750596</v>
          </cell>
        </row>
        <row r="1486">
          <cell r="A1486">
            <v>8394599.8651939798</v>
          </cell>
          <cell r="B1486">
            <v>-69.329557705684394</v>
          </cell>
          <cell r="C1486">
            <v>-847.53265855733696</v>
          </cell>
        </row>
        <row r="1487">
          <cell r="A1487">
            <v>8472274.1414059605</v>
          </cell>
          <cell r="B1487">
            <v>-69.281063049129301</v>
          </cell>
          <cell r="C1487">
            <v>-853.39192267930105</v>
          </cell>
        </row>
        <row r="1488">
          <cell r="A1488">
            <v>8550667.1288468391</v>
          </cell>
          <cell r="B1488">
            <v>-69.249601473534497</v>
          </cell>
          <cell r="C1488">
            <v>-859.32107631756401</v>
          </cell>
        </row>
        <row r="1489">
          <cell r="A1489">
            <v>8629785.4776696991</v>
          </cell>
          <cell r="B1489">
            <v>-69.258756871157303</v>
          </cell>
          <cell r="C1489">
            <v>-865.20780353112605</v>
          </cell>
        </row>
        <row r="1490">
          <cell r="A1490">
            <v>8709635.8995608091</v>
          </cell>
          <cell r="B1490">
            <v>-69.339919092105404</v>
          </cell>
          <cell r="C1490">
            <v>-870.96307363087396</v>
          </cell>
        </row>
        <row r="1491">
          <cell r="A1491">
            <v>8790225.1683088392</v>
          </cell>
          <cell r="B1491">
            <v>-69.385595168477593</v>
          </cell>
          <cell r="C1491">
            <v>-878.24918752001599</v>
          </cell>
        </row>
        <row r="1492">
          <cell r="A1492">
            <v>8871560.12037961</v>
          </cell>
          <cell r="B1492">
            <v>-69.415238676798594</v>
          </cell>
          <cell r="C1492">
            <v>-889.43386480378501</v>
          </cell>
        </row>
        <row r="1493">
          <cell r="A1493">
            <v>8953647.6554959305</v>
          </cell>
          <cell r="B1493">
            <v>-69.478733510385595</v>
          </cell>
          <cell r="C1493">
            <v>-877.59205769769096</v>
          </cell>
        </row>
        <row r="1494">
          <cell r="A1494">
            <v>9036494.7372230198</v>
          </cell>
          <cell r="B1494">
            <v>-69.981654486126601</v>
          </cell>
          <cell r="C1494">
            <v>-891.82291496012294</v>
          </cell>
        </row>
        <row r="1495">
          <cell r="A1495">
            <v>9120108.3935590908</v>
          </cell>
          <cell r="B1495">
            <v>-70.362660687693094</v>
          </cell>
          <cell r="C1495">
            <v>-899.55085483369396</v>
          </cell>
        </row>
        <row r="1496">
          <cell r="A1496">
            <v>9204495.7175317202</v>
          </cell>
          <cell r="B1496">
            <v>-70.746238471693303</v>
          </cell>
          <cell r="C1496">
            <v>-906.70584176580496</v>
          </cell>
        </row>
        <row r="1497">
          <cell r="A1497">
            <v>9289663.8677993603</v>
          </cell>
          <cell r="B1497">
            <v>-71.232051133446703</v>
          </cell>
          <cell r="C1497">
            <v>-912.92105698886098</v>
          </cell>
        </row>
        <row r="1498">
          <cell r="A1498">
            <v>9375620.0692588091</v>
          </cell>
          <cell r="B1498">
            <v>-71.686790219137293</v>
          </cell>
          <cell r="C1498">
            <v>-919.92496956171897</v>
          </cell>
        </row>
        <row r="1499">
          <cell r="A1499">
            <v>9462371.6136579197</v>
          </cell>
          <cell r="B1499">
            <v>-72.176456880153907</v>
          </cell>
          <cell r="C1499">
            <v>-927.14496006291904</v>
          </cell>
        </row>
        <row r="1500">
          <cell r="A1500">
            <v>9549925.8602143601</v>
          </cell>
          <cell r="B1500">
            <v>-72.769345094608497</v>
          </cell>
          <cell r="C1500">
            <v>-933.99802422938501</v>
          </cell>
        </row>
        <row r="1501">
          <cell r="A1501">
            <v>9638290.2362396996</v>
          </cell>
          <cell r="B1501">
            <v>-73.345122954371405</v>
          </cell>
          <cell r="C1501">
            <v>-942.23003137374496</v>
          </cell>
        </row>
        <row r="1502">
          <cell r="A1502">
            <v>9727472.2377696596</v>
          </cell>
          <cell r="B1502">
            <v>-74.040285227629198</v>
          </cell>
          <cell r="C1502">
            <v>-951.59137411911001</v>
          </cell>
        </row>
        <row r="1503">
          <cell r="A1503">
            <v>9817479.4301998392</v>
          </cell>
          <cell r="B1503">
            <v>-74.748558381103507</v>
          </cell>
          <cell r="C1503">
            <v>-963.05912041122599</v>
          </cell>
        </row>
        <row r="1504">
          <cell r="A1504">
            <v>9908319.44892768</v>
          </cell>
          <cell r="B1504">
            <v>-96.055330560161494</v>
          </cell>
          <cell r="C1504">
            <v>-992.61726271745999</v>
          </cell>
        </row>
        <row r="1505">
          <cell r="A1505">
            <v>10000000</v>
          </cell>
          <cell r="B1505">
            <v>-76.451055105939403</v>
          </cell>
          <cell r="C1505">
            <v>-976.46041778560198</v>
          </cell>
        </row>
      </sheetData>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86"/>
  <sheetViews>
    <sheetView tabSelected="1" topLeftCell="A14" zoomScale="85" zoomScaleNormal="85" workbookViewId="0">
      <selection activeCell="B30" sqref="B30"/>
    </sheetView>
  </sheetViews>
  <sheetFormatPr defaultRowHeight="14.5" x14ac:dyDescent="0.35"/>
  <cols>
    <col min="1" max="1" width="47" customWidth="1"/>
    <col min="2" max="2" width="10.81640625" customWidth="1"/>
  </cols>
  <sheetData>
    <row r="1" spans="1:18" x14ac:dyDescent="0.35">
      <c r="A1" s="78"/>
      <c r="B1" s="76" t="s">
        <v>0</v>
      </c>
      <c r="C1" s="76"/>
      <c r="D1" s="76"/>
      <c r="E1" s="76"/>
      <c r="F1" s="76"/>
      <c r="G1" s="76"/>
      <c r="H1" s="76"/>
      <c r="I1" s="76"/>
      <c r="J1" s="76"/>
      <c r="K1" s="76"/>
      <c r="L1" s="76"/>
      <c r="M1" s="76"/>
      <c r="N1" s="76"/>
      <c r="O1" s="76"/>
      <c r="P1" s="76"/>
      <c r="Q1" s="76"/>
      <c r="R1" s="76"/>
    </row>
    <row r="2" spans="1:18" x14ac:dyDescent="0.35">
      <c r="A2" s="78"/>
      <c r="B2" s="76"/>
      <c r="C2" s="76"/>
      <c r="D2" s="76"/>
      <c r="E2" s="76"/>
      <c r="F2" s="76"/>
      <c r="G2" s="76"/>
      <c r="H2" s="76"/>
      <c r="I2" s="76"/>
      <c r="J2" s="76"/>
      <c r="K2" s="76"/>
      <c r="L2" s="76"/>
      <c r="M2" s="76"/>
      <c r="N2" s="76"/>
      <c r="O2" s="76"/>
      <c r="P2" s="76"/>
      <c r="Q2" s="76"/>
      <c r="R2" s="76"/>
    </row>
    <row r="3" spans="1:18" x14ac:dyDescent="0.35">
      <c r="A3" s="78"/>
      <c r="B3" s="76"/>
      <c r="C3" s="76"/>
      <c r="D3" s="76"/>
      <c r="E3" s="76"/>
      <c r="F3" s="76"/>
      <c r="G3" s="76"/>
      <c r="H3" s="76"/>
      <c r="I3" s="76"/>
      <c r="J3" s="76"/>
      <c r="K3" s="76"/>
      <c r="L3" s="76"/>
      <c r="M3" s="76"/>
      <c r="N3" s="76"/>
      <c r="O3" s="76"/>
      <c r="P3" s="76"/>
      <c r="Q3" s="76"/>
      <c r="R3" s="76"/>
    </row>
    <row r="4" spans="1:18" ht="14.25" customHeight="1" x14ac:dyDescent="0.35">
      <c r="A4" s="3"/>
      <c r="B4" s="3"/>
      <c r="C4" s="3"/>
      <c r="D4" s="3"/>
      <c r="E4" s="3"/>
      <c r="F4" s="3"/>
      <c r="G4" s="3"/>
      <c r="H4" s="3"/>
      <c r="I4" s="3"/>
      <c r="J4" s="3"/>
      <c r="K4" s="3"/>
      <c r="L4" s="3"/>
      <c r="M4" s="3"/>
      <c r="N4" s="3"/>
      <c r="O4" s="3"/>
      <c r="P4" s="3"/>
      <c r="Q4" s="3"/>
      <c r="R4" s="3"/>
    </row>
    <row r="5" spans="1:18" ht="14.25" customHeight="1" x14ac:dyDescent="0.35">
      <c r="A5" s="3"/>
      <c r="B5" s="3"/>
      <c r="C5" s="2"/>
      <c r="D5" s="4" t="s">
        <v>6</v>
      </c>
      <c r="E5" s="3"/>
      <c r="F5" s="3"/>
      <c r="G5" s="4" t="s">
        <v>123</v>
      </c>
      <c r="H5" s="3"/>
      <c r="I5" s="3"/>
      <c r="J5" s="3"/>
      <c r="K5" s="4" t="s">
        <v>126</v>
      </c>
      <c r="L5" s="3"/>
      <c r="M5" s="3"/>
      <c r="N5" s="3"/>
      <c r="O5" s="3"/>
      <c r="P5" s="3"/>
      <c r="Q5" s="3"/>
      <c r="R5" s="3"/>
    </row>
    <row r="6" spans="1:18" ht="14.25" customHeight="1" x14ac:dyDescent="0.35">
      <c r="A6" s="3"/>
      <c r="B6" s="3"/>
      <c r="C6" s="3"/>
      <c r="D6" s="3"/>
      <c r="E6" s="3"/>
      <c r="F6" s="3"/>
      <c r="G6" s="3"/>
      <c r="H6" s="3"/>
      <c r="I6" s="3"/>
      <c r="J6" s="3"/>
      <c r="K6" s="3"/>
      <c r="L6" s="3"/>
      <c r="M6" s="3"/>
      <c r="N6" s="3"/>
      <c r="O6" s="3"/>
      <c r="P6" s="3"/>
      <c r="Q6" s="3"/>
      <c r="R6" s="3"/>
    </row>
    <row r="7" spans="1:18" ht="14.25" customHeight="1" x14ac:dyDescent="0.35">
      <c r="A7" s="77"/>
      <c r="B7" s="77"/>
      <c r="C7" s="77"/>
      <c r="D7" s="77"/>
      <c r="E7" s="77"/>
      <c r="F7" s="77"/>
      <c r="G7" s="77"/>
      <c r="H7" s="77"/>
      <c r="I7" s="77"/>
      <c r="J7" s="77"/>
      <c r="K7" s="77"/>
      <c r="L7" s="77"/>
      <c r="M7" s="77"/>
      <c r="N7" s="77"/>
      <c r="O7" s="77"/>
      <c r="P7" s="77"/>
      <c r="Q7" s="77"/>
      <c r="R7" s="77"/>
    </row>
    <row r="8" spans="1:18" ht="14.25" customHeight="1" x14ac:dyDescent="0.35">
      <c r="A8" s="77"/>
      <c r="B8" s="77"/>
      <c r="C8" s="77"/>
      <c r="D8" s="77"/>
      <c r="E8" s="77"/>
      <c r="F8" s="77"/>
      <c r="G8" s="77"/>
      <c r="H8" s="77"/>
      <c r="I8" s="77"/>
      <c r="J8" s="77"/>
      <c r="K8" s="77"/>
      <c r="L8" s="77"/>
      <c r="M8" s="77"/>
      <c r="N8" s="77"/>
      <c r="O8" s="77"/>
      <c r="P8" s="77"/>
      <c r="Q8" s="77"/>
      <c r="R8" s="77"/>
    </row>
    <row r="9" spans="1:18" ht="14.25" customHeight="1" thickBot="1" x14ac:dyDescent="0.4">
      <c r="A9" s="77"/>
      <c r="B9" s="77"/>
      <c r="C9" s="77"/>
      <c r="D9" s="77"/>
      <c r="E9" s="77"/>
      <c r="F9" s="77"/>
      <c r="G9" s="77"/>
      <c r="H9" s="77"/>
      <c r="I9" s="77"/>
      <c r="J9" s="77"/>
      <c r="K9" s="77"/>
      <c r="L9" s="77"/>
      <c r="M9" s="77"/>
      <c r="N9" s="77"/>
      <c r="O9" s="77"/>
      <c r="P9" s="77"/>
      <c r="Q9" s="77"/>
      <c r="R9" s="77"/>
    </row>
    <row r="10" spans="1:18" x14ac:dyDescent="0.35">
      <c r="A10" s="75" t="s">
        <v>1</v>
      </c>
      <c r="B10" s="75"/>
      <c r="C10" s="75"/>
      <c r="D10" s="57"/>
      <c r="E10" s="43"/>
      <c r="F10" s="44"/>
      <c r="G10" s="44"/>
      <c r="H10" s="44"/>
      <c r="I10" s="44"/>
      <c r="J10" s="44"/>
      <c r="K10" s="44"/>
      <c r="L10" s="44"/>
      <c r="M10" s="44"/>
      <c r="N10" s="44"/>
      <c r="O10" s="45"/>
      <c r="P10" s="57"/>
      <c r="Q10" s="57"/>
      <c r="R10" s="57"/>
    </row>
    <row r="11" spans="1:18" x14ac:dyDescent="0.35">
      <c r="A11" s="5" t="s">
        <v>2</v>
      </c>
      <c r="B11" s="65">
        <v>2.7</v>
      </c>
      <c r="C11" s="6" t="s">
        <v>5</v>
      </c>
      <c r="D11" s="57"/>
      <c r="E11" s="46"/>
      <c r="F11" s="47"/>
      <c r="G11" s="47"/>
      <c r="H11" s="47"/>
      <c r="I11" s="47"/>
      <c r="J11" s="47"/>
      <c r="K11" s="47"/>
      <c r="L11" s="47"/>
      <c r="M11" s="47"/>
      <c r="N11" s="47"/>
      <c r="O11" s="48"/>
      <c r="P11" s="57"/>
      <c r="Q11" s="57"/>
      <c r="R11" s="57"/>
    </row>
    <row r="12" spans="1:18" x14ac:dyDescent="0.35">
      <c r="A12" s="5" t="s">
        <v>3</v>
      </c>
      <c r="B12" s="65">
        <v>3.6</v>
      </c>
      <c r="C12" s="6" t="s">
        <v>5</v>
      </c>
      <c r="D12" s="57"/>
      <c r="E12" s="46"/>
      <c r="F12" s="47"/>
      <c r="G12" s="47"/>
      <c r="H12" s="47"/>
      <c r="I12" s="49"/>
      <c r="J12" s="42"/>
      <c r="K12" s="47"/>
      <c r="L12" s="47"/>
      <c r="M12" s="47"/>
      <c r="N12" s="47"/>
      <c r="O12" s="48"/>
      <c r="P12" s="57"/>
      <c r="Q12" s="57"/>
      <c r="R12" s="57"/>
    </row>
    <row r="13" spans="1:18" x14ac:dyDescent="0.35">
      <c r="A13" s="5" t="s">
        <v>4</v>
      </c>
      <c r="B13" s="65">
        <v>4.2</v>
      </c>
      <c r="C13" s="6" t="s">
        <v>5</v>
      </c>
      <c r="D13" s="57"/>
      <c r="E13" s="50"/>
      <c r="F13" s="42"/>
      <c r="G13" s="47"/>
      <c r="H13" s="47"/>
      <c r="I13" s="47"/>
      <c r="J13" s="47"/>
      <c r="K13" s="47"/>
      <c r="L13" s="47"/>
      <c r="M13" s="47"/>
      <c r="N13" s="47"/>
      <c r="O13" s="48"/>
      <c r="P13" s="57"/>
      <c r="Q13" s="57"/>
      <c r="R13" s="57"/>
    </row>
    <row r="14" spans="1:18" x14ac:dyDescent="0.35">
      <c r="D14" s="57"/>
      <c r="E14" s="46"/>
      <c r="F14" s="47"/>
      <c r="G14" s="47"/>
      <c r="H14" s="47"/>
      <c r="I14" s="47"/>
      <c r="J14" s="47"/>
      <c r="K14" s="47"/>
      <c r="L14" s="47"/>
      <c r="M14" s="47"/>
      <c r="N14" s="47"/>
      <c r="O14" s="48"/>
      <c r="P14" s="57"/>
      <c r="Q14" s="57"/>
      <c r="R14" s="57"/>
    </row>
    <row r="15" spans="1:18" x14ac:dyDescent="0.35">
      <c r="A15" s="75" t="s">
        <v>7</v>
      </c>
      <c r="B15" s="75"/>
      <c r="C15" s="75"/>
      <c r="D15" s="57"/>
      <c r="E15" s="46"/>
      <c r="F15" s="47"/>
      <c r="G15" s="47"/>
      <c r="H15" s="47"/>
      <c r="I15" s="47"/>
      <c r="J15" s="47"/>
      <c r="K15" s="47"/>
      <c r="L15" s="47"/>
      <c r="M15" s="47"/>
      <c r="N15" s="47"/>
      <c r="O15" s="48"/>
      <c r="P15" s="57"/>
      <c r="Q15" s="57"/>
      <c r="R15" s="57"/>
    </row>
    <row r="16" spans="1:18" x14ac:dyDescent="0.35">
      <c r="A16" s="7" t="s">
        <v>8</v>
      </c>
      <c r="B16" s="65">
        <v>5.5</v>
      </c>
      <c r="C16" s="6" t="s">
        <v>5</v>
      </c>
      <c r="D16" s="57"/>
      <c r="E16" s="46"/>
      <c r="F16" s="47"/>
      <c r="G16" s="47"/>
      <c r="H16" s="47"/>
      <c r="I16" s="47"/>
      <c r="J16" s="47"/>
      <c r="K16" s="47"/>
      <c r="L16" s="47"/>
      <c r="M16" s="42"/>
      <c r="N16" s="42"/>
      <c r="O16" s="48"/>
      <c r="P16" s="57"/>
      <c r="Q16" s="57"/>
      <c r="R16" s="57"/>
    </row>
    <row r="17" spans="1:18" x14ac:dyDescent="0.35">
      <c r="A17" s="7" t="s">
        <v>9</v>
      </c>
      <c r="B17" s="65">
        <v>3.5</v>
      </c>
      <c r="C17" s="6" t="s">
        <v>10</v>
      </c>
      <c r="D17" s="57"/>
      <c r="E17" s="46"/>
      <c r="F17" s="47"/>
      <c r="G17" s="47"/>
      <c r="H17" s="47"/>
      <c r="I17" s="47"/>
      <c r="J17" s="47"/>
      <c r="K17" s="47"/>
      <c r="L17" s="47"/>
      <c r="M17" s="42"/>
      <c r="N17" s="42"/>
      <c r="O17" s="48"/>
      <c r="P17" s="57"/>
      <c r="Q17" s="57"/>
      <c r="R17" s="57"/>
    </row>
    <row r="18" spans="1:18" x14ac:dyDescent="0.35">
      <c r="A18" s="7" t="s">
        <v>25</v>
      </c>
      <c r="B18" s="65">
        <v>90</v>
      </c>
      <c r="C18" s="9" t="s">
        <v>14</v>
      </c>
      <c r="D18" s="57"/>
      <c r="E18" s="46"/>
      <c r="F18" s="47"/>
      <c r="G18" s="47"/>
      <c r="H18" s="47"/>
      <c r="I18" s="47"/>
      <c r="J18" s="47"/>
      <c r="K18" s="47"/>
      <c r="L18" s="47"/>
      <c r="M18" s="47"/>
      <c r="N18" s="47"/>
      <c r="O18" s="48"/>
      <c r="P18" s="57"/>
      <c r="Q18" s="57"/>
      <c r="R18" s="57"/>
    </row>
    <row r="19" spans="1:18" x14ac:dyDescent="0.35">
      <c r="D19" s="57"/>
      <c r="E19" s="46"/>
      <c r="F19" s="47"/>
      <c r="G19" s="47"/>
      <c r="H19" s="47"/>
      <c r="I19" s="47"/>
      <c r="J19" s="47"/>
      <c r="K19" s="47"/>
      <c r="L19" s="47"/>
      <c r="M19" s="47"/>
      <c r="N19" s="42"/>
      <c r="O19" s="51"/>
      <c r="P19" s="57"/>
      <c r="Q19" s="57"/>
      <c r="R19" s="57"/>
    </row>
    <row r="20" spans="1:18" x14ac:dyDescent="0.35">
      <c r="A20" s="75" t="s">
        <v>15</v>
      </c>
      <c r="B20" s="75"/>
      <c r="C20" s="75"/>
      <c r="D20" s="57"/>
      <c r="E20" s="46"/>
      <c r="F20" s="47"/>
      <c r="G20" s="47"/>
      <c r="H20" s="47"/>
      <c r="I20" s="47"/>
      <c r="J20" s="47"/>
      <c r="K20" s="47"/>
      <c r="L20" s="47"/>
      <c r="M20" s="47"/>
      <c r="N20" s="47"/>
      <c r="O20" s="48"/>
      <c r="P20" s="57"/>
      <c r="Q20" s="57"/>
      <c r="R20" s="57"/>
    </row>
    <row r="21" spans="1:18" x14ac:dyDescent="0.35">
      <c r="A21" s="5" t="s">
        <v>16</v>
      </c>
      <c r="B21" s="65">
        <v>100</v>
      </c>
      <c r="C21" s="6" t="s">
        <v>17</v>
      </c>
      <c r="D21" s="57"/>
      <c r="E21" s="46"/>
      <c r="F21" s="47"/>
      <c r="G21" s="47"/>
      <c r="H21" s="47"/>
      <c r="I21" s="47"/>
      <c r="J21" s="47"/>
      <c r="K21" s="52"/>
      <c r="L21" s="42"/>
      <c r="M21" s="47"/>
      <c r="N21" s="47"/>
      <c r="O21" s="48"/>
      <c r="P21" s="57"/>
      <c r="Q21" s="57"/>
      <c r="R21" s="57"/>
    </row>
    <row r="22" spans="1:18" x14ac:dyDescent="0.35">
      <c r="A22" s="5" t="s">
        <v>18</v>
      </c>
      <c r="B22" s="8">
        <f>((B16/0.6)-1)*B21</f>
        <v>816.66666666666674</v>
      </c>
      <c r="C22" s="6" t="s">
        <v>17</v>
      </c>
      <c r="D22" s="57"/>
      <c r="E22" s="46"/>
      <c r="F22" s="47"/>
      <c r="G22" s="47"/>
      <c r="H22" s="47"/>
      <c r="I22" s="47"/>
      <c r="J22" s="47"/>
      <c r="K22" s="47"/>
      <c r="L22" s="52"/>
      <c r="M22" s="42"/>
      <c r="N22" s="47"/>
      <c r="O22" s="48"/>
      <c r="P22" s="57"/>
      <c r="Q22" s="57"/>
      <c r="R22" s="57"/>
    </row>
    <row r="23" spans="1:18" x14ac:dyDescent="0.35">
      <c r="A23" s="1"/>
      <c r="D23" s="57"/>
      <c r="E23" s="46"/>
      <c r="F23" s="47"/>
      <c r="G23" s="47"/>
      <c r="H23" s="47"/>
      <c r="I23" s="47"/>
      <c r="J23" s="47"/>
      <c r="K23" s="47"/>
      <c r="L23" s="47"/>
      <c r="M23" s="47"/>
      <c r="N23" s="47"/>
      <c r="O23" s="48"/>
      <c r="P23" s="57"/>
      <c r="Q23" s="57"/>
      <c r="R23" s="57"/>
    </row>
    <row r="24" spans="1:18" x14ac:dyDescent="0.35">
      <c r="A24" s="75" t="s">
        <v>23</v>
      </c>
      <c r="B24" s="75"/>
      <c r="C24" s="75"/>
      <c r="D24" s="58">
        <v>0.6</v>
      </c>
      <c r="E24" s="46"/>
      <c r="F24" s="47"/>
      <c r="G24" s="47"/>
      <c r="H24" s="47"/>
      <c r="I24" s="47"/>
      <c r="J24" s="47"/>
      <c r="K24" s="47"/>
      <c r="L24" s="47"/>
      <c r="M24" s="47"/>
      <c r="N24" s="42"/>
      <c r="O24" s="51"/>
      <c r="P24" s="57"/>
      <c r="Q24" s="57"/>
      <c r="R24" s="57"/>
    </row>
    <row r="25" spans="1:18" x14ac:dyDescent="0.35">
      <c r="A25" s="5" t="s">
        <v>21</v>
      </c>
      <c r="B25" s="6">
        <f>IF(B12&gt;1.5, D26, IF(B12&gt;1, D25, D24))</f>
        <v>1</v>
      </c>
      <c r="C25" s="6" t="s">
        <v>22</v>
      </c>
      <c r="D25" s="58">
        <f>0.6+(B12-1)*0.8</f>
        <v>2.68</v>
      </c>
      <c r="E25" s="46"/>
      <c r="F25" s="47"/>
      <c r="G25" s="47"/>
      <c r="H25" s="47"/>
      <c r="I25" s="47"/>
      <c r="J25" s="47"/>
      <c r="K25" s="42"/>
      <c r="L25" s="42"/>
      <c r="M25" s="47"/>
      <c r="N25" s="42"/>
      <c r="O25" s="51"/>
      <c r="P25" s="57"/>
      <c r="Q25" s="57"/>
      <c r="R25" s="57"/>
    </row>
    <row r="26" spans="1:18" x14ac:dyDescent="0.35">
      <c r="A26" s="5" t="s">
        <v>24</v>
      </c>
      <c r="B26" s="11">
        <f>1-B12*B18/B16/100</f>
        <v>0.41090909090909089</v>
      </c>
      <c r="C26" s="6"/>
      <c r="D26" s="58">
        <v>1</v>
      </c>
      <c r="E26" s="46"/>
      <c r="F26" s="47"/>
      <c r="G26" s="47"/>
      <c r="H26" s="47"/>
      <c r="I26" s="47"/>
      <c r="J26" s="47"/>
      <c r="K26" s="47"/>
      <c r="L26" s="47"/>
      <c r="M26" s="47"/>
      <c r="N26" s="42"/>
      <c r="O26" s="51"/>
      <c r="P26" s="57"/>
      <c r="Q26" s="57"/>
      <c r="R26" s="57"/>
    </row>
    <row r="27" spans="1:18" ht="15" thickBot="1" x14ac:dyDescent="0.4">
      <c r="A27" s="1"/>
      <c r="B27" s="10"/>
      <c r="D27" s="57"/>
      <c r="E27" s="53"/>
      <c r="F27" s="54"/>
      <c r="G27" s="54"/>
      <c r="H27" s="54"/>
      <c r="I27" s="54"/>
      <c r="J27" s="54"/>
      <c r="K27" s="54"/>
      <c r="L27" s="54"/>
      <c r="M27" s="54"/>
      <c r="N27" s="55"/>
      <c r="O27" s="56"/>
      <c r="P27" s="57"/>
      <c r="Q27" s="57"/>
      <c r="R27" s="57"/>
    </row>
    <row r="28" spans="1:18" x14ac:dyDescent="0.35">
      <c r="A28" s="75" t="s">
        <v>19</v>
      </c>
      <c r="B28" s="75"/>
      <c r="C28" s="75"/>
      <c r="D28" s="57"/>
      <c r="E28" s="57"/>
      <c r="F28" s="57"/>
      <c r="G28" s="57"/>
      <c r="H28" s="57"/>
      <c r="I28" s="57"/>
      <c r="J28" s="57"/>
      <c r="K28" s="57"/>
      <c r="L28" s="57"/>
      <c r="M28" s="57"/>
      <c r="N28" s="57"/>
      <c r="O28" s="57"/>
      <c r="P28" s="57"/>
      <c r="Q28" s="57"/>
      <c r="R28" s="57"/>
    </row>
    <row r="29" spans="1:18" x14ac:dyDescent="0.35">
      <c r="A29" s="5" t="s">
        <v>125</v>
      </c>
      <c r="B29" s="11">
        <f>B16*B17/B12/B18*100</f>
        <v>5.9413580246913584</v>
      </c>
      <c r="C29" s="6" t="s">
        <v>10</v>
      </c>
      <c r="D29" s="57"/>
      <c r="E29" s="57"/>
      <c r="F29" s="57"/>
      <c r="G29" s="57"/>
      <c r="H29" s="57"/>
      <c r="I29" s="57"/>
      <c r="J29" s="57"/>
      <c r="K29" s="57"/>
      <c r="L29" s="57"/>
      <c r="M29" s="57"/>
      <c r="N29" s="57"/>
      <c r="O29" s="57"/>
      <c r="P29" s="57"/>
      <c r="Q29" s="57"/>
      <c r="R29" s="57"/>
    </row>
    <row r="30" spans="1:18" x14ac:dyDescent="0.35">
      <c r="A30" s="5" t="s">
        <v>124</v>
      </c>
      <c r="B30" s="65">
        <v>40</v>
      </c>
      <c r="C30" s="6" t="s">
        <v>14</v>
      </c>
      <c r="D30" s="57"/>
      <c r="E30" s="57"/>
      <c r="F30" s="57"/>
      <c r="G30" s="57"/>
      <c r="H30" s="57"/>
      <c r="I30" s="57"/>
      <c r="J30" s="57"/>
      <c r="K30" s="57"/>
      <c r="L30" s="57"/>
      <c r="M30" s="57"/>
      <c r="N30" s="57"/>
      <c r="O30" s="57"/>
      <c r="P30" s="57"/>
      <c r="Q30" s="57"/>
      <c r="R30" s="57"/>
    </row>
    <row r="31" spans="1:18" hidden="1" x14ac:dyDescent="0.35">
      <c r="A31" s="7" t="s">
        <v>20</v>
      </c>
      <c r="B31" s="11">
        <f>B29*B30/100</f>
        <v>2.3765432098765431</v>
      </c>
      <c r="C31" s="6" t="s">
        <v>10</v>
      </c>
      <c r="D31" s="57"/>
      <c r="E31" s="57"/>
      <c r="F31" s="57"/>
      <c r="G31" s="57"/>
      <c r="H31" s="57"/>
      <c r="I31" s="57"/>
      <c r="J31" s="57"/>
      <c r="K31" s="57"/>
      <c r="L31" s="57"/>
      <c r="M31" s="57"/>
      <c r="N31" s="57"/>
      <c r="O31" s="57"/>
      <c r="P31" s="57"/>
      <c r="Q31" s="57"/>
      <c r="R31" s="57"/>
    </row>
    <row r="32" spans="1:18" x14ac:dyDescent="0.35">
      <c r="A32" s="7" t="s">
        <v>127</v>
      </c>
      <c r="B32" s="11">
        <f>B12*B26/B25/B31</f>
        <v>0.62244722550177101</v>
      </c>
      <c r="C32" s="6" t="s">
        <v>28</v>
      </c>
      <c r="D32" s="57"/>
      <c r="E32" s="57"/>
      <c r="F32" s="57"/>
      <c r="G32" s="57"/>
      <c r="H32" s="57"/>
      <c r="I32" s="57"/>
      <c r="J32" s="57"/>
      <c r="K32" s="57"/>
      <c r="L32" s="57"/>
      <c r="M32" s="57"/>
      <c r="N32" s="57"/>
      <c r="O32" s="57"/>
      <c r="P32" s="57"/>
      <c r="Q32" s="57"/>
      <c r="R32" s="57"/>
    </row>
    <row r="33" spans="1:18" x14ac:dyDescent="0.35">
      <c r="A33" s="7" t="s">
        <v>133</v>
      </c>
      <c r="B33" s="66">
        <v>1</v>
      </c>
      <c r="C33" s="9" t="s">
        <v>28</v>
      </c>
      <c r="D33" s="57"/>
      <c r="E33" s="57"/>
      <c r="F33" s="57"/>
      <c r="G33" s="57"/>
      <c r="H33" s="57"/>
      <c r="I33" s="57"/>
      <c r="J33" s="57"/>
      <c r="K33" s="57"/>
      <c r="L33" s="57"/>
      <c r="M33" s="57"/>
      <c r="N33" s="57"/>
      <c r="O33" s="57"/>
      <c r="P33" s="57"/>
      <c r="Q33" s="57"/>
      <c r="R33" s="57"/>
    </row>
    <row r="34" spans="1:18" x14ac:dyDescent="0.35">
      <c r="A34" s="7" t="s">
        <v>20</v>
      </c>
      <c r="B34" s="11">
        <f>B12*B26/B33/B25</f>
        <v>1.4792727272727273</v>
      </c>
      <c r="C34" s="6" t="s">
        <v>10</v>
      </c>
      <c r="D34" s="57"/>
      <c r="E34" s="57"/>
      <c r="F34" s="57"/>
      <c r="G34" s="57"/>
      <c r="H34" s="57"/>
      <c r="I34" s="57"/>
      <c r="J34" s="57"/>
      <c r="K34" s="57"/>
      <c r="L34" s="57"/>
      <c r="M34" s="57"/>
      <c r="N34" s="57"/>
      <c r="O34" s="57"/>
      <c r="P34" s="57"/>
      <c r="Q34" s="57"/>
      <c r="R34" s="57"/>
    </row>
    <row r="35" spans="1:18" x14ac:dyDescent="0.35">
      <c r="A35" s="7" t="s">
        <v>27</v>
      </c>
      <c r="B35" s="11">
        <f>B29+B34/2</f>
        <v>6.6809943883277221</v>
      </c>
      <c r="C35" s="6" t="s">
        <v>10</v>
      </c>
      <c r="D35" s="57"/>
      <c r="E35" s="57"/>
      <c r="F35" s="57"/>
      <c r="G35" s="57"/>
      <c r="H35" s="57"/>
      <c r="I35" s="57"/>
      <c r="J35" s="57"/>
      <c r="K35" s="57"/>
      <c r="L35" s="57"/>
      <c r="M35" s="57"/>
      <c r="N35" s="57"/>
      <c r="O35" s="57"/>
      <c r="P35" s="57"/>
      <c r="Q35" s="57"/>
      <c r="R35" s="57"/>
    </row>
    <row r="36" spans="1:18" x14ac:dyDescent="0.35">
      <c r="A36" s="7" t="s">
        <v>26</v>
      </c>
      <c r="B36" s="11">
        <f>B29-B34/2</f>
        <v>5.2017216610549948</v>
      </c>
      <c r="C36" s="6" t="s">
        <v>10</v>
      </c>
      <c r="D36" s="57"/>
      <c r="E36" s="57"/>
      <c r="F36" s="57"/>
      <c r="G36" s="57"/>
      <c r="H36" s="57"/>
      <c r="I36" s="57"/>
      <c r="J36" s="57"/>
      <c r="K36" s="57"/>
      <c r="L36" s="57"/>
      <c r="M36" s="57"/>
      <c r="N36" s="57"/>
      <c r="O36" s="57"/>
      <c r="P36" s="57"/>
      <c r="Q36" s="57"/>
      <c r="R36" s="57"/>
    </row>
    <row r="37" spans="1:18" x14ac:dyDescent="0.35">
      <c r="D37" s="57"/>
      <c r="E37" s="57"/>
      <c r="F37" s="57"/>
      <c r="G37" s="57"/>
      <c r="H37" s="57"/>
      <c r="I37" s="57"/>
      <c r="J37" s="57"/>
      <c r="K37" s="57"/>
      <c r="L37" s="57"/>
      <c r="M37" s="57"/>
      <c r="N37" s="57"/>
      <c r="O37" s="57"/>
      <c r="P37" s="57"/>
      <c r="Q37" s="57"/>
      <c r="R37" s="57"/>
    </row>
    <row r="38" spans="1:18" x14ac:dyDescent="0.35">
      <c r="A38" s="74" t="s">
        <v>31</v>
      </c>
      <c r="B38" s="74"/>
      <c r="C38" s="74"/>
      <c r="D38" s="57"/>
      <c r="E38" s="57"/>
      <c r="F38" s="57"/>
      <c r="G38" s="57"/>
      <c r="H38" s="57"/>
      <c r="I38" s="57"/>
      <c r="J38" s="57"/>
      <c r="K38" s="57"/>
      <c r="L38" s="57"/>
      <c r="M38" s="57"/>
      <c r="N38" s="57"/>
      <c r="O38" s="57"/>
      <c r="P38" s="57"/>
      <c r="Q38" s="57"/>
      <c r="R38" s="57"/>
    </row>
    <row r="39" spans="1:18" x14ac:dyDescent="0.35">
      <c r="A39" s="7" t="s">
        <v>11</v>
      </c>
      <c r="B39" s="65">
        <v>50</v>
      </c>
      <c r="C39" s="6" t="s">
        <v>12</v>
      </c>
      <c r="D39" s="57"/>
      <c r="E39" s="57"/>
      <c r="F39" s="57"/>
      <c r="G39" s="57"/>
      <c r="H39" s="57"/>
      <c r="I39" s="57"/>
      <c r="J39" s="57"/>
      <c r="K39" s="57"/>
      <c r="L39" s="57"/>
      <c r="M39" s="57"/>
      <c r="N39" s="57"/>
      <c r="O39" s="57"/>
      <c r="P39" s="57"/>
      <c r="Q39" s="57"/>
      <c r="R39" s="57"/>
    </row>
    <row r="40" spans="1:18" hidden="1" x14ac:dyDescent="0.35">
      <c r="A40" s="7" t="s">
        <v>13</v>
      </c>
      <c r="B40" s="6">
        <f>B39/10/B16</f>
        <v>0.90909090909090906</v>
      </c>
      <c r="C40" s="6" t="s">
        <v>14</v>
      </c>
      <c r="D40" s="57"/>
      <c r="E40" s="57"/>
      <c r="F40" s="57"/>
      <c r="G40" s="57"/>
      <c r="H40" s="57"/>
      <c r="I40" s="57"/>
      <c r="J40" s="57"/>
      <c r="K40" s="57"/>
      <c r="L40" s="57"/>
      <c r="M40" s="57"/>
      <c r="N40" s="57"/>
      <c r="O40" s="57"/>
      <c r="P40" s="57"/>
      <c r="Q40" s="57"/>
      <c r="R40" s="57"/>
    </row>
    <row r="41" spans="1:18" x14ac:dyDescent="0.35">
      <c r="A41" s="7" t="s">
        <v>129</v>
      </c>
      <c r="B41" s="11">
        <f>B17*(1-B11*B18/100/B16)/B25/B39*1000</f>
        <v>39.072727272727263</v>
      </c>
      <c r="C41" s="6" t="s">
        <v>32</v>
      </c>
      <c r="D41" s="57"/>
      <c r="E41" s="57"/>
      <c r="F41" s="57"/>
      <c r="G41" s="57"/>
      <c r="H41" s="57"/>
      <c r="I41" s="57"/>
      <c r="J41" s="57"/>
      <c r="K41" s="57"/>
      <c r="L41" s="57"/>
      <c r="M41" s="57"/>
      <c r="N41" s="57"/>
      <c r="O41" s="57"/>
      <c r="P41" s="57"/>
      <c r="Q41" s="57"/>
      <c r="R41" s="57"/>
    </row>
    <row r="42" spans="1:18" x14ac:dyDescent="0.35">
      <c r="A42" s="7" t="s">
        <v>134</v>
      </c>
      <c r="B42" s="65">
        <v>30</v>
      </c>
      <c r="C42" s="6" t="s">
        <v>32</v>
      </c>
      <c r="D42" s="57"/>
      <c r="E42" s="57"/>
      <c r="F42" s="57"/>
      <c r="G42" s="57"/>
      <c r="H42" s="57"/>
      <c r="I42" s="57"/>
      <c r="J42" s="57"/>
      <c r="K42" s="57"/>
      <c r="L42" s="57"/>
      <c r="M42" s="57"/>
      <c r="N42" s="57"/>
      <c r="O42" s="57"/>
      <c r="P42" s="57"/>
      <c r="Q42" s="57"/>
      <c r="R42" s="57"/>
    </row>
    <row r="43" spans="1:18" x14ac:dyDescent="0.35">
      <c r="A43" s="7" t="s">
        <v>122</v>
      </c>
      <c r="B43" s="65">
        <v>2</v>
      </c>
      <c r="C43" s="9" t="s">
        <v>79</v>
      </c>
      <c r="D43" s="57"/>
      <c r="E43" s="57"/>
      <c r="F43" s="57"/>
      <c r="G43" s="57"/>
      <c r="H43" s="57"/>
      <c r="I43" s="57"/>
      <c r="J43" s="57"/>
      <c r="K43" s="57"/>
      <c r="L43" s="57"/>
      <c r="M43" s="57"/>
      <c r="N43" s="57"/>
      <c r="O43" s="57"/>
      <c r="P43" s="57"/>
      <c r="Q43" s="57"/>
      <c r="R43" s="57"/>
    </row>
    <row r="44" spans="1:18" x14ac:dyDescent="0.35">
      <c r="A44" s="7" t="s">
        <v>128</v>
      </c>
      <c r="B44" s="73">
        <f>B43*B35+1000*B17*(1-B11*B18/100/B16)/B25/B42</f>
        <v>78.483200897867562</v>
      </c>
      <c r="C44" s="9" t="s">
        <v>12</v>
      </c>
      <c r="D44" s="57"/>
      <c r="E44" s="57"/>
      <c r="F44" s="57"/>
      <c r="G44" s="57"/>
      <c r="H44" s="57"/>
      <c r="I44" s="57"/>
      <c r="J44" s="57"/>
      <c r="K44" s="57"/>
      <c r="L44" s="57"/>
      <c r="M44" s="57"/>
      <c r="N44" s="57"/>
      <c r="O44" s="57"/>
      <c r="P44" s="57"/>
      <c r="Q44" s="57"/>
      <c r="R44" s="57"/>
    </row>
    <row r="45" spans="1:18" x14ac:dyDescent="0.35">
      <c r="D45" s="57"/>
      <c r="E45" s="57"/>
      <c r="F45" s="57"/>
      <c r="G45" s="57"/>
      <c r="H45" s="57"/>
      <c r="I45" s="57"/>
      <c r="J45" s="57"/>
      <c r="K45" s="57"/>
      <c r="L45" s="57"/>
      <c r="M45" s="57"/>
      <c r="N45" s="57"/>
      <c r="O45" s="57"/>
      <c r="P45" s="57"/>
      <c r="Q45" s="57"/>
      <c r="R45" s="57"/>
    </row>
    <row r="46" spans="1:18" x14ac:dyDescent="0.35">
      <c r="A46" s="74" t="s">
        <v>33</v>
      </c>
      <c r="B46" s="74"/>
      <c r="C46" s="74"/>
      <c r="D46" s="57"/>
      <c r="E46" s="58"/>
      <c r="F46" s="58" t="s">
        <v>29</v>
      </c>
      <c r="G46" s="58" t="s">
        <v>30</v>
      </c>
      <c r="H46" s="57"/>
      <c r="I46" s="57"/>
      <c r="J46" s="57"/>
      <c r="K46" s="57"/>
      <c r="L46" s="57"/>
      <c r="M46" s="57"/>
      <c r="N46" s="57"/>
      <c r="O46" s="57"/>
      <c r="P46" s="57"/>
      <c r="Q46" s="57"/>
      <c r="R46" s="57"/>
    </row>
    <row r="47" spans="1:18" x14ac:dyDescent="0.35">
      <c r="A47" s="7" t="s">
        <v>34</v>
      </c>
      <c r="B47" s="65">
        <v>10000</v>
      </c>
      <c r="C47" s="6" t="s">
        <v>35</v>
      </c>
      <c r="D47" s="57"/>
      <c r="E47" s="58"/>
      <c r="F47" s="58">
        <v>0</v>
      </c>
      <c r="G47" s="59">
        <f>B36</f>
        <v>5.2017216610549948</v>
      </c>
      <c r="H47" s="57"/>
      <c r="I47" s="57"/>
      <c r="J47" s="57"/>
      <c r="K47" s="57"/>
      <c r="L47" s="57"/>
      <c r="M47" s="57"/>
      <c r="N47" s="57"/>
      <c r="O47" s="57"/>
      <c r="P47" s="57"/>
      <c r="Q47" s="57"/>
      <c r="R47" s="57"/>
    </row>
    <row r="48" spans="1:18" x14ac:dyDescent="0.35">
      <c r="A48" s="7" t="s">
        <v>135</v>
      </c>
      <c r="B48" s="8">
        <f>1/2/3.14/B47/B22*1000000</f>
        <v>1.9498245157935783E-2</v>
      </c>
      <c r="C48" s="6" t="s">
        <v>36</v>
      </c>
      <c r="D48" s="57"/>
      <c r="E48" s="58"/>
      <c r="F48" s="58">
        <f>B26/B25</f>
        <v>0.41090909090909089</v>
      </c>
      <c r="G48" s="59">
        <f>B35</f>
        <v>6.6809943883277221</v>
      </c>
      <c r="H48" s="57"/>
      <c r="I48" s="57"/>
      <c r="J48" s="57"/>
      <c r="K48" s="57"/>
      <c r="L48" s="57"/>
      <c r="M48" s="57"/>
      <c r="N48" s="57"/>
      <c r="O48" s="57"/>
      <c r="P48" s="57"/>
      <c r="Q48" s="57"/>
      <c r="R48" s="57"/>
    </row>
    <row r="49" spans="1:18" x14ac:dyDescent="0.35">
      <c r="A49" s="7" t="s">
        <v>148</v>
      </c>
      <c r="B49" s="72">
        <v>0</v>
      </c>
      <c r="C49" s="6" t="s">
        <v>146</v>
      </c>
      <c r="D49" s="57"/>
      <c r="E49" s="58"/>
      <c r="F49" s="58">
        <f>1/B25</f>
        <v>1</v>
      </c>
      <c r="G49" s="59">
        <f>B36</f>
        <v>5.2017216610549948</v>
      </c>
      <c r="H49" s="57"/>
      <c r="I49" s="57"/>
      <c r="J49" s="57"/>
      <c r="K49" s="57"/>
      <c r="L49" s="57"/>
      <c r="M49" s="57"/>
      <c r="N49" s="57"/>
      <c r="O49" s="57"/>
      <c r="P49" s="57"/>
      <c r="Q49" s="57"/>
      <c r="R49" s="57"/>
    </row>
    <row r="50" spans="1:18" x14ac:dyDescent="0.35">
      <c r="A50" s="7" t="s">
        <v>136</v>
      </c>
      <c r="B50" s="61">
        <f>Sheet2!BH8/1000</f>
        <v>8.1283051616409967</v>
      </c>
      <c r="C50" s="9" t="s">
        <v>35</v>
      </c>
      <c r="D50" s="57"/>
      <c r="E50" s="58"/>
      <c r="F50" s="58">
        <f>F48+F49</f>
        <v>1.4109090909090909</v>
      </c>
      <c r="G50" s="59">
        <f>B35</f>
        <v>6.6809943883277221</v>
      </c>
      <c r="H50" s="57"/>
      <c r="I50" s="57"/>
      <c r="J50" s="57"/>
      <c r="K50" s="57"/>
      <c r="L50" s="57"/>
      <c r="M50" s="57"/>
      <c r="N50" s="57"/>
      <c r="O50" s="57"/>
      <c r="P50" s="57"/>
      <c r="Q50" s="57"/>
      <c r="R50" s="57"/>
    </row>
    <row r="51" spans="1:18" x14ac:dyDescent="0.35">
      <c r="A51" s="7" t="s">
        <v>139</v>
      </c>
      <c r="B51" s="61">
        <f>Sheet2!BH9</f>
        <v>68.565045232923922</v>
      </c>
      <c r="C51" s="6" t="s">
        <v>137</v>
      </c>
      <c r="D51" s="57"/>
      <c r="E51" s="58"/>
      <c r="F51" s="58">
        <f>2/B25</f>
        <v>2</v>
      </c>
      <c r="G51" s="59">
        <f>B36</f>
        <v>5.2017216610549948</v>
      </c>
      <c r="H51" s="57"/>
      <c r="I51" s="57"/>
      <c r="J51" s="57"/>
      <c r="K51" s="57"/>
      <c r="L51" s="57"/>
      <c r="M51" s="57"/>
      <c r="N51" s="57"/>
      <c r="O51" s="57" t="s">
        <v>131</v>
      </c>
      <c r="P51" s="57"/>
      <c r="Q51" s="57"/>
      <c r="R51" s="57"/>
    </row>
    <row r="52" spans="1:18" x14ac:dyDescent="0.35">
      <c r="A52" s="7" t="s">
        <v>138</v>
      </c>
      <c r="B52" s="61">
        <f>Sheet2!BH10*-1</f>
        <v>19.792488046172952</v>
      </c>
      <c r="C52" s="6" t="s">
        <v>98</v>
      </c>
      <c r="D52" s="57"/>
      <c r="E52" s="57"/>
      <c r="H52" s="57"/>
      <c r="I52" s="57"/>
      <c r="J52" s="57"/>
      <c r="K52" s="57"/>
      <c r="L52" s="57"/>
      <c r="M52" s="57"/>
      <c r="N52" s="57"/>
      <c r="O52" s="57"/>
      <c r="P52" s="57"/>
      <c r="Q52" s="57"/>
      <c r="R52" s="57"/>
    </row>
    <row r="53" spans="1:18" x14ac:dyDescent="0.35">
      <c r="A53" s="57"/>
      <c r="B53" s="57"/>
      <c r="C53" s="57"/>
      <c r="D53" s="57"/>
      <c r="E53" s="57"/>
      <c r="F53" s="57"/>
      <c r="G53" s="57"/>
      <c r="H53" s="57"/>
      <c r="I53" s="57"/>
      <c r="J53" s="57"/>
      <c r="K53" s="57"/>
      <c r="L53" s="57"/>
      <c r="M53" s="57"/>
      <c r="N53" s="57"/>
      <c r="O53" s="57"/>
      <c r="P53" s="57"/>
      <c r="Q53" s="57"/>
      <c r="R53" s="57"/>
    </row>
    <row r="54" spans="1:18" x14ac:dyDescent="0.35">
      <c r="A54" s="57"/>
      <c r="B54" s="57"/>
      <c r="C54" s="57"/>
      <c r="D54" s="57"/>
      <c r="E54" s="57"/>
      <c r="F54" s="57"/>
      <c r="G54" s="57"/>
      <c r="H54" s="57"/>
      <c r="I54" s="57"/>
      <c r="J54" s="57"/>
      <c r="K54" s="57"/>
      <c r="L54" s="57"/>
      <c r="M54" s="57"/>
      <c r="N54" s="57"/>
      <c r="O54" s="57"/>
      <c r="P54" s="57"/>
      <c r="Q54" s="57"/>
      <c r="R54" s="57"/>
    </row>
    <row r="55" spans="1:18" x14ac:dyDescent="0.35">
      <c r="A55" s="57"/>
      <c r="B55" s="57"/>
      <c r="C55" s="57"/>
      <c r="D55" s="57"/>
      <c r="E55" s="57"/>
      <c r="F55" s="57"/>
      <c r="G55" s="57"/>
      <c r="H55" s="57"/>
      <c r="I55" s="57"/>
      <c r="J55" s="57"/>
      <c r="K55" s="57"/>
      <c r="L55" s="57"/>
      <c r="M55" s="57"/>
      <c r="N55" s="57"/>
      <c r="O55" s="57"/>
      <c r="P55" s="57"/>
      <c r="Q55" s="57"/>
      <c r="R55" s="57"/>
    </row>
    <row r="56" spans="1:18" x14ac:dyDescent="0.35">
      <c r="A56" s="57"/>
      <c r="B56" s="57"/>
      <c r="C56" s="57"/>
      <c r="D56" s="57"/>
      <c r="E56" s="57"/>
      <c r="F56" s="57"/>
      <c r="G56" s="57"/>
      <c r="H56" s="57"/>
      <c r="I56" s="57"/>
      <c r="J56" s="57"/>
      <c r="K56" s="57"/>
      <c r="L56" s="57"/>
      <c r="M56" s="57"/>
      <c r="N56" s="57"/>
      <c r="O56" s="57"/>
      <c r="P56" s="57"/>
      <c r="Q56" s="57"/>
      <c r="R56" s="57"/>
    </row>
    <row r="57" spans="1:18" x14ac:dyDescent="0.35">
      <c r="A57" s="57"/>
      <c r="B57" s="57"/>
      <c r="C57" s="57"/>
      <c r="D57" s="57"/>
      <c r="E57" s="57"/>
      <c r="F57" s="57"/>
      <c r="G57" s="57"/>
      <c r="H57" s="57"/>
      <c r="I57" s="57"/>
      <c r="J57" s="57"/>
      <c r="K57" s="57"/>
      <c r="L57" s="57"/>
      <c r="M57" s="57"/>
      <c r="N57" s="57"/>
      <c r="O57" s="57"/>
      <c r="P57" s="57"/>
      <c r="Q57" s="57"/>
      <c r="R57" s="57"/>
    </row>
    <row r="58" spans="1:18" x14ac:dyDescent="0.35">
      <c r="A58" s="57"/>
      <c r="B58" s="57"/>
      <c r="C58" s="57"/>
      <c r="D58" s="57"/>
      <c r="E58" s="57"/>
      <c r="F58" s="57"/>
      <c r="G58" s="57"/>
      <c r="H58" s="57"/>
      <c r="I58" s="57"/>
      <c r="J58" s="57"/>
      <c r="K58" s="57"/>
      <c r="L58" s="57"/>
      <c r="M58" s="57"/>
      <c r="N58" s="57"/>
      <c r="O58" s="57"/>
      <c r="P58" s="57"/>
      <c r="Q58" s="57"/>
      <c r="R58" s="57"/>
    </row>
    <row r="59" spans="1:18" x14ac:dyDescent="0.35">
      <c r="A59" s="57"/>
      <c r="B59" s="57"/>
      <c r="C59" s="57"/>
      <c r="D59" s="57"/>
      <c r="E59" s="57"/>
      <c r="F59" s="57"/>
      <c r="G59" s="57"/>
      <c r="H59" s="57"/>
      <c r="I59" s="57"/>
      <c r="J59" s="57"/>
      <c r="K59" s="57"/>
      <c r="L59" s="57"/>
      <c r="M59" s="57"/>
      <c r="N59" s="57"/>
      <c r="O59" s="57"/>
      <c r="P59" s="57"/>
      <c r="Q59" s="57"/>
      <c r="R59" s="57"/>
    </row>
    <row r="60" spans="1:18" x14ac:dyDescent="0.35">
      <c r="A60" s="57"/>
      <c r="B60" s="57"/>
      <c r="C60" s="57"/>
      <c r="D60" s="57"/>
      <c r="E60" s="57"/>
      <c r="F60" s="57"/>
      <c r="G60" s="57"/>
      <c r="H60" s="57"/>
      <c r="I60" s="57"/>
      <c r="J60" s="57"/>
      <c r="K60" s="57"/>
      <c r="L60" s="57"/>
      <c r="M60" s="57"/>
      <c r="N60" s="57"/>
      <c r="O60" s="57"/>
      <c r="P60" s="57"/>
      <c r="Q60" s="57"/>
      <c r="R60" s="57"/>
    </row>
    <row r="61" spans="1:18" x14ac:dyDescent="0.35">
      <c r="A61" s="57"/>
      <c r="B61" s="57"/>
      <c r="C61" s="57"/>
      <c r="D61" s="57"/>
      <c r="E61" s="57"/>
      <c r="F61" s="57"/>
      <c r="G61" s="57"/>
      <c r="H61" s="57"/>
      <c r="I61" s="57"/>
      <c r="J61" s="57"/>
      <c r="K61" s="57"/>
      <c r="L61" s="57"/>
      <c r="M61" s="57"/>
      <c r="N61" s="57"/>
      <c r="O61" s="57"/>
      <c r="P61" s="57"/>
      <c r="Q61" s="57"/>
      <c r="R61" s="57"/>
    </row>
    <row r="62" spans="1:18" x14ac:dyDescent="0.35">
      <c r="A62" s="57"/>
      <c r="B62" s="57"/>
      <c r="C62" s="57"/>
      <c r="D62" s="57"/>
      <c r="E62" s="57"/>
      <c r="F62" s="57"/>
      <c r="G62" s="57"/>
      <c r="H62" s="57"/>
      <c r="I62" s="57"/>
      <c r="J62" s="57"/>
      <c r="K62" s="57"/>
      <c r="L62" s="57"/>
      <c r="M62" s="57"/>
      <c r="N62" s="57"/>
      <c r="O62" s="57"/>
      <c r="P62" s="57"/>
      <c r="Q62" s="57"/>
      <c r="R62" s="57"/>
    </row>
    <row r="63" spans="1:18" x14ac:dyDescent="0.35">
      <c r="A63" s="57"/>
      <c r="B63" s="57"/>
      <c r="C63" s="57"/>
      <c r="D63" s="57"/>
      <c r="E63" s="57"/>
      <c r="F63" s="57"/>
      <c r="G63" s="57"/>
      <c r="H63" s="57"/>
      <c r="I63" s="57"/>
      <c r="J63" s="57"/>
      <c r="K63" s="57"/>
      <c r="L63" s="57"/>
      <c r="M63" s="57"/>
      <c r="N63" s="57"/>
      <c r="O63" s="57"/>
      <c r="P63" s="57"/>
      <c r="Q63" s="57"/>
      <c r="R63" s="57"/>
    </row>
    <row r="64" spans="1:18" x14ac:dyDescent="0.35">
      <c r="A64" s="57"/>
      <c r="B64" s="57"/>
      <c r="C64" s="57"/>
      <c r="D64" s="57"/>
      <c r="E64" s="57"/>
      <c r="F64" s="57"/>
      <c r="G64" s="57"/>
      <c r="H64" s="57"/>
      <c r="I64" s="57"/>
      <c r="J64" s="57"/>
      <c r="K64" s="57"/>
      <c r="L64" s="57"/>
      <c r="M64" s="57"/>
      <c r="N64" s="57"/>
      <c r="O64" s="57"/>
      <c r="P64" s="57"/>
      <c r="Q64" s="57"/>
      <c r="R64" s="57"/>
    </row>
    <row r="65" spans="1:18" x14ac:dyDescent="0.35">
      <c r="A65" s="57"/>
      <c r="B65" s="57"/>
      <c r="C65" s="57"/>
      <c r="D65" s="57"/>
      <c r="E65" s="57"/>
      <c r="F65" s="57"/>
      <c r="G65" s="57"/>
      <c r="H65" s="57"/>
      <c r="I65" s="57"/>
      <c r="J65" s="57"/>
      <c r="K65" s="57"/>
      <c r="L65" s="57"/>
      <c r="M65" s="57"/>
      <c r="N65" s="57"/>
      <c r="O65" s="57"/>
      <c r="P65" s="57"/>
      <c r="Q65" s="57"/>
      <c r="R65" s="57"/>
    </row>
    <row r="66" spans="1:18" x14ac:dyDescent="0.35">
      <c r="A66" s="57"/>
      <c r="B66" s="57"/>
      <c r="C66" s="57"/>
      <c r="D66" s="57"/>
      <c r="E66" s="57"/>
      <c r="F66" s="57"/>
      <c r="G66" s="57"/>
      <c r="H66" s="57"/>
      <c r="I66" s="57"/>
      <c r="J66" s="57"/>
      <c r="K66" s="57"/>
      <c r="L66" s="57"/>
      <c r="M66" s="57"/>
      <c r="N66" s="57"/>
      <c r="O66" s="57"/>
      <c r="P66" s="57"/>
      <c r="Q66" s="57"/>
      <c r="R66" s="57"/>
    </row>
    <row r="67" spans="1:18" x14ac:dyDescent="0.35">
      <c r="A67" s="57"/>
      <c r="B67" s="57"/>
      <c r="C67" s="57"/>
      <c r="D67" s="57"/>
      <c r="E67" s="57"/>
      <c r="F67" s="57"/>
      <c r="G67" s="57"/>
      <c r="H67" s="57"/>
      <c r="I67" s="57"/>
      <c r="J67" s="57"/>
      <c r="K67" s="57"/>
      <c r="L67" s="57"/>
      <c r="M67" s="57"/>
      <c r="N67" s="57"/>
      <c r="O67" s="57"/>
      <c r="P67" s="57"/>
      <c r="Q67" s="57"/>
      <c r="R67" s="57"/>
    </row>
    <row r="68" spans="1:18" x14ac:dyDescent="0.35">
      <c r="A68" s="57"/>
      <c r="B68" s="57"/>
      <c r="C68" s="57"/>
      <c r="D68" s="57"/>
      <c r="E68" s="57"/>
      <c r="F68" s="57"/>
      <c r="G68" s="57"/>
      <c r="H68" s="57"/>
      <c r="I68" s="57"/>
      <c r="J68" s="57"/>
      <c r="K68" s="57"/>
      <c r="L68" s="57"/>
      <c r="M68" s="57"/>
      <c r="N68" s="57"/>
      <c r="O68" s="57"/>
      <c r="P68" s="57"/>
      <c r="Q68" s="57"/>
      <c r="R68" s="57"/>
    </row>
    <row r="69" spans="1:18" x14ac:dyDescent="0.35">
      <c r="A69" s="57"/>
      <c r="B69" s="57"/>
      <c r="C69" s="57"/>
      <c r="D69" s="57"/>
      <c r="E69" s="57"/>
      <c r="F69" s="57"/>
      <c r="G69" s="57"/>
      <c r="H69" s="57"/>
      <c r="I69" s="57"/>
      <c r="J69" s="57"/>
      <c r="K69" s="57"/>
      <c r="L69" s="57"/>
      <c r="M69" s="57"/>
      <c r="N69" s="57"/>
      <c r="O69" s="57"/>
      <c r="P69" s="57"/>
      <c r="Q69" s="57"/>
      <c r="R69" s="57"/>
    </row>
    <row r="70" spans="1:18" x14ac:dyDescent="0.35">
      <c r="A70" s="57"/>
      <c r="B70" s="57"/>
      <c r="C70" s="57"/>
      <c r="D70" s="57"/>
      <c r="E70" s="57"/>
      <c r="F70" s="57"/>
      <c r="G70" s="57"/>
      <c r="H70" s="57"/>
      <c r="I70" s="57"/>
      <c r="J70" s="57"/>
      <c r="K70" s="57"/>
      <c r="L70" s="57"/>
      <c r="M70" s="57"/>
      <c r="N70" s="57"/>
      <c r="O70" s="57"/>
      <c r="P70" s="57"/>
      <c r="Q70" s="57"/>
      <c r="R70" s="57"/>
    </row>
    <row r="71" spans="1:18" x14ac:dyDescent="0.35">
      <c r="A71" s="57"/>
      <c r="B71" s="57"/>
      <c r="C71" s="57"/>
      <c r="D71" s="57"/>
      <c r="E71" s="57"/>
      <c r="F71" s="57"/>
      <c r="G71" s="57"/>
      <c r="H71" s="57"/>
      <c r="I71" s="57"/>
      <c r="J71" s="57"/>
      <c r="K71" s="57"/>
      <c r="L71" s="57"/>
      <c r="M71" s="57"/>
      <c r="N71" s="57"/>
      <c r="O71" s="57"/>
      <c r="P71" s="57"/>
      <c r="Q71" s="57"/>
      <c r="R71" s="57"/>
    </row>
    <row r="72" spans="1:18" x14ac:dyDescent="0.35">
      <c r="A72" s="57"/>
      <c r="B72" s="57"/>
      <c r="C72" s="57"/>
      <c r="D72" s="57"/>
      <c r="E72" s="57"/>
      <c r="F72" s="57"/>
      <c r="G72" s="57"/>
      <c r="H72" s="57"/>
      <c r="I72" s="57"/>
      <c r="J72" s="57"/>
      <c r="K72" s="57"/>
      <c r="L72" s="57"/>
      <c r="M72" s="57"/>
      <c r="N72" s="57"/>
      <c r="O72" s="57"/>
      <c r="P72" s="57"/>
      <c r="Q72" s="57"/>
      <c r="R72" s="57"/>
    </row>
    <row r="73" spans="1:18" x14ac:dyDescent="0.35">
      <c r="A73" s="57"/>
      <c r="B73" s="57"/>
      <c r="C73" s="57"/>
      <c r="D73" s="57"/>
      <c r="E73" s="57"/>
      <c r="F73" s="57"/>
      <c r="G73" s="57"/>
      <c r="H73" s="57"/>
      <c r="I73" s="57"/>
      <c r="J73" s="57"/>
      <c r="K73" s="57"/>
      <c r="L73" s="57"/>
      <c r="M73" s="57"/>
      <c r="N73" s="57"/>
      <c r="O73" s="57"/>
      <c r="P73" s="57"/>
      <c r="Q73" s="57"/>
      <c r="R73" s="57"/>
    </row>
    <row r="74" spans="1:18" x14ac:dyDescent="0.35">
      <c r="A74" s="57"/>
      <c r="B74" s="57"/>
      <c r="C74" s="57"/>
      <c r="D74" s="57"/>
      <c r="E74" s="57"/>
      <c r="F74" s="57"/>
      <c r="G74" s="57"/>
      <c r="H74" s="57"/>
      <c r="I74" s="57"/>
      <c r="J74" s="57"/>
      <c r="K74" s="57"/>
      <c r="L74" s="57"/>
      <c r="M74" s="57"/>
      <c r="N74" s="57"/>
      <c r="O74" s="57"/>
      <c r="P74" s="57"/>
      <c r="Q74" s="57"/>
      <c r="R74" s="57"/>
    </row>
    <row r="75" spans="1:18" x14ac:dyDescent="0.35">
      <c r="A75" s="57"/>
      <c r="B75" s="57"/>
      <c r="C75" s="57"/>
      <c r="D75" s="57"/>
      <c r="E75" s="57"/>
      <c r="F75" s="57"/>
      <c r="G75" s="57"/>
      <c r="H75" s="57"/>
      <c r="I75" s="57"/>
      <c r="J75" s="57"/>
      <c r="K75" s="57"/>
      <c r="L75" s="57"/>
      <c r="M75" s="57"/>
      <c r="N75" s="57"/>
      <c r="O75" s="57"/>
      <c r="P75" s="57"/>
      <c r="Q75" s="57"/>
      <c r="R75" s="57"/>
    </row>
    <row r="76" spans="1:18" x14ac:dyDescent="0.35">
      <c r="A76" s="57"/>
      <c r="B76" s="57"/>
      <c r="C76" s="57"/>
      <c r="D76" s="57"/>
      <c r="E76" s="57"/>
      <c r="F76" s="57"/>
      <c r="G76" s="57"/>
      <c r="H76" s="57"/>
      <c r="I76" s="57"/>
      <c r="J76" s="57"/>
      <c r="K76" s="57"/>
      <c r="L76" s="57"/>
      <c r="M76" s="57"/>
      <c r="N76" s="57"/>
      <c r="O76" s="57"/>
      <c r="P76" s="57"/>
      <c r="Q76" s="57"/>
      <c r="R76" s="57"/>
    </row>
    <row r="77" spans="1:18" x14ac:dyDescent="0.35">
      <c r="A77" s="57"/>
      <c r="B77" s="57"/>
      <c r="C77" s="57"/>
      <c r="D77" s="57"/>
      <c r="E77" s="57"/>
      <c r="F77" s="57"/>
      <c r="G77" s="57"/>
      <c r="H77" s="57"/>
      <c r="I77" s="57"/>
      <c r="J77" s="57"/>
      <c r="K77" s="57"/>
      <c r="L77" s="57"/>
      <c r="M77" s="57"/>
      <c r="N77" s="57"/>
      <c r="O77" s="57"/>
      <c r="P77" s="57"/>
      <c r="Q77" s="57"/>
      <c r="R77" s="57"/>
    </row>
    <row r="78" spans="1:18" x14ac:dyDescent="0.35">
      <c r="A78" s="57"/>
      <c r="B78" s="57"/>
      <c r="C78" s="57"/>
      <c r="D78" s="57"/>
      <c r="E78" s="57"/>
      <c r="F78" s="57"/>
      <c r="G78" s="57"/>
      <c r="H78" s="57"/>
      <c r="I78" s="57"/>
      <c r="J78" s="57"/>
      <c r="K78" s="57"/>
      <c r="L78" s="57"/>
      <c r="M78" s="57"/>
      <c r="N78" s="57"/>
      <c r="O78" s="57"/>
      <c r="P78" s="57"/>
      <c r="Q78" s="57"/>
      <c r="R78" s="57"/>
    </row>
    <row r="79" spans="1:18" x14ac:dyDescent="0.35">
      <c r="A79" s="57"/>
      <c r="B79" s="57"/>
      <c r="C79" s="57"/>
      <c r="D79" s="57"/>
      <c r="E79" s="57"/>
      <c r="F79" s="57"/>
      <c r="G79" s="57"/>
      <c r="H79" s="57"/>
      <c r="I79" s="57"/>
      <c r="J79" s="57"/>
      <c r="K79" s="57"/>
      <c r="L79" s="57"/>
      <c r="M79" s="57"/>
      <c r="N79" s="57"/>
      <c r="O79" s="57"/>
      <c r="P79" s="57"/>
      <c r="Q79" s="57"/>
      <c r="R79" s="57"/>
    </row>
    <row r="80" spans="1:18" x14ac:dyDescent="0.35">
      <c r="A80" s="57"/>
      <c r="B80" s="57"/>
      <c r="C80" s="57"/>
      <c r="D80" s="57"/>
      <c r="E80" s="57"/>
      <c r="F80" s="57"/>
      <c r="G80" s="57"/>
      <c r="H80" s="57"/>
      <c r="I80" s="57"/>
      <c r="J80" s="57"/>
      <c r="K80" s="57"/>
      <c r="L80" s="57"/>
      <c r="M80" s="57"/>
      <c r="N80" s="57"/>
      <c r="O80" s="57"/>
      <c r="P80" s="57"/>
      <c r="Q80" s="57"/>
      <c r="R80" s="57"/>
    </row>
    <row r="81" spans="1:18" x14ac:dyDescent="0.35">
      <c r="A81" s="57"/>
      <c r="B81" s="57"/>
      <c r="C81" s="57"/>
      <c r="D81" s="57"/>
      <c r="E81" s="57"/>
      <c r="F81" s="57"/>
      <c r="G81" s="57"/>
      <c r="H81" s="57"/>
      <c r="I81" s="57"/>
      <c r="J81" s="57"/>
      <c r="K81" s="57"/>
      <c r="L81" s="57"/>
      <c r="M81" s="57"/>
      <c r="N81" s="57"/>
      <c r="O81" s="57"/>
      <c r="P81" s="57"/>
      <c r="Q81" s="57"/>
      <c r="R81" s="57"/>
    </row>
    <row r="82" spans="1:18" x14ac:dyDescent="0.35">
      <c r="A82" s="57"/>
      <c r="B82" s="57"/>
      <c r="C82" s="57"/>
      <c r="D82" s="57"/>
      <c r="E82" s="57"/>
      <c r="F82" s="57"/>
      <c r="G82" s="57"/>
      <c r="H82" s="57"/>
      <c r="I82" s="57"/>
      <c r="J82" s="57"/>
      <c r="K82" s="57"/>
      <c r="L82" s="57"/>
      <c r="M82" s="57"/>
      <c r="N82" s="57"/>
      <c r="O82" s="57"/>
      <c r="P82" s="57"/>
      <c r="Q82" s="57"/>
      <c r="R82" s="57"/>
    </row>
    <row r="83" spans="1:18" x14ac:dyDescent="0.35">
      <c r="A83" s="57"/>
      <c r="B83" s="57"/>
      <c r="C83" s="57"/>
      <c r="D83" s="57"/>
      <c r="E83" s="57"/>
      <c r="F83" s="57"/>
      <c r="G83" s="57"/>
      <c r="H83" s="57"/>
      <c r="I83" s="57"/>
      <c r="J83" s="57"/>
      <c r="K83" s="57"/>
      <c r="L83" s="57"/>
      <c r="M83" s="57"/>
      <c r="N83" s="57"/>
      <c r="O83" s="57"/>
      <c r="P83" s="57"/>
      <c r="Q83" s="57"/>
      <c r="R83" s="57"/>
    </row>
    <row r="84" spans="1:18" x14ac:dyDescent="0.35">
      <c r="A84" s="57"/>
      <c r="B84" s="57"/>
      <c r="C84" s="57"/>
      <c r="D84" s="57"/>
      <c r="E84" s="57"/>
      <c r="F84" s="57"/>
      <c r="G84" s="57"/>
      <c r="H84" s="57"/>
      <c r="I84" s="57"/>
      <c r="J84" s="57"/>
      <c r="K84" s="57"/>
      <c r="L84" s="57"/>
      <c r="M84" s="57"/>
      <c r="N84" s="57"/>
      <c r="O84" s="57"/>
      <c r="P84" s="57"/>
      <c r="Q84" s="57"/>
      <c r="R84" s="57"/>
    </row>
    <row r="85" spans="1:18" x14ac:dyDescent="0.35">
      <c r="A85" s="57"/>
      <c r="B85" s="57"/>
      <c r="C85" s="57"/>
      <c r="D85" s="57"/>
      <c r="E85" s="57"/>
      <c r="F85" s="57"/>
      <c r="G85" s="57"/>
      <c r="H85" s="57"/>
      <c r="I85" s="57"/>
      <c r="J85" s="57"/>
      <c r="K85" s="57"/>
      <c r="L85" s="57"/>
      <c r="M85" s="57"/>
      <c r="N85" s="57"/>
      <c r="O85" s="57"/>
      <c r="P85" s="57"/>
      <c r="Q85" s="57"/>
      <c r="R85" s="57"/>
    </row>
    <row r="86" spans="1:18" x14ac:dyDescent="0.35">
      <c r="A86" s="57"/>
      <c r="B86" s="57"/>
      <c r="C86" s="57"/>
      <c r="D86" s="57"/>
      <c r="E86" s="57"/>
      <c r="F86" s="57"/>
      <c r="G86" s="57"/>
      <c r="H86" s="57"/>
      <c r="I86" s="57"/>
      <c r="J86" s="57"/>
      <c r="K86" s="57"/>
      <c r="L86" s="57"/>
      <c r="M86" s="57"/>
      <c r="N86" s="57"/>
      <c r="O86" s="57"/>
      <c r="P86" s="57"/>
      <c r="Q86" s="57"/>
      <c r="R86" s="57"/>
    </row>
  </sheetData>
  <sheetProtection password="DEFD" sheet="1" objects="1" scenarios="1" formatCells="0" formatColumns="0" formatRows="0" insertColumns="0" insertRows="0" insertHyperlinks="0" deleteColumns="0" deleteRows="0" selectLockedCells="1" sort="0" autoFilter="0" pivotTables="0"/>
  <mergeCells count="10">
    <mergeCell ref="A38:C38"/>
    <mergeCell ref="A46:C46"/>
    <mergeCell ref="A15:C15"/>
    <mergeCell ref="A20:C20"/>
    <mergeCell ref="B1:R3"/>
    <mergeCell ref="A10:C10"/>
    <mergeCell ref="A7:R9"/>
    <mergeCell ref="A24:C24"/>
    <mergeCell ref="A28:C28"/>
    <mergeCell ref="A1:A3"/>
  </mergeCells>
  <conditionalFormatting sqref="B51">
    <cfRule type="cellIs" dxfId="2" priority="3" operator="lessThan">
      <formula>45</formula>
    </cfRule>
  </conditionalFormatting>
  <conditionalFormatting sqref="B52">
    <cfRule type="cellIs" dxfId="1" priority="2" operator="lessThan">
      <formula>8</formula>
    </cfRule>
  </conditionalFormatting>
  <conditionalFormatting sqref="B36">
    <cfRule type="cellIs" dxfId="0" priority="1" operator="greaterThan">
      <formula>6.5</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822"/>
  <sheetViews>
    <sheetView topLeftCell="AX1" zoomScale="130" zoomScaleNormal="130" workbookViewId="0">
      <selection activeCell="BH13" sqref="BH13"/>
    </sheetView>
  </sheetViews>
  <sheetFormatPr defaultRowHeight="14.5" x14ac:dyDescent="0.35"/>
  <cols>
    <col min="2" max="2" width="25" customWidth="1"/>
    <col min="4" max="4" width="12.26953125" bestFit="1" customWidth="1"/>
    <col min="23" max="23" width="11.453125" customWidth="1"/>
    <col min="27" max="28" width="12.26953125" customWidth="1"/>
    <col min="29" max="29" width="11" customWidth="1"/>
    <col min="30" max="30" width="13.81640625" customWidth="1"/>
    <col min="31" max="31" width="12.26953125" customWidth="1"/>
    <col min="32" max="32" width="13.26953125" customWidth="1"/>
    <col min="33" max="33" width="9.54296875" customWidth="1"/>
    <col min="34" max="34" width="14.1796875" customWidth="1"/>
    <col min="35" max="35" width="15" customWidth="1"/>
    <col min="36" max="36" width="12.81640625" customWidth="1"/>
    <col min="37" max="37" width="14.26953125" customWidth="1"/>
    <col min="38" max="38" width="13.81640625" customWidth="1"/>
    <col min="39" max="39" width="15.54296875" customWidth="1"/>
    <col min="40" max="40" width="8" bestFit="1" customWidth="1"/>
    <col min="41" max="41" width="11.7265625" customWidth="1"/>
    <col min="42" max="42" width="18.81640625" customWidth="1"/>
    <col min="43" max="43" width="14.54296875" customWidth="1"/>
    <col min="44" max="44" width="11.7265625" customWidth="1"/>
    <col min="45" max="45" width="13.54296875" customWidth="1"/>
    <col min="46" max="46" width="13.81640625" customWidth="1"/>
    <col min="47" max="47" width="14" customWidth="1"/>
    <col min="50" max="50" width="10.1796875" bestFit="1" customWidth="1"/>
    <col min="52" max="52" width="9.453125" customWidth="1"/>
    <col min="53" max="53" width="10.453125" customWidth="1"/>
    <col min="54" max="54" width="13.81640625" customWidth="1"/>
    <col min="60" max="60" width="9.1796875" customWidth="1"/>
    <col min="61" max="61" width="13.54296875" bestFit="1" customWidth="1"/>
    <col min="63" max="63" width="13.54296875" bestFit="1" customWidth="1"/>
  </cols>
  <sheetData>
    <row r="1" spans="1:64" ht="48" customHeight="1" thickBot="1" x14ac:dyDescent="0.4">
      <c r="A1" s="79" t="s">
        <v>37</v>
      </c>
      <c r="B1" s="79"/>
      <c r="C1" s="79"/>
      <c r="D1" s="79"/>
      <c r="E1" s="79"/>
      <c r="F1" s="79"/>
      <c r="G1" s="79"/>
      <c r="H1" s="79"/>
      <c r="I1" s="79"/>
      <c r="J1" s="79"/>
      <c r="K1" s="79"/>
      <c r="L1" s="79"/>
      <c r="M1" s="79"/>
      <c r="N1" s="79"/>
      <c r="O1" s="79"/>
      <c r="P1" s="79"/>
      <c r="Q1" s="79"/>
      <c r="R1" s="79"/>
      <c r="S1" s="79"/>
      <c r="BG1" s="37"/>
      <c r="BH1" s="37"/>
      <c r="BI1" s="37"/>
      <c r="BJ1" s="37"/>
      <c r="BK1" s="37"/>
      <c r="BL1" s="37"/>
    </row>
    <row r="2" spans="1:64" x14ac:dyDescent="0.35">
      <c r="A2" t="s">
        <v>38</v>
      </c>
      <c r="B2" s="12">
        <f>Sheet1!B25*1000</f>
        <v>1000</v>
      </c>
      <c r="C2" t="s">
        <v>35</v>
      </c>
      <c r="D2">
        <f>B2*1000</f>
        <v>1000000</v>
      </c>
      <c r="V2" s="13"/>
      <c r="W2" s="14"/>
      <c r="X2" s="80" t="s">
        <v>39</v>
      </c>
      <c r="Y2" s="80"/>
      <c r="Z2" s="80"/>
      <c r="AA2" s="80"/>
      <c r="AB2" s="80"/>
      <c r="AC2" s="80"/>
      <c r="AD2" s="80"/>
      <c r="AE2" s="80"/>
      <c r="AF2" s="80"/>
      <c r="AG2" s="81" t="s">
        <v>40</v>
      </c>
      <c r="AH2" s="81"/>
      <c r="AI2" s="81"/>
      <c r="AJ2" s="81"/>
      <c r="AK2" s="81"/>
      <c r="AL2" s="81"/>
      <c r="AM2" s="81"/>
      <c r="AN2" s="81"/>
      <c r="AO2" s="81"/>
      <c r="AP2" s="15"/>
      <c r="AQ2" s="16"/>
      <c r="AR2" s="82" t="s">
        <v>41</v>
      </c>
      <c r="AS2" s="83"/>
      <c r="AT2" s="84" t="s">
        <v>42</v>
      </c>
      <c r="AU2" s="85"/>
      <c r="AV2" s="84" t="s">
        <v>42</v>
      </c>
      <c r="AW2" s="85"/>
      <c r="AX2" s="84" t="s">
        <v>42</v>
      </c>
      <c r="AY2" s="85"/>
      <c r="AZ2" s="88" t="s">
        <v>43</v>
      </c>
      <c r="BA2" s="88"/>
      <c r="BB2" s="88"/>
      <c r="BC2" s="37"/>
      <c r="BD2" s="88" t="s">
        <v>140</v>
      </c>
      <c r="BE2" s="88"/>
      <c r="BF2" s="88"/>
      <c r="BG2" s="37"/>
      <c r="BH2" s="37"/>
      <c r="BI2" s="86" t="s">
        <v>144</v>
      </c>
      <c r="BJ2" s="87"/>
      <c r="BK2" s="86" t="s">
        <v>145</v>
      </c>
      <c r="BL2" s="88"/>
    </row>
    <row r="3" spans="1:64" ht="29" x14ac:dyDescent="0.35">
      <c r="A3" t="s">
        <v>44</v>
      </c>
      <c r="B3" s="12">
        <v>0.6</v>
      </c>
      <c r="C3" t="s">
        <v>5</v>
      </c>
      <c r="V3" s="17"/>
      <c r="W3" s="18" t="s">
        <v>45</v>
      </c>
      <c r="X3" s="68" t="s">
        <v>46</v>
      </c>
      <c r="Y3" s="68" t="s">
        <v>47</v>
      </c>
      <c r="Z3" s="68" t="s">
        <v>48</v>
      </c>
      <c r="AA3" s="68" t="s">
        <v>49</v>
      </c>
      <c r="AB3" s="68" t="s">
        <v>50</v>
      </c>
      <c r="AC3" s="68" t="s">
        <v>51</v>
      </c>
      <c r="AD3" s="19" t="s">
        <v>52</v>
      </c>
      <c r="AE3" s="19" t="s">
        <v>53</v>
      </c>
      <c r="AF3" s="19" t="s">
        <v>54</v>
      </c>
      <c r="AG3" s="20" t="s">
        <v>55</v>
      </c>
      <c r="AH3" s="21" t="s">
        <v>56</v>
      </c>
      <c r="AI3" s="21" t="s">
        <v>57</v>
      </c>
      <c r="AJ3" s="21" t="s">
        <v>58</v>
      </c>
      <c r="AK3" s="21" t="s">
        <v>59</v>
      </c>
      <c r="AL3" s="21" t="s">
        <v>60</v>
      </c>
      <c r="AM3" s="21" t="s">
        <v>61</v>
      </c>
      <c r="AN3" s="21" t="s">
        <v>62</v>
      </c>
      <c r="AO3" s="21" t="s">
        <v>63</v>
      </c>
      <c r="AP3" s="22" t="s">
        <v>64</v>
      </c>
      <c r="AQ3" s="23" t="s">
        <v>65</v>
      </c>
      <c r="AR3" s="24" t="s">
        <v>66</v>
      </c>
      <c r="AS3" s="25" t="s">
        <v>67</v>
      </c>
      <c r="AT3" s="26" t="s">
        <v>68</v>
      </c>
      <c r="AU3" s="27" t="s">
        <v>69</v>
      </c>
      <c r="AV3" s="26" t="s">
        <v>70</v>
      </c>
      <c r="AW3" s="27" t="s">
        <v>71</v>
      </c>
      <c r="AX3" s="26" t="s">
        <v>72</v>
      </c>
      <c r="AY3" s="27" t="s">
        <v>73</v>
      </c>
      <c r="AZ3" s="28" t="s">
        <v>74</v>
      </c>
      <c r="BA3" s="28" t="s">
        <v>75</v>
      </c>
      <c r="BB3" s="28" t="s">
        <v>132</v>
      </c>
      <c r="BC3" s="62"/>
      <c r="BD3" s="28" t="s">
        <v>74</v>
      </c>
      <c r="BE3" s="28" t="s">
        <v>75</v>
      </c>
      <c r="BF3" s="28" t="s">
        <v>132</v>
      </c>
      <c r="BG3" s="37"/>
      <c r="BH3" s="37"/>
      <c r="BI3" s="69" t="s">
        <v>74</v>
      </c>
      <c r="BJ3" s="70" t="s">
        <v>75</v>
      </c>
      <c r="BK3" s="28" t="s">
        <v>74</v>
      </c>
      <c r="BL3" s="28" t="s">
        <v>75</v>
      </c>
    </row>
    <row r="4" spans="1:64" x14ac:dyDescent="0.35">
      <c r="A4" t="s">
        <v>76</v>
      </c>
      <c r="B4" s="12">
        <v>7.0000000000000001E-3</v>
      </c>
      <c r="C4" t="s">
        <v>77</v>
      </c>
      <c r="D4">
        <f>B4/1000</f>
        <v>6.9999999999999999E-6</v>
      </c>
      <c r="V4" s="29">
        <v>1</v>
      </c>
      <c r="W4" s="64">
        <f>10*10^V4</f>
        <v>100</v>
      </c>
      <c r="X4" s="30">
        <f>DC_gain_power</f>
        <v>-6.6910605961528935</v>
      </c>
      <c r="Y4" s="31">
        <f t="shared" ref="Y4:Y5" si="0">20*LOG(1/SQRT((W4/fp)^2+1))</f>
        <v>-9.5250711884747408E-4</v>
      </c>
      <c r="Z4" s="31">
        <f t="shared" ref="Z4:Z5" si="1">-180/PI()*ATAN(W4/fp)</f>
        <v>-0.84850939289188831</v>
      </c>
      <c r="AA4" s="31">
        <f t="shared" ref="AA4:AA5" si="2">20*LOG(SQRT((W4/fzRHP)^2+1))</f>
        <v>5.7653434855930465E-6</v>
      </c>
      <c r="AB4" s="31">
        <f t="shared" ref="AB4:AB5" si="3">-180/PI()*ATAN(W4/fzRHP)</f>
        <v>-6.6015059951137406E-2</v>
      </c>
      <c r="AC4" s="31">
        <f>20*LOG(SQRT((W4/fzESR)^2+1))</f>
        <v>6.1722936667772485E-9</v>
      </c>
      <c r="AD4" s="31">
        <f t="shared" ref="AD4:AD5" si="4">180/PI()*ATAN(W4/fzESR)</f>
        <v>2.1599999989767192E-3</v>
      </c>
      <c r="AE4" s="31">
        <f>X4+Y4+AA4+AC4</f>
        <v>-6.6920073317559616</v>
      </c>
      <c r="AF4" s="31">
        <f>Z4+AB4+AD4</f>
        <v>-0.91236445284404899</v>
      </c>
      <c r="AG4" s="31">
        <f t="shared" ref="AG4:AG67" si="5">DC_gain_comp</f>
        <v>73.803921600570277</v>
      </c>
      <c r="AH4" s="31">
        <f t="shared" ref="AH4:AH5" si="6">20*LOG(1/SQRT((W4/fp_comp1)^2+1))</f>
        <v>-27.836471814811738</v>
      </c>
      <c r="AI4" s="31">
        <f t="shared" ref="AI4:AI5" si="7">-180/PI()*ATAN(W4/fp_comp1)</f>
        <v>-87.675025286012698</v>
      </c>
      <c r="AJ4" s="31">
        <f>20*LOG(SQRT((W4/fz_comp)^2+1))</f>
        <v>5.2504181558576143E-4</v>
      </c>
      <c r="AK4" s="31">
        <f>180/PI()*ATAN(W4/fz_comp)</f>
        <v>0.62997461228431817</v>
      </c>
      <c r="AL4" s="32">
        <f t="shared" ref="AL4:AL5" si="8">20*LOG(1/SQRT((W4/fp_comp2)^2+1))</f>
        <v>-7.5610526023707117E-6</v>
      </c>
      <c r="AM4" s="31">
        <f t="shared" ref="AM4:AM5" si="9">-180/PI()*ATAN(W4/fp_comp2)</f>
        <v>-7.5599956126890772E-2</v>
      </c>
      <c r="AN4" s="31">
        <f>AG4+AH4+AJ4+AL4</f>
        <v>45.967967266521519</v>
      </c>
      <c r="AO4" s="31">
        <f>AI4+AK4+AM4</f>
        <v>-87.120650629855277</v>
      </c>
      <c r="AP4" s="30">
        <f t="shared" ref="AP4:AP67" si="10">-20*LOG(GmPS*Rsns)</f>
        <v>19.493882694704595</v>
      </c>
      <c r="AQ4" s="30">
        <f t="shared" ref="AQ4:AQ67" si="11">20*LOG(Vref/Vout)</f>
        <v>-19.244228782212005</v>
      </c>
      <c r="AR4" s="31">
        <f>AE4+AN4+AP4+AQ4</f>
        <v>39.52561384725815</v>
      </c>
      <c r="AS4" s="33">
        <f>AF4+AO4</f>
        <v>-88.033015082699322</v>
      </c>
      <c r="AT4" s="31">
        <f t="shared" ref="AT4:AT5" si="12">20*LOG(SQRT((W4/fz_ff)^2+1))</f>
        <v>4.3473425115080734E-10</v>
      </c>
      <c r="AU4" s="31">
        <f t="shared" ref="AU4:AU5" si="13">180/PI()*ATAN(W4/fz_ff)</f>
        <v>5.7324840762418446E-4</v>
      </c>
      <c r="AV4" s="32">
        <f t="shared" ref="AV4:AV5" si="14">20*LOG(1/SQRT((W4/fp_ff)^2+1))</f>
        <v>-5.1726525305933723E-12</v>
      </c>
      <c r="AW4" s="31">
        <f t="shared" ref="AW4:AW5" si="15">-180/PI()*ATAN(W4/fp_ff)</f>
        <v>-6.2536189924700111E-5</v>
      </c>
      <c r="AX4" s="34">
        <f>AT4+AV4</f>
        <v>4.2956159862021399E-10</v>
      </c>
      <c r="AY4" s="35">
        <f>AU4+AW4</f>
        <v>5.1071221769948439E-4</v>
      </c>
      <c r="AZ4" s="10">
        <f>AR4+AX4+BI4+BK4</f>
        <v>39.525613551493265</v>
      </c>
      <c r="BA4" s="10">
        <f>AS4+AY4+BJ4+BL4</f>
        <v>-88.053585344322826</v>
      </c>
      <c r="BB4" s="10">
        <f>BA4+180</f>
        <v>91.946414655677174</v>
      </c>
      <c r="BC4" s="37"/>
      <c r="BD4" s="60">
        <f>ROUND(AZ4,0)</f>
        <v>40</v>
      </c>
      <c r="BE4" s="60">
        <f>ROUND(BA4,0)</f>
        <v>-88</v>
      </c>
      <c r="BF4" s="60">
        <f>ROUND(BB4,0)</f>
        <v>92</v>
      </c>
      <c r="BG4" s="37" t="s">
        <v>141</v>
      </c>
      <c r="BH4" s="63">
        <f>LOOKUP(1,0/(BD4:BD822=0),W4:W822)</f>
        <v>8511.3803820237772</v>
      </c>
      <c r="BI4" s="37">
        <f t="shared" ref="BI4:BI67" si="16">20*LOG(1/SQRT((W4/fp_filter)^2+1))</f>
        <v>-1.2247665956475226E-7</v>
      </c>
      <c r="BJ4" s="37">
        <f t="shared" ref="BJ4:BJ67" si="17">-180/PI()*ATAN(W4/fp_filter)</f>
        <v>-9.6218180913689444E-3</v>
      </c>
      <c r="BK4" s="37">
        <f t="shared" ref="BK4:BK67" si="18">20*LOG(1/SQRT((W4/f_L)^2+1))</f>
        <v>-1.7371778958540387E-7</v>
      </c>
      <c r="BL4" s="37">
        <f t="shared" ref="BL4:BL67" si="19">-180/PI()*ATAN(W4/f_L)</f>
        <v>-1.1459155749827723E-2</v>
      </c>
    </row>
    <row r="5" spans="1:64" x14ac:dyDescent="0.35">
      <c r="A5" t="s">
        <v>78</v>
      </c>
      <c r="B5" s="12">
        <v>106</v>
      </c>
      <c r="C5" t="s">
        <v>79</v>
      </c>
      <c r="D5">
        <f>B5/1000</f>
        <v>0.106</v>
      </c>
      <c r="V5" s="29">
        <v>1.01</v>
      </c>
      <c r="W5" s="36">
        <f t="shared" ref="W5:W6" si="20">10*10^V5</f>
        <v>102.32929922807543</v>
      </c>
      <c r="X5" s="30">
        <f t="shared" ref="X5:X68" si="21">DC_gain_power</f>
        <v>-6.6910605961528935</v>
      </c>
      <c r="Y5" s="31">
        <f t="shared" si="0"/>
        <v>-9.9739224204556973E-4</v>
      </c>
      <c r="Z5" s="31">
        <f t="shared" si="1"/>
        <v>-0.868270724290788</v>
      </c>
      <c r="AA5" s="31">
        <f t="shared" si="2"/>
        <v>6.0370555638272438E-6</v>
      </c>
      <c r="AB5" s="31">
        <f t="shared" si="3"/>
        <v>-6.7552746824202092E-2</v>
      </c>
      <c r="AC5" s="31">
        <f t="shared" ref="AC5:AC6" si="22">20*LOG(SQRT((W5/fzESR)^2+1))</f>
        <v>6.463183046851467E-9</v>
      </c>
      <c r="AD5" s="31">
        <f t="shared" si="4"/>
        <v>2.2103128622299644E-3</v>
      </c>
      <c r="AE5" s="31">
        <f t="shared" ref="AE5:AE6" si="23">X5+Y5+AA5+AC5</f>
        <v>-6.6920519448761926</v>
      </c>
      <c r="AF5" s="31">
        <f t="shared" ref="AF5:AF6" si="24">Z5+AB5+AD5</f>
        <v>-0.93361315825276014</v>
      </c>
      <c r="AG5" s="31">
        <f t="shared" si="5"/>
        <v>73.803921600570277</v>
      </c>
      <c r="AH5" s="31">
        <f t="shared" si="6"/>
        <v>-28.036150125023877</v>
      </c>
      <c r="AI5" s="31">
        <f t="shared" si="7"/>
        <v>-87.727892060644265</v>
      </c>
      <c r="AJ5" s="31">
        <f t="shared" ref="AJ5:AJ6" si="25">20*LOG(SQRT((W5/fz_comp)^2+1))</f>
        <v>5.4978470785313114E-4</v>
      </c>
      <c r="AK5" s="31">
        <f t="shared" ref="AK5" si="26">180/PI()*ATAN(W5/fz_comp)</f>
        <v>0.644647381802399</v>
      </c>
      <c r="AL5" s="32">
        <f t="shared" si="8"/>
        <v>-7.9173937077449595E-6</v>
      </c>
      <c r="AM5" s="31">
        <f t="shared" si="9"/>
        <v>-7.7360903205543827E-2</v>
      </c>
      <c r="AN5" s="31">
        <f t="shared" ref="AN5:AN6" si="27">AG5+AH5+AJ5+AL5</f>
        <v>45.768313342860537</v>
      </c>
      <c r="AO5" s="31">
        <f t="shared" ref="AO5:AO6" si="28">AI5+AK5+AM5</f>
        <v>-87.16060558204741</v>
      </c>
      <c r="AP5" s="30">
        <f t="shared" si="10"/>
        <v>19.493882694704595</v>
      </c>
      <c r="AQ5" s="30">
        <f t="shared" si="11"/>
        <v>-19.244228782212005</v>
      </c>
      <c r="AR5" s="31">
        <f t="shared" ref="AR5:AR6" si="29">AE5+AN5+AP5+AQ5</f>
        <v>39.325915310476937</v>
      </c>
      <c r="AS5" s="33">
        <f t="shared" ref="AS5:AS6" si="30">AF5+AO5</f>
        <v>-88.094218740300164</v>
      </c>
      <c r="AT5" s="31">
        <f t="shared" si="12"/>
        <v>4.5522428115908187E-10</v>
      </c>
      <c r="AU5" s="31">
        <f t="shared" si="13"/>
        <v>5.8660107835700683E-4</v>
      </c>
      <c r="AV5" s="32">
        <f t="shared" si="14"/>
        <v>-5.4175917070980569E-12</v>
      </c>
      <c r="AW5" s="31">
        <f t="shared" si="15"/>
        <v>-6.3992844913882748E-5</v>
      </c>
      <c r="AX5" s="34">
        <f t="shared" ref="AX5:AY6" si="31">AT5+AV5</f>
        <v>4.4980668945198381E-10</v>
      </c>
      <c r="AY5" s="35">
        <f t="shared" si="31"/>
        <v>5.2260823344312413E-4</v>
      </c>
      <c r="AZ5" s="10">
        <f t="shared" ref="AZ5:AZ68" si="32">AR5+AX5+BI5+BK5</f>
        <v>39.32591500077308</v>
      </c>
      <c r="BA5" s="10">
        <f t="shared" ref="BA5:BA68" si="33">AS5+AY5+BJ5+BL5</f>
        <v>-88.11526814485714</v>
      </c>
      <c r="BB5" s="10">
        <f t="shared" ref="BB5:BB6" si="34">BA5+180</f>
        <v>91.88473185514286</v>
      </c>
      <c r="BC5" s="62"/>
      <c r="BD5" s="60">
        <f t="shared" ref="BD5:BD6" si="35">ROUND(AZ5,0)</f>
        <v>39</v>
      </c>
      <c r="BE5" s="60">
        <f t="shared" ref="BE5:BE6" si="36">ROUND(BA5,0)</f>
        <v>-88</v>
      </c>
      <c r="BF5" s="60">
        <f t="shared" ref="BF5:BF6" si="37">ROUND(BB5,0)</f>
        <v>92</v>
      </c>
      <c r="BG5" s="37" t="s">
        <v>142</v>
      </c>
      <c r="BH5" s="37">
        <f>LOOKUP(1,0/(BD4:BD822=0),BF4:BF822)</f>
        <v>68</v>
      </c>
      <c r="BI5" s="37">
        <f t="shared" si="16"/>
        <v>-1.2824880756344016E-7</v>
      </c>
      <c r="BJ5" s="37">
        <f t="shared" si="17"/>
        <v>-9.8459390215359897E-3</v>
      </c>
      <c r="BK5" s="37">
        <f t="shared" si="18"/>
        <v>-1.8190485665515361E-7</v>
      </c>
      <c r="BL5" s="37">
        <f t="shared" si="19"/>
        <v>-1.1726073768883984E-2</v>
      </c>
    </row>
    <row r="6" spans="1:64" x14ac:dyDescent="0.35">
      <c r="A6" t="s">
        <v>80</v>
      </c>
      <c r="B6" s="12">
        <v>1</v>
      </c>
      <c r="C6" t="s">
        <v>81</v>
      </c>
      <c r="V6" s="29">
        <v>1.02</v>
      </c>
      <c r="W6" s="38">
        <f t="shared" si="20"/>
        <v>104.71285480508999</v>
      </c>
      <c r="X6" s="30">
        <f t="shared" si="21"/>
        <v>-6.6910605961528935</v>
      </c>
      <c r="Y6" s="31">
        <f t="shared" ref="Y6:Y69" si="38">20*LOG(1/SQRT((W6/fp)^2+1))</f>
        <v>-1.04439223872787E-3</v>
      </c>
      <c r="Z6" s="31">
        <f t="shared" ref="Z6:Z69" si="39">-180/PI()*ATAN(W6/fp)</f>
        <v>-0.88849214233155915</v>
      </c>
      <c r="AA6" s="31">
        <f t="shared" ref="AA6:AA69" si="40">20*LOG(SQRT((W6/fzRHP)^2+1))</f>
        <v>6.3215730193265873E-6</v>
      </c>
      <c r="AB6" s="31">
        <f t="shared" ref="AB6:AB69" si="41">-180/PI()*ATAN(W6/fzRHP)</f>
        <v>-6.9126250924975652E-2</v>
      </c>
      <c r="AC6" s="31">
        <f t="shared" si="22"/>
        <v>6.7677851634796591E-9</v>
      </c>
      <c r="AD6" s="31">
        <f t="shared" ref="AD6:AD69" si="42">180/PI()*ATAN(W6/fzESR)</f>
        <v>2.2617976626150599E-3</v>
      </c>
      <c r="AE6" s="31">
        <f t="shared" si="23"/>
        <v>-6.6920986600508163</v>
      </c>
      <c r="AF6" s="31">
        <f t="shared" si="24"/>
        <v>-0.95535659559391972</v>
      </c>
      <c r="AG6" s="31">
        <f t="shared" si="5"/>
        <v>73.803921600570277</v>
      </c>
      <c r="AH6" s="31">
        <f t="shared" ref="AH6:AH69" si="43">20*LOG(1/SQRT((W6/fp_comp1)^2+1))</f>
        <v>-28.235842891416262</v>
      </c>
      <c r="AI6" s="31">
        <f t="shared" ref="AI6:AI69" si="44">-180/PI()*ATAN(W6/fp_comp1)</f>
        <v>-87.779559181187835</v>
      </c>
      <c r="AJ6" s="31">
        <f t="shared" si="25"/>
        <v>5.7569354561790584E-4</v>
      </c>
      <c r="AK6" s="31">
        <f t="shared" ref="AK6:AK69" si="45">180/PI()*ATAN(W6/fz_comp)</f>
        <v>0.65966183647834764</v>
      </c>
      <c r="AL6" s="32">
        <f t="shared" ref="AL6:AL69" si="46">20*LOG(1/SQRT((W6/fp_comp2)^2+1))</f>
        <v>-8.290528621046276E-6</v>
      </c>
      <c r="AM6" s="31">
        <f t="shared" ref="AM6:AM69" si="47">-180/PI()*ATAN(W6/fp_comp2)</f>
        <v>-7.9162867859583874E-2</v>
      </c>
      <c r="AN6" s="31">
        <f t="shared" si="27"/>
        <v>45.568646112171017</v>
      </c>
      <c r="AO6" s="31">
        <f t="shared" si="28"/>
        <v>-87.199060212569066</v>
      </c>
      <c r="AP6" s="30">
        <f t="shared" si="10"/>
        <v>19.493882694704595</v>
      </c>
      <c r="AQ6" s="30">
        <f t="shared" si="11"/>
        <v>-19.244228782212005</v>
      </c>
      <c r="AR6" s="31">
        <f t="shared" si="29"/>
        <v>39.12620136461279</v>
      </c>
      <c r="AS6" s="33">
        <f t="shared" si="30"/>
        <v>-88.154416808162992</v>
      </c>
      <c r="AT6" s="31">
        <f t="shared" ref="AT6:AT69" si="48">20*LOG(SQRT((W6/fz_ff)^2+1))</f>
        <v>4.7667863863380854E-10</v>
      </c>
      <c r="AU6" s="31">
        <f t="shared" ref="AU6:AU69" si="49">180/PI()*ATAN(W6/fz_ff)</f>
        <v>6.0026477274607024E-4</v>
      </c>
      <c r="AV6" s="32">
        <f t="shared" ref="AV6:AV69" si="50">20*LOG(1/SQRT((W6/fp_ff)^2+1))</f>
        <v>-5.6741028132013945E-12</v>
      </c>
      <c r="AW6" s="31">
        <f t="shared" ref="AW6:AW69" si="51">-180/PI()*ATAN(W6/fp_ff)</f>
        <v>-6.5483429756484044E-5</v>
      </c>
      <c r="AX6" s="34">
        <f t="shared" si="31"/>
        <v>4.7100453582060718E-10</v>
      </c>
      <c r="AY6" s="35">
        <f t="shared" si="31"/>
        <v>5.3478134298958618E-4</v>
      </c>
      <c r="AZ6" s="10">
        <f t="shared" si="32"/>
        <v>39.126201040313035</v>
      </c>
      <c r="BA6" s="10">
        <f t="shared" si="33"/>
        <v>-88.175956516325257</v>
      </c>
      <c r="BB6" s="10">
        <f t="shared" si="34"/>
        <v>91.824043483674743</v>
      </c>
      <c r="BC6" s="37"/>
      <c r="BD6" s="60">
        <f t="shared" si="35"/>
        <v>39</v>
      </c>
      <c r="BE6" s="60">
        <f t="shared" si="36"/>
        <v>-88</v>
      </c>
      <c r="BF6" s="60">
        <f t="shared" si="37"/>
        <v>92</v>
      </c>
      <c r="BG6" s="37" t="s">
        <v>143</v>
      </c>
      <c r="BH6" s="37" t="e">
        <f>LOOKUP(1,0/(BF4:BF822=0),BD4:BD822)</f>
        <v>#N/A</v>
      </c>
      <c r="BI6" s="37">
        <f t="shared" si="16"/>
        <v>-1.342929865625154E-7</v>
      </c>
      <c r="BJ6" s="37">
        <f t="shared" si="17"/>
        <v>-1.0075280398487402E-2</v>
      </c>
      <c r="BK6" s="37">
        <f t="shared" si="18"/>
        <v>-1.9047776851833543E-7</v>
      </c>
      <c r="BL6" s="37">
        <f t="shared" si="19"/>
        <v>-1.1999209106770731E-2</v>
      </c>
    </row>
    <row r="7" spans="1:64" x14ac:dyDescent="0.35">
      <c r="A7" t="s">
        <v>82</v>
      </c>
      <c r="B7" s="40">
        <f>Sheet1!B33</f>
        <v>1</v>
      </c>
      <c r="C7" t="s">
        <v>28</v>
      </c>
      <c r="D7">
        <f>B7/1000000</f>
        <v>9.9999999999999995E-7</v>
      </c>
      <c r="V7" s="29">
        <v>1.03</v>
      </c>
      <c r="W7" s="36">
        <f t="shared" ref="W7:W70" si="52">10*10^V7</f>
        <v>107.15193052376068</v>
      </c>
      <c r="X7" s="30">
        <f t="shared" si="21"/>
        <v>-6.6910605961528935</v>
      </c>
      <c r="Y7" s="31">
        <f t="shared" si="38"/>
        <v>-1.0936067318574217E-3</v>
      </c>
      <c r="Z7" s="31">
        <f t="shared" si="39"/>
        <v>-0.90918434851593655</v>
      </c>
      <c r="AA7" s="31">
        <f t="shared" si="40"/>
        <v>6.6194993515738841E-6</v>
      </c>
      <c r="AB7" s="31">
        <f t="shared" si="41"/>
        <v>-7.0736406536660704E-2</v>
      </c>
      <c r="AC7" s="31">
        <f t="shared" ref="AC7:AC70" si="53">20*LOG(SQRT((W7/fzESR)^2+1))</f>
        <v>7.0867403300976473E-9</v>
      </c>
      <c r="AD7" s="31">
        <f t="shared" si="42"/>
        <v>2.3144816980543203E-3</v>
      </c>
      <c r="AE7" s="31">
        <f t="shared" ref="AE7:AE70" si="54">X7+Y7+AA7+AC7</f>
        <v>-6.6921475762986598</v>
      </c>
      <c r="AF7" s="31">
        <f t="shared" ref="AF7:AF70" si="55">Z7+AB7+AD7</f>
        <v>-0.97760627335454287</v>
      </c>
      <c r="AG7" s="31">
        <f t="shared" si="5"/>
        <v>73.803921600570277</v>
      </c>
      <c r="AH7" s="31">
        <f t="shared" si="43"/>
        <v>-28.435549465308057</v>
      </c>
      <c r="AI7" s="31">
        <f t="shared" si="44"/>
        <v>-87.830053705928194</v>
      </c>
      <c r="AJ7" s="31">
        <f t="shared" ref="AJ7:AJ70" si="56">20*LOG(SQRT((W7/fz_comp)^2+1))</f>
        <v>6.0282326362635962E-4</v>
      </c>
      <c r="AK7" s="31">
        <f t="shared" si="45"/>
        <v>0.67502592892156676</v>
      </c>
      <c r="AL7" s="32">
        <f t="shared" si="46"/>
        <v>-8.681248806390562E-6</v>
      </c>
      <c r="AM7" s="31">
        <f t="shared" si="47"/>
        <v>-8.1006805500255269E-2</v>
      </c>
      <c r="AN7" s="31">
        <f t="shared" ref="AN7:AN70" si="57">AG7+AH7+AJ7+AL7</f>
        <v>45.368966277277039</v>
      </c>
      <c r="AO7" s="31">
        <f t="shared" ref="AO7:AO70" si="58">AI7+AK7+AM7</f>
        <v>-87.236034582506875</v>
      </c>
      <c r="AP7" s="30">
        <f t="shared" si="10"/>
        <v>19.493882694704595</v>
      </c>
      <c r="AQ7" s="30">
        <f t="shared" si="11"/>
        <v>-19.244228782212005</v>
      </c>
      <c r="AR7" s="31">
        <f t="shared" ref="AR7:AR70" si="59">AE7+AN7+AP7+AQ7</f>
        <v>38.92647261347097</v>
      </c>
      <c r="AS7" s="33">
        <f t="shared" ref="AS7:AS70" si="60">AF7+AO7</f>
        <v>-88.213640855861414</v>
      </c>
      <c r="AT7" s="31">
        <f t="shared" si="48"/>
        <v>4.991436112933719E-10</v>
      </c>
      <c r="AU7" s="31">
        <f t="shared" si="49"/>
        <v>6.1424673546299404E-4</v>
      </c>
      <c r="AV7" s="32">
        <f t="shared" si="50"/>
        <v>-5.9402571939702798E-12</v>
      </c>
      <c r="AW7" s="31">
        <f t="shared" si="51"/>
        <v>-6.700873478031776E-5</v>
      </c>
      <c r="AX7" s="34">
        <f t="shared" ref="AX7:AX70" si="61">AT7+AV7</f>
        <v>4.9320335409940159E-10</v>
      </c>
      <c r="AY7" s="35">
        <f t="shared" ref="AY7:AY70" si="62">AU7+AW7</f>
        <v>5.4723800068267627E-4</v>
      </c>
      <c r="AZ7" s="10">
        <f t="shared" si="32"/>
        <v>38.926472273887441</v>
      </c>
      <c r="BA7" s="10">
        <f t="shared" si="33"/>
        <v>-88.235682288266176</v>
      </c>
      <c r="BB7" s="10">
        <f t="shared" ref="BB7:BB70" si="63">BA7+180</f>
        <v>91.764317711733824</v>
      </c>
      <c r="BC7" s="62"/>
      <c r="BD7" s="60">
        <f t="shared" ref="BD7:BD70" si="64">ROUND(AZ7,0)</f>
        <v>39</v>
      </c>
      <c r="BE7" s="60">
        <f t="shared" ref="BE7:BE70" si="65">ROUND(BA7,0)</f>
        <v>-88</v>
      </c>
      <c r="BF7" s="60">
        <f t="shared" ref="BF7:BF70" si="66">ROUND(BB7,0)</f>
        <v>92</v>
      </c>
      <c r="BG7" s="37"/>
      <c r="BH7" s="37"/>
      <c r="BI7" s="37">
        <f t="shared" si="16"/>
        <v>-1.4062202018940368E-7</v>
      </c>
      <c r="BJ7" s="37">
        <f t="shared" si="17"/>
        <v>-1.0309963822027519E-2</v>
      </c>
      <c r="BK7" s="37">
        <f t="shared" si="18"/>
        <v>-1.9945470757089121E-7</v>
      </c>
      <c r="BL7" s="37">
        <f t="shared" si="19"/>
        <v>-1.2278706583409798E-2</v>
      </c>
    </row>
    <row r="8" spans="1:64" x14ac:dyDescent="0.35">
      <c r="A8" t="s">
        <v>83</v>
      </c>
      <c r="B8" s="12">
        <f>Sheet1!B42</f>
        <v>30</v>
      </c>
      <c r="C8" t="s">
        <v>32</v>
      </c>
      <c r="D8">
        <f>B8/1000000</f>
        <v>3.0000000000000001E-5</v>
      </c>
      <c r="V8" s="29">
        <v>1.04</v>
      </c>
      <c r="W8" s="38">
        <f t="shared" si="52"/>
        <v>109.64781961431854</v>
      </c>
      <c r="X8" s="30">
        <f t="shared" si="21"/>
        <v>-6.6910605961528935</v>
      </c>
      <c r="Y8" s="31">
        <f t="shared" si="38"/>
        <v>-1.1451400348529343E-3</v>
      </c>
      <c r="Z8" s="31">
        <f t="shared" si="39"/>
        <v>-0.93035829252252344</v>
      </c>
      <c r="AA8" s="31">
        <f t="shared" si="40"/>
        <v>6.9314664940458493E-6</v>
      </c>
      <c r="AB8" s="31">
        <f t="shared" si="41"/>
        <v>-7.2384067374896652E-2</v>
      </c>
      <c r="AC8" s="31">
        <f t="shared" si="53"/>
        <v>7.4207274332397284E-9</v>
      </c>
      <c r="AD8" s="31">
        <f t="shared" si="42"/>
        <v>2.3683929023203334E-3</v>
      </c>
      <c r="AE8" s="31">
        <f t="shared" si="54"/>
        <v>-6.6921987973005255</v>
      </c>
      <c r="AF8" s="31">
        <f t="shared" si="55"/>
        <v>-1.0003739669950997</v>
      </c>
      <c r="AG8" s="31">
        <f t="shared" si="5"/>
        <v>73.803921600570277</v>
      </c>
      <c r="AH8" s="31">
        <f t="shared" si="43"/>
        <v>-28.635269227042297</v>
      </c>
      <c r="AI8" s="31">
        <f t="shared" si="44"/>
        <v>-87.879402093806149</v>
      </c>
      <c r="AJ8" s="31">
        <f t="shared" si="56"/>
        <v>6.3123138421131305E-4</v>
      </c>
      <c r="AK8" s="31">
        <f t="shared" si="45"/>
        <v>0.69074779653392993</v>
      </c>
      <c r="AL8" s="32">
        <f t="shared" si="46"/>
        <v>-9.0903830312582267E-6</v>
      </c>
      <c r="AM8" s="31">
        <f t="shared" si="47"/>
        <v>-8.2893693792415152E-2</v>
      </c>
      <c r="AN8" s="31">
        <f t="shared" si="57"/>
        <v>45.169274514529157</v>
      </c>
      <c r="AO8" s="31">
        <f t="shared" si="58"/>
        <v>-87.271547991064637</v>
      </c>
      <c r="AP8" s="30">
        <f t="shared" si="10"/>
        <v>19.493882694704595</v>
      </c>
      <c r="AQ8" s="30">
        <f t="shared" si="11"/>
        <v>-19.244228782212005</v>
      </c>
      <c r="AR8" s="31">
        <f t="shared" si="59"/>
        <v>38.72672962972122</v>
      </c>
      <c r="AS8" s="33">
        <f t="shared" si="60"/>
        <v>-88.271921958059735</v>
      </c>
      <c r="AT8" s="31">
        <f t="shared" si="48"/>
        <v>5.2266548685615614E-10</v>
      </c>
      <c r="AU8" s="31">
        <f t="shared" si="49"/>
        <v>6.2855437992947712E-4</v>
      </c>
      <c r="AV8" s="32">
        <f t="shared" si="50"/>
        <v>-6.2199121592709296E-12</v>
      </c>
      <c r="AW8" s="31">
        <f t="shared" si="51"/>
        <v>-6.8569568722297324E-5</v>
      </c>
      <c r="AX8" s="34">
        <f t="shared" si="61"/>
        <v>5.1644557469688519E-10</v>
      </c>
      <c r="AY8" s="35">
        <f t="shared" si="62"/>
        <v>5.599848112071798E-4</v>
      </c>
      <c r="AZ8" s="10">
        <f t="shared" si="32"/>
        <v>38.726729274133611</v>
      </c>
      <c r="BA8" s="10">
        <f t="shared" si="33"/>
        <v>-88.294476801364922</v>
      </c>
      <c r="BB8" s="10">
        <f t="shared" si="63"/>
        <v>91.705523198635078</v>
      </c>
      <c r="BC8" s="37"/>
      <c r="BD8" s="60">
        <f t="shared" si="64"/>
        <v>39</v>
      </c>
      <c r="BE8" s="60">
        <f t="shared" si="65"/>
        <v>-88</v>
      </c>
      <c r="BF8" s="60">
        <f t="shared" si="66"/>
        <v>92</v>
      </c>
      <c r="BG8" s="37" t="s">
        <v>141</v>
      </c>
      <c r="BH8" s="60">
        <f>INDEX(W4:W822, 1+MATCH(0,AZ4:AZ822,-1))</f>
        <v>8128.3051616409975</v>
      </c>
      <c r="BI8" s="37">
        <f t="shared" si="16"/>
        <v>-1.4724933091896225E-7</v>
      </c>
      <c r="BJ8" s="37">
        <f t="shared" si="17"/>
        <v>-1.0550113724382386E-2</v>
      </c>
      <c r="BK8" s="37">
        <f t="shared" si="18"/>
        <v>-2.0885471928199597E-7</v>
      </c>
      <c r="BL8" s="37">
        <f t="shared" si="19"/>
        <v>-1.256471439200965E-2</v>
      </c>
    </row>
    <row r="9" spans="1:64" x14ac:dyDescent="0.35">
      <c r="A9" t="s">
        <v>84</v>
      </c>
      <c r="B9" s="12">
        <f>Sheet1!B43</f>
        <v>2</v>
      </c>
      <c r="C9" t="s">
        <v>79</v>
      </c>
      <c r="D9">
        <f>B9/1000</f>
        <v>2E-3</v>
      </c>
      <c r="V9" s="29">
        <v>1.05</v>
      </c>
      <c r="W9" s="36">
        <f t="shared" si="52"/>
        <v>112.20184543019636</v>
      </c>
      <c r="X9" s="30">
        <f t="shared" si="21"/>
        <v>-6.6910605961528935</v>
      </c>
      <c r="Y9" s="31">
        <f t="shared" si="38"/>
        <v>-1.1991013722006877E-3</v>
      </c>
      <c r="Z9" s="31">
        <f t="shared" si="39"/>
        <v>-0.95202517790946628</v>
      </c>
      <c r="AA9" s="31">
        <f t="shared" si="40"/>
        <v>7.2581361738988288E-6</v>
      </c>
      <c r="AB9" s="31">
        <f t="shared" si="41"/>
        <v>-7.4070107040362473E-2</v>
      </c>
      <c r="AC9" s="31">
        <f t="shared" si="53"/>
        <v>7.7704562179189134E-9</v>
      </c>
      <c r="AD9" s="31">
        <f t="shared" si="42"/>
        <v>2.4235598598468188E-3</v>
      </c>
      <c r="AE9" s="31">
        <f t="shared" si="54"/>
        <v>-6.6922524316184644</v>
      </c>
      <c r="AF9" s="31">
        <f t="shared" si="55"/>
        <v>-1.0236717250899821</v>
      </c>
      <c r="AG9" s="31">
        <f t="shared" si="5"/>
        <v>73.803921600570277</v>
      </c>
      <c r="AH9" s="31">
        <f t="shared" si="43"/>
        <v>-28.835001584694602</v>
      </c>
      <c r="AI9" s="31">
        <f t="shared" si="44"/>
        <v>-87.92763021696058</v>
      </c>
      <c r="AJ9" s="31">
        <f t="shared" si="56"/>
        <v>6.6097813910650951E-4</v>
      </c>
      <c r="AK9" s="31">
        <f t="shared" si="45"/>
        <v>0.70683576578215579</v>
      </c>
      <c r="AL9" s="32">
        <f t="shared" si="46"/>
        <v>-9.5187991158117181E-6</v>
      </c>
      <c r="AM9" s="31">
        <f t="shared" si="47"/>
        <v>-8.4824533172831229E-2</v>
      </c>
      <c r="AN9" s="31">
        <f t="shared" si="57"/>
        <v>44.969571475215666</v>
      </c>
      <c r="AO9" s="31">
        <f t="shared" si="58"/>
        <v>-87.305618984351256</v>
      </c>
      <c r="AP9" s="30">
        <f t="shared" si="10"/>
        <v>19.493882694704595</v>
      </c>
      <c r="AQ9" s="30">
        <f t="shared" si="11"/>
        <v>-19.244228782212005</v>
      </c>
      <c r="AR9" s="31">
        <f t="shared" si="59"/>
        <v>38.526972956089793</v>
      </c>
      <c r="AS9" s="33">
        <f t="shared" si="60"/>
        <v>-88.329290709441239</v>
      </c>
      <c r="AT9" s="31">
        <f t="shared" si="48"/>
        <v>5.4729826766027612E-10</v>
      </c>
      <c r="AU9" s="31">
        <f t="shared" si="49"/>
        <v>6.4319529224799246E-4</v>
      </c>
      <c r="AV9" s="32">
        <f t="shared" si="50"/>
        <v>-6.5130677091033429E-12</v>
      </c>
      <c r="AW9" s="31">
        <f t="shared" si="51"/>
        <v>-7.0166759157238841E-5</v>
      </c>
      <c r="AX9" s="34">
        <f t="shared" si="61"/>
        <v>5.4078519995117274E-10</v>
      </c>
      <c r="AY9" s="35">
        <f t="shared" si="62"/>
        <v>5.7302853309075356E-4</v>
      </c>
      <c r="AZ9" s="10">
        <f t="shared" si="32"/>
        <v>38.526972583743863</v>
      </c>
      <c r="BA9" s="10">
        <f t="shared" si="33"/>
        <v>-88.352370922521956</v>
      </c>
      <c r="BB9" s="10">
        <f t="shared" si="63"/>
        <v>91.647629077478044</v>
      </c>
      <c r="BC9" s="62"/>
      <c r="BD9" s="60">
        <f t="shared" si="64"/>
        <v>39</v>
      </c>
      <c r="BE9" s="60">
        <f t="shared" si="65"/>
        <v>-88</v>
      </c>
      <c r="BF9" s="60">
        <f t="shared" si="66"/>
        <v>92</v>
      </c>
      <c r="BG9" s="37" t="s">
        <v>142</v>
      </c>
      <c r="BH9" s="71">
        <f>INDEX(BB4:BB822, 1+MATCH(0,AZ4:AZ822,-1))</f>
        <v>68.565045232923922</v>
      </c>
      <c r="BI9" s="37">
        <f t="shared" si="16"/>
        <v>-1.541889786465857E-7</v>
      </c>
      <c r="BJ9" s="37">
        <f t="shared" si="17"/>
        <v>-1.0795857436175223E-2</v>
      </c>
      <c r="BK9" s="37">
        <f t="shared" si="18"/>
        <v>-2.186977382309138E-7</v>
      </c>
      <c r="BL9" s="37">
        <f t="shared" si="19"/>
        <v>-1.2857384177639115E-2</v>
      </c>
    </row>
    <row r="10" spans="1:64" x14ac:dyDescent="0.35">
      <c r="A10" t="s">
        <v>85</v>
      </c>
      <c r="B10" s="12">
        <f>Sheet1!B17</f>
        <v>3.5</v>
      </c>
      <c r="C10" t="s">
        <v>10</v>
      </c>
      <c r="V10" s="29">
        <v>1.06</v>
      </c>
      <c r="W10" s="38">
        <f t="shared" si="52"/>
        <v>114.81536214968834</v>
      </c>
      <c r="X10" s="30">
        <f t="shared" si="21"/>
        <v>-6.6910605961528935</v>
      </c>
      <c r="Y10" s="31">
        <f t="shared" si="38"/>
        <v>-1.2556051104219105E-3</v>
      </c>
      <c r="Z10" s="31">
        <f t="shared" si="39"/>
        <v>-0.97419646794438741</v>
      </c>
      <c r="AA10" s="31">
        <f t="shared" si="40"/>
        <v>7.6002012928682093E-6</v>
      </c>
      <c r="AB10" s="31">
        <f t="shared" si="41"/>
        <v>-7.5795419481919396E-2</v>
      </c>
      <c r="AC10" s="31">
        <f t="shared" si="53"/>
        <v>8.1366672876269217E-9</v>
      </c>
      <c r="AD10" s="31">
        <f t="shared" si="42"/>
        <v>2.4800118208844701E-3</v>
      </c>
      <c r="AE10" s="31">
        <f t="shared" si="54"/>
        <v>-6.6923085929253547</v>
      </c>
      <c r="AF10" s="31">
        <f t="shared" si="55"/>
        <v>-1.0475118756054222</v>
      </c>
      <c r="AG10" s="31">
        <f t="shared" si="5"/>
        <v>73.803921600570277</v>
      </c>
      <c r="AH10" s="31">
        <f t="shared" si="43"/>
        <v>-29.034745972838781</v>
      </c>
      <c r="AI10" s="31">
        <f t="shared" si="44"/>
        <v>-87.974763373057854</v>
      </c>
      <c r="AJ10" s="31">
        <f t="shared" si="56"/>
        <v>6.9212659699367232E-4</v>
      </c>
      <c r="AK10" s="31">
        <f t="shared" si="45"/>
        <v>0.72329835656741293</v>
      </c>
      <c r="AL10" s="32">
        <f t="shared" si="46"/>
        <v>-9.9674057825057817E-6</v>
      </c>
      <c r="AM10" s="31">
        <f t="shared" si="47"/>
        <v>-8.6800347380548495E-2</v>
      </c>
      <c r="AN10" s="31">
        <f t="shared" si="57"/>
        <v>44.769857786922714</v>
      </c>
      <c r="AO10" s="31">
        <f t="shared" si="58"/>
        <v>-87.338265363870988</v>
      </c>
      <c r="AP10" s="30">
        <f t="shared" si="10"/>
        <v>19.493882694704595</v>
      </c>
      <c r="AQ10" s="30">
        <f t="shared" si="11"/>
        <v>-19.244228782212005</v>
      </c>
      <c r="AR10" s="31">
        <f t="shared" si="59"/>
        <v>38.327203106489947</v>
      </c>
      <c r="AS10" s="33">
        <f t="shared" si="60"/>
        <v>-88.385777239476411</v>
      </c>
      <c r="AT10" s="31">
        <f t="shared" si="48"/>
        <v>5.7309209873397989E-10</v>
      </c>
      <c r="AU10" s="31">
        <f t="shared" si="49"/>
        <v>6.581772352240396E-4</v>
      </c>
      <c r="AV10" s="32">
        <f t="shared" si="50"/>
        <v>-6.8197238434675238E-12</v>
      </c>
      <c r="AW10" s="31">
        <f t="shared" si="51"/>
        <v>-7.1801152936652287E-5</v>
      </c>
      <c r="AX10" s="34">
        <f t="shared" si="61"/>
        <v>5.6627237489051239E-10</v>
      </c>
      <c r="AY10" s="35">
        <f t="shared" si="62"/>
        <v>5.863760822873873E-4</v>
      </c>
      <c r="AZ10" s="10">
        <f t="shared" si="32"/>
        <v>38.327202716595899</v>
      </c>
      <c r="BA10" s="10">
        <f t="shared" si="33"/>
        <v>-88.4093950597657</v>
      </c>
      <c r="BB10" s="10">
        <f t="shared" si="63"/>
        <v>91.5906049402343</v>
      </c>
      <c r="BC10" s="37"/>
      <c r="BD10" s="60">
        <f t="shared" si="64"/>
        <v>38</v>
      </c>
      <c r="BE10" s="60">
        <f t="shared" si="65"/>
        <v>-88</v>
      </c>
      <c r="BF10" s="60">
        <f t="shared" si="66"/>
        <v>92</v>
      </c>
      <c r="BG10" s="37" t="s">
        <v>143</v>
      </c>
      <c r="BH10" s="71">
        <f>INDEX(AZ4:AZ822, 1+MATCH(0,BB4:BB822,-1))</f>
        <v>-19.792488046172952</v>
      </c>
      <c r="BI10" s="37">
        <f t="shared" si="16"/>
        <v>-1.6145568190341828E-7</v>
      </c>
      <c r="BJ10" s="37">
        <f t="shared" si="17"/>
        <v>-1.1047325253938645E-2</v>
      </c>
      <c r="BK10" s="37">
        <f t="shared" si="18"/>
        <v>-2.2900464403800707E-7</v>
      </c>
      <c r="BL10" s="37">
        <f t="shared" si="19"/>
        <v>-1.3156871117631365E-2</v>
      </c>
    </row>
    <row r="11" spans="1:64" x14ac:dyDescent="0.35">
      <c r="A11" t="s">
        <v>86</v>
      </c>
      <c r="B11" s="12">
        <f>Sheet1!B16</f>
        <v>5.5</v>
      </c>
      <c r="C11" t="s">
        <v>5</v>
      </c>
      <c r="V11" s="29">
        <v>1.07</v>
      </c>
      <c r="W11" s="36">
        <f t="shared" si="52"/>
        <v>117.489755493953</v>
      </c>
      <c r="X11" s="30">
        <f t="shared" si="21"/>
        <v>-6.6910605961528935</v>
      </c>
      <c r="Y11" s="31">
        <f t="shared" si="38"/>
        <v>-1.3147709998712228E-3</v>
      </c>
      <c r="Z11" s="31">
        <f t="shared" si="39"/>
        <v>-0.99688389156413471</v>
      </c>
      <c r="AA11" s="31">
        <f t="shared" si="40"/>
        <v>7.9583874180994347E-6</v>
      </c>
      <c r="AB11" s="31">
        <f t="shared" si="41"/>
        <v>-7.7560919470538336E-2</v>
      </c>
      <c r="AC11" s="31">
        <f t="shared" si="53"/>
        <v>8.520135961644017E-9</v>
      </c>
      <c r="AD11" s="31">
        <f t="shared" si="42"/>
        <v>2.5377787170098179E-3</v>
      </c>
      <c r="AE11" s="31">
        <f t="shared" si="54"/>
        <v>-6.6923674002452103</v>
      </c>
      <c r="AF11" s="31">
        <f t="shared" si="55"/>
        <v>-1.0719070323176632</v>
      </c>
      <c r="AG11" s="31">
        <f t="shared" si="5"/>
        <v>73.803921600570277</v>
      </c>
      <c r="AH11" s="31">
        <f t="shared" si="43"/>
        <v>-29.234501851366698</v>
      </c>
      <c r="AI11" s="31">
        <f t="shared" si="44"/>
        <v>-88.020826297408604</v>
      </c>
      <c r="AJ11" s="31">
        <f t="shared" si="56"/>
        <v>7.2474279703173641E-4</v>
      </c>
      <c r="AK11" s="31">
        <f t="shared" si="45"/>
        <v>0.74014428669425469</v>
      </c>
      <c r="AL11" s="32">
        <f t="shared" si="46"/>
        <v>-1.0437154580918138E-5</v>
      </c>
      <c r="AM11" s="31">
        <f t="shared" si="47"/>
        <v>-8.8822183999605203E-2</v>
      </c>
      <c r="AN11" s="31">
        <f t="shared" si="57"/>
        <v>44.570134054846029</v>
      </c>
      <c r="AO11" s="31">
        <f t="shared" si="58"/>
        <v>-87.369504194713954</v>
      </c>
      <c r="AP11" s="30">
        <f t="shared" si="10"/>
        <v>19.493882694704595</v>
      </c>
      <c r="AQ11" s="30">
        <f t="shared" si="11"/>
        <v>-19.244228782212005</v>
      </c>
      <c r="AR11" s="31">
        <f t="shared" si="59"/>
        <v>38.127420567093409</v>
      </c>
      <c r="AS11" s="33">
        <f t="shared" si="60"/>
        <v>-88.441411227031622</v>
      </c>
      <c r="AT11" s="31">
        <f t="shared" si="48"/>
        <v>6.0010098241538026E-10</v>
      </c>
      <c r="AU11" s="31">
        <f t="shared" si="49"/>
        <v>6.7350815248208497E-4</v>
      </c>
      <c r="AV11" s="32">
        <f t="shared" si="50"/>
        <v>-7.1418092172965806E-12</v>
      </c>
      <c r="AW11" s="31">
        <f t="shared" si="51"/>
        <v>-7.347361663775314E-5</v>
      </c>
      <c r="AX11" s="34">
        <f t="shared" si="61"/>
        <v>5.9295917319808364E-10</v>
      </c>
      <c r="AY11" s="35">
        <f t="shared" si="62"/>
        <v>6.0003453584433185E-4</v>
      </c>
      <c r="AZ11" s="10">
        <f t="shared" si="32"/>
        <v>38.127420158824215</v>
      </c>
      <c r="BA11" s="10">
        <f t="shared" si="33"/>
        <v>-88.465579177008834</v>
      </c>
      <c r="BB11" s="10">
        <f t="shared" si="63"/>
        <v>91.534420822991166</v>
      </c>
      <c r="BC11" s="62"/>
      <c r="BD11" s="60">
        <f t="shared" si="64"/>
        <v>38</v>
      </c>
      <c r="BE11" s="60">
        <f t="shared" si="65"/>
        <v>-88</v>
      </c>
      <c r="BF11" s="60">
        <f t="shared" si="66"/>
        <v>92</v>
      </c>
      <c r="BI11" s="37">
        <f t="shared" si="16"/>
        <v>-1.6906485257215125E-7</v>
      </c>
      <c r="BJ11" s="37">
        <f t="shared" si="17"/>
        <v>-1.1304650509199409E-2</v>
      </c>
      <c r="BK11" s="37">
        <f t="shared" si="18"/>
        <v>-2.3979729993785231E-7</v>
      </c>
      <c r="BL11" s="37">
        <f t="shared" si="19"/>
        <v>-1.3463334003860645E-2</v>
      </c>
    </row>
    <row r="12" spans="1:64" x14ac:dyDescent="0.35">
      <c r="A12" t="s">
        <v>87</v>
      </c>
      <c r="B12" s="37">
        <f>B11/B10</f>
        <v>1.5714285714285714</v>
      </c>
      <c r="C12" t="s">
        <v>88</v>
      </c>
      <c r="V12" s="29">
        <v>1.08</v>
      </c>
      <c r="W12" s="38">
        <f t="shared" si="52"/>
        <v>120.22644346174133</v>
      </c>
      <c r="X12" s="30">
        <f t="shared" si="21"/>
        <v>-6.6910605961528935</v>
      </c>
      <c r="Y12" s="31">
        <f t="shared" si="38"/>
        <v>-1.3767244278768537E-3</v>
      </c>
      <c r="Z12" s="31">
        <f t="shared" si="39"/>
        <v>-1.0200994494669584</v>
      </c>
      <c r="AA12" s="31">
        <f t="shared" si="40"/>
        <v>8.33345430190703E-6</v>
      </c>
      <c r="AB12" s="31">
        <f t="shared" si="41"/>
        <v>-7.9367543084264219E-2</v>
      </c>
      <c r="AC12" s="31">
        <f t="shared" si="53"/>
        <v>8.9216780610037781E-9</v>
      </c>
      <c r="AD12" s="31">
        <f t="shared" si="42"/>
        <v>2.5968911769953546E-3</v>
      </c>
      <c r="AE12" s="31">
        <f t="shared" si="54"/>
        <v>-6.6924289782047914</v>
      </c>
      <c r="AF12" s="31">
        <f t="shared" si="55"/>
        <v>-1.0968701013742272</v>
      </c>
      <c r="AG12" s="31">
        <f t="shared" si="5"/>
        <v>73.803921600570277</v>
      </c>
      <c r="AH12" s="31">
        <f t="shared" si="43"/>
        <v>-29.43426870436026</v>
      </c>
      <c r="AI12" s="31">
        <f t="shared" si="44"/>
        <v>-88.065843174872327</v>
      </c>
      <c r="AJ12" s="31">
        <f t="shared" si="56"/>
        <v>7.5889588868127233E-4</v>
      </c>
      <c r="AK12" s="31">
        <f t="shared" si="45"/>
        <v>0.7573824764410273</v>
      </c>
      <c r="AL12" s="32">
        <f t="shared" si="46"/>
        <v>-1.092904190226583E-5</v>
      </c>
      <c r="AM12" s="31">
        <f t="shared" si="47"/>
        <v>-9.0891115014386348E-2</v>
      </c>
      <c r="AN12" s="31">
        <f t="shared" si="57"/>
        <v>44.370400863056794</v>
      </c>
      <c r="AO12" s="31">
        <f t="shared" si="58"/>
        <v>-87.399351813445691</v>
      </c>
      <c r="AP12" s="30">
        <f t="shared" si="10"/>
        <v>19.493882694704595</v>
      </c>
      <c r="AQ12" s="30">
        <f t="shared" si="11"/>
        <v>-19.244228782212005</v>
      </c>
      <c r="AR12" s="31">
        <f t="shared" si="59"/>
        <v>37.927625797344589</v>
      </c>
      <c r="AS12" s="33">
        <f t="shared" si="60"/>
        <v>-88.496221914819913</v>
      </c>
      <c r="AT12" s="31">
        <f t="shared" si="48"/>
        <v>6.2838277835245519E-10</v>
      </c>
      <c r="AU12" s="31">
        <f t="shared" si="49"/>
        <v>6.8919617267737901E-4</v>
      </c>
      <c r="AV12" s="32">
        <f t="shared" si="50"/>
        <v>-7.4793238305905142E-12</v>
      </c>
      <c r="AW12" s="31">
        <f t="shared" si="51"/>
        <v>-7.5185037022933458E-5</v>
      </c>
      <c r="AX12" s="34">
        <f t="shared" si="61"/>
        <v>6.2090345452186467E-10</v>
      </c>
      <c r="AY12" s="35">
        <f t="shared" si="62"/>
        <v>6.140111356544456E-4</v>
      </c>
      <c r="AZ12" s="10">
        <f t="shared" si="32"/>
        <v>37.92762536983426</v>
      </c>
      <c r="BA12" s="10">
        <f t="shared" si="33"/>
        <v>-88.520952808650364</v>
      </c>
      <c r="BB12" s="10">
        <f t="shared" si="63"/>
        <v>91.479047191349636</v>
      </c>
      <c r="BC12" s="37"/>
      <c r="BD12" s="60">
        <f t="shared" si="64"/>
        <v>38</v>
      </c>
      <c r="BE12" s="60">
        <f t="shared" si="65"/>
        <v>-89</v>
      </c>
      <c r="BF12" s="60">
        <f t="shared" si="66"/>
        <v>91</v>
      </c>
      <c r="BI12" s="37">
        <f t="shared" si="16"/>
        <v>-1.7703263446013129E-7</v>
      </c>
      <c r="BJ12" s="37">
        <f t="shared" si="17"/>
        <v>-1.1567969639172426E-2</v>
      </c>
      <c r="BK12" s="37">
        <f t="shared" si="18"/>
        <v>-2.5109860003130562E-7</v>
      </c>
      <c r="BL12" s="37">
        <f t="shared" si="19"/>
        <v>-1.3776935326935578E-2</v>
      </c>
    </row>
    <row r="13" spans="1:64" x14ac:dyDescent="0.35">
      <c r="A13" t="s">
        <v>89</v>
      </c>
      <c r="B13" s="12">
        <f>Sheet1!B12</f>
        <v>3.6</v>
      </c>
      <c r="C13" t="s">
        <v>5</v>
      </c>
      <c r="V13" s="29">
        <v>1.0900000000000001</v>
      </c>
      <c r="W13" s="36">
        <f t="shared" si="52"/>
        <v>123.02687708123818</v>
      </c>
      <c r="X13" s="30">
        <f t="shared" si="21"/>
        <v>-6.6910605961528935</v>
      </c>
      <c r="Y13" s="31">
        <f t="shared" si="38"/>
        <v>-1.441596683760761E-3</v>
      </c>
      <c r="Z13" s="31">
        <f t="shared" si="39"/>
        <v>-1.0438554203397283</v>
      </c>
      <c r="AA13" s="31">
        <f t="shared" si="40"/>
        <v>8.7261975076075801E-6</v>
      </c>
      <c r="AB13" s="31">
        <f t="shared" si="41"/>
        <v>-8.1216248204472541E-2</v>
      </c>
      <c r="AC13" s="31">
        <f t="shared" si="53"/>
        <v>9.3421441225282853E-9</v>
      </c>
      <c r="AD13" s="31">
        <f t="shared" si="42"/>
        <v>2.6573805430493069E-3</v>
      </c>
      <c r="AE13" s="31">
        <f t="shared" si="54"/>
        <v>-6.6924934572970027</v>
      </c>
      <c r="AF13" s="31">
        <f t="shared" si="55"/>
        <v>-1.1224142880011516</v>
      </c>
      <c r="AG13" s="31">
        <f t="shared" si="5"/>
        <v>73.803921600570277</v>
      </c>
      <c r="AH13" s="31">
        <f t="shared" si="43"/>
        <v>-29.634046039013082</v>
      </c>
      <c r="AI13" s="31">
        <f t="shared" si="44"/>
        <v>-88.10983765155018</v>
      </c>
      <c r="AJ13" s="31">
        <f t="shared" si="56"/>
        <v>7.9465827808877917E-4</v>
      </c>
      <c r="AK13" s="31">
        <f t="shared" si="45"/>
        <v>0.77502205323392237</v>
      </c>
      <c r="AL13" s="32">
        <f t="shared" si="46"/>
        <v>-1.1444111098072429E-5</v>
      </c>
      <c r="AM13" s="31">
        <f t="shared" si="47"/>
        <v>-9.300823737790756E-2</v>
      </c>
      <c r="AN13" s="31">
        <f t="shared" si="57"/>
        <v>44.170658775724185</v>
      </c>
      <c r="AO13" s="31">
        <f t="shared" si="58"/>
        <v>-87.427823835694156</v>
      </c>
      <c r="AP13" s="30">
        <f t="shared" si="10"/>
        <v>19.493882694704595</v>
      </c>
      <c r="AQ13" s="30">
        <f t="shared" si="11"/>
        <v>-19.244228782212005</v>
      </c>
      <c r="AR13" s="31">
        <f t="shared" si="59"/>
        <v>37.727819230919771</v>
      </c>
      <c r="AS13" s="33">
        <f t="shared" si="60"/>
        <v>-88.550238123695308</v>
      </c>
      <c r="AT13" s="31">
        <f t="shared" si="48"/>
        <v>6.5799920350304657E-10</v>
      </c>
      <c r="AU13" s="31">
        <f t="shared" si="49"/>
        <v>7.052496138058754E-4</v>
      </c>
      <c r="AV13" s="32">
        <f t="shared" si="50"/>
        <v>-7.8303390284162202E-12</v>
      </c>
      <c r="AW13" s="31">
        <f t="shared" si="51"/>
        <v>-7.6936321509934774E-5</v>
      </c>
      <c r="AX13" s="34">
        <f t="shared" si="61"/>
        <v>6.5016886447463035E-10</v>
      </c>
      <c r="AY13" s="35">
        <f t="shared" si="62"/>
        <v>6.2831329229594063E-4</v>
      </c>
      <c r="AZ13" s="10">
        <f t="shared" si="32"/>
        <v>37.727818783261505</v>
      </c>
      <c r="BA13" s="10">
        <f t="shared" si="33"/>
        <v>-88.575545074024475</v>
      </c>
      <c r="BB13" s="10">
        <f t="shared" si="63"/>
        <v>91.424454925975525</v>
      </c>
      <c r="BC13" s="62"/>
      <c r="BD13" s="60">
        <f t="shared" si="64"/>
        <v>38</v>
      </c>
      <c r="BE13" s="60">
        <f t="shared" si="65"/>
        <v>-89</v>
      </c>
      <c r="BF13" s="60">
        <f t="shared" si="66"/>
        <v>91</v>
      </c>
      <c r="BI13" s="37">
        <f t="shared" si="16"/>
        <v>-1.8537592451457479E-7</v>
      </c>
      <c r="BJ13" s="37">
        <f t="shared" si="17"/>
        <v>-1.183742225910132E-2</v>
      </c>
      <c r="BK13" s="37">
        <f t="shared" si="18"/>
        <v>-2.6293251075160408E-7</v>
      </c>
      <c r="BL13" s="37">
        <f t="shared" si="19"/>
        <v>-1.4097841362353461E-2</v>
      </c>
    </row>
    <row r="14" spans="1:64" x14ac:dyDescent="0.35">
      <c r="A14" t="s">
        <v>25</v>
      </c>
      <c r="B14" s="12">
        <f>Sheet1!B18</f>
        <v>90</v>
      </c>
      <c r="C14" t="s">
        <v>14</v>
      </c>
      <c r="D14">
        <f>B14/100</f>
        <v>0.9</v>
      </c>
      <c r="V14" s="29">
        <v>1.1000000000000001</v>
      </c>
      <c r="W14" s="38">
        <f t="shared" si="52"/>
        <v>125.8925411794168</v>
      </c>
      <c r="X14" s="30">
        <f t="shared" si="21"/>
        <v>-6.6910605961528935</v>
      </c>
      <c r="Y14" s="31">
        <f t="shared" si="38"/>
        <v>-1.5095252362888286E-3</v>
      </c>
      <c r="Z14" s="31">
        <f t="shared" si="39"/>
        <v>-1.0681643672228587</v>
      </c>
      <c r="AA14" s="31">
        <f t="shared" si="40"/>
        <v>9.1374500932101314E-6</v>
      </c>
      <c r="AB14" s="31">
        <f t="shared" si="41"/>
        <v>-8.3108015023682327E-2</v>
      </c>
      <c r="AC14" s="31">
        <f t="shared" si="53"/>
        <v>9.7824251847928811E-9</v>
      </c>
      <c r="AD14" s="31">
        <f t="shared" si="42"/>
        <v>2.7192788874336894E-3</v>
      </c>
      <c r="AE14" s="31">
        <f t="shared" si="54"/>
        <v>-6.6925609741566632</v>
      </c>
      <c r="AF14" s="31">
        <f t="shared" si="55"/>
        <v>-1.1485531033591072</v>
      </c>
      <c r="AG14" s="31">
        <f t="shared" si="5"/>
        <v>73.803921600570277</v>
      </c>
      <c r="AH14" s="31">
        <f t="shared" si="43"/>
        <v>-29.833833384599806</v>
      </c>
      <c r="AI14" s="31">
        <f t="shared" si="44"/>
        <v>-88.152832846267401</v>
      </c>
      <c r="AJ14" s="31">
        <f t="shared" si="56"/>
        <v>8.321057813513034E-4</v>
      </c>
      <c r="AK14" s="31">
        <f t="shared" si="45"/>
        <v>0.79307235642689045</v>
      </c>
      <c r="AL14" s="32">
        <f t="shared" si="46"/>
        <v>-1.198345469527183E-5</v>
      </c>
      <c r="AM14" s="31">
        <f t="shared" si="47"/>
        <v>-9.5174673593331108E-2</v>
      </c>
      <c r="AN14" s="31">
        <f t="shared" si="57"/>
        <v>43.970908338297122</v>
      </c>
      <c r="AO14" s="31">
        <f t="shared" si="58"/>
        <v>-87.454935163433845</v>
      </c>
      <c r="AP14" s="30">
        <f t="shared" si="10"/>
        <v>19.493882694704595</v>
      </c>
      <c r="AQ14" s="30">
        <f t="shared" si="11"/>
        <v>-19.244228782212005</v>
      </c>
      <c r="AR14" s="31">
        <f t="shared" si="59"/>
        <v>37.528001276633049</v>
      </c>
      <c r="AS14" s="33">
        <f t="shared" si="60"/>
        <v>-88.603488266792951</v>
      </c>
      <c r="AT14" s="31">
        <f t="shared" si="48"/>
        <v>6.8900811751512957E-10</v>
      </c>
      <c r="AU14" s="31">
        <f t="shared" si="49"/>
        <v>7.2167698761454308E-4</v>
      </c>
      <c r="AV14" s="32">
        <f t="shared" si="50"/>
        <v>-8.2006407755730251E-12</v>
      </c>
      <c r="AW14" s="31">
        <f t="shared" si="51"/>
        <v>-7.8728398652973109E-5</v>
      </c>
      <c r="AX14" s="34">
        <f t="shared" si="61"/>
        <v>6.8080747673955656E-10</v>
      </c>
      <c r="AY14" s="35">
        <f t="shared" si="62"/>
        <v>6.4294858896157001E-4</v>
      </c>
      <c r="AZ14" s="10">
        <f t="shared" si="32"/>
        <v>37.528000807877291</v>
      </c>
      <c r="BA14" s="10">
        <f t="shared" si="33"/>
        <v>-88.629384691698931</v>
      </c>
      <c r="BB14" s="10">
        <f t="shared" si="63"/>
        <v>91.370615308301069</v>
      </c>
      <c r="BC14" s="37"/>
      <c r="BD14" s="60">
        <f t="shared" si="64"/>
        <v>38</v>
      </c>
      <c r="BE14" s="60">
        <f t="shared" si="65"/>
        <v>-89</v>
      </c>
      <c r="BF14" s="60">
        <f t="shared" si="66"/>
        <v>91</v>
      </c>
      <c r="BI14" s="37">
        <f t="shared" si="16"/>
        <v>-1.9411242296760801E-7</v>
      </c>
      <c r="BJ14" s="37">
        <f t="shared" si="17"/>
        <v>-1.2113151236284115E-2</v>
      </c>
      <c r="BK14" s="37">
        <f t="shared" si="18"/>
        <v>-2.7532413933163959E-7</v>
      </c>
      <c r="BL14" s="37">
        <f t="shared" si="19"/>
        <v>-1.442622225866139E-2</v>
      </c>
    </row>
    <row r="15" spans="1:64" x14ac:dyDescent="0.35">
      <c r="B15" s="37"/>
      <c r="V15" s="29">
        <v>1.1100000000000001</v>
      </c>
      <c r="W15" s="36">
        <f t="shared" si="52"/>
        <v>128.82495516931345</v>
      </c>
      <c r="X15" s="30">
        <f t="shared" si="21"/>
        <v>-6.6910605961528935</v>
      </c>
      <c r="Y15" s="31">
        <f t="shared" si="38"/>
        <v>-1.58065402411725E-3</v>
      </c>
      <c r="Z15" s="31">
        <f t="shared" si="39"/>
        <v>-1.0930391440156193</v>
      </c>
      <c r="AA15" s="31">
        <f t="shared" si="40"/>
        <v>9.5680843761076774E-6</v>
      </c>
      <c r="AB15" s="31">
        <f t="shared" si="41"/>
        <v>-8.504384656519344E-2</v>
      </c>
      <c r="AC15" s="31">
        <f t="shared" si="53"/>
        <v>1.0243456645436006E-8</v>
      </c>
      <c r="AD15" s="31">
        <f t="shared" si="42"/>
        <v>2.7826190294694352E-3</v>
      </c>
      <c r="AE15" s="31">
        <f t="shared" si="54"/>
        <v>-6.6926316718491776</v>
      </c>
      <c r="AF15" s="31">
        <f t="shared" si="55"/>
        <v>-1.1753003715513433</v>
      </c>
      <c r="AG15" s="31">
        <f t="shared" si="5"/>
        <v>73.803921600570277</v>
      </c>
      <c r="AH15" s="31">
        <f t="shared" si="43"/>
        <v>-30.033630291490987</v>
      </c>
      <c r="AI15" s="31">
        <f t="shared" si="44"/>
        <v>-88.194851361845792</v>
      </c>
      <c r="AJ15" s="31">
        <f t="shared" si="56"/>
        <v>8.7131778499519193E-4</v>
      </c>
      <c r="AK15" s="31">
        <f t="shared" si="45"/>
        <v>0.81154294218966427</v>
      </c>
      <c r="AL15" s="32">
        <f t="shared" si="46"/>
        <v>-1.2548216699070023E-5</v>
      </c>
      <c r="AM15" s="31">
        <f t="shared" si="47"/>
        <v>-9.7391572309021332E-2</v>
      </c>
      <c r="AN15" s="31">
        <f t="shared" si="57"/>
        <v>43.771150078647587</v>
      </c>
      <c r="AO15" s="31">
        <f t="shared" si="58"/>
        <v>-87.480699991965153</v>
      </c>
      <c r="AP15" s="30">
        <f t="shared" si="10"/>
        <v>19.493882694704595</v>
      </c>
      <c r="AQ15" s="30">
        <f t="shared" si="11"/>
        <v>-19.244228782212005</v>
      </c>
      <c r="AR15" s="31">
        <f t="shared" si="59"/>
        <v>37.328172319290999</v>
      </c>
      <c r="AS15" s="33">
        <f t="shared" si="60"/>
        <v>-88.656000363516497</v>
      </c>
      <c r="AT15" s="31">
        <f t="shared" si="48"/>
        <v>7.2148088062120847E-10</v>
      </c>
      <c r="AU15" s="31">
        <f t="shared" si="49"/>
        <v>7.3848700411440588E-4</v>
      </c>
      <c r="AV15" s="32">
        <f t="shared" si="50"/>
        <v>-8.5863717621947123E-12</v>
      </c>
      <c r="AW15" s="31">
        <f t="shared" si="51"/>
        <v>-8.0562218635070543E-5</v>
      </c>
      <c r="AX15" s="34">
        <f t="shared" si="61"/>
        <v>7.1289450885901378E-10</v>
      </c>
      <c r="AY15" s="35">
        <f t="shared" si="62"/>
        <v>6.5792478547933538E-4</v>
      </c>
      <c r="AZ15" s="10">
        <f t="shared" si="32"/>
        <v>37.328171828443466</v>
      </c>
      <c r="BA15" s="10">
        <f t="shared" si="33"/>
        <v>-88.682499993624504</v>
      </c>
      <c r="BB15" s="10">
        <f t="shared" si="63"/>
        <v>91.317500006375496</v>
      </c>
      <c r="BC15" s="62"/>
      <c r="BD15" s="60">
        <f t="shared" si="64"/>
        <v>37</v>
      </c>
      <c r="BE15" s="60">
        <f t="shared" si="65"/>
        <v>-89</v>
      </c>
      <c r="BF15" s="60">
        <f t="shared" si="66"/>
        <v>91</v>
      </c>
      <c r="BI15" s="37">
        <f t="shared" si="16"/>
        <v>-2.0326065937312086E-7</v>
      </c>
      <c r="BJ15" s="37">
        <f t="shared" si="17"/>
        <v>-1.2395302765823084E-2</v>
      </c>
      <c r="BK15" s="37">
        <f t="shared" si="18"/>
        <v>-2.882997646624623E-7</v>
      </c>
      <c r="BL15" s="37">
        <f t="shared" si="19"/>
        <v>-1.4762252127670863E-2</v>
      </c>
    </row>
    <row r="16" spans="1:64" x14ac:dyDescent="0.35">
      <c r="A16" s="89" t="s">
        <v>90</v>
      </c>
      <c r="B16" s="89"/>
      <c r="D16" t="s">
        <v>91</v>
      </c>
      <c r="V16" s="29">
        <v>1.1200000000000001</v>
      </c>
      <c r="W16" s="38">
        <f t="shared" si="52"/>
        <v>131.82567385564076</v>
      </c>
      <c r="X16" s="30">
        <f t="shared" si="21"/>
        <v>-6.6910605961528935</v>
      </c>
      <c r="Y16" s="31">
        <f t="shared" si="38"/>
        <v>-1.6551337598692795E-3</v>
      </c>
      <c r="Z16" s="31">
        <f t="shared" si="39"/>
        <v>-1.1184929021245491</v>
      </c>
      <c r="AA16" s="31">
        <f t="shared" si="40"/>
        <v>1.0019013778769451E-5</v>
      </c>
      <c r="AB16" s="31">
        <f t="shared" si="41"/>
        <v>-8.7024769214824257E-2</v>
      </c>
      <c r="AC16" s="31">
        <f t="shared" si="53"/>
        <v>1.0726216332504235E-8</v>
      </c>
      <c r="AD16" s="31">
        <f t="shared" si="42"/>
        <v>2.8474345529376399E-3</v>
      </c>
      <c r="AE16" s="31">
        <f t="shared" si="54"/>
        <v>-6.6927057001727679</v>
      </c>
      <c r="AF16" s="31">
        <f t="shared" si="55"/>
        <v>-1.2026702367864357</v>
      </c>
      <c r="AG16" s="31">
        <f t="shared" si="5"/>
        <v>73.803921600570277</v>
      </c>
      <c r="AH16" s="31">
        <f t="shared" si="43"/>
        <v>-30.233436330211511</v>
      </c>
      <c r="AI16" s="31">
        <f t="shared" si="44"/>
        <v>-88.235915296168272</v>
      </c>
      <c r="AJ16" s="31">
        <f t="shared" si="56"/>
        <v>9.1237741397561271E-4</v>
      </c>
      <c r="AK16" s="31">
        <f t="shared" si="45"/>
        <v>0.83044358850618349</v>
      </c>
      <c r="AL16" s="32">
        <f t="shared" si="46"/>
        <v>-1.3139595038531988E-5</v>
      </c>
      <c r="AM16" s="31">
        <f t="shared" si="47"/>
        <v>-9.9660108927455124E-2</v>
      </c>
      <c r="AN16" s="31">
        <f t="shared" si="57"/>
        <v>43.571384508177701</v>
      </c>
      <c r="AO16" s="31">
        <f t="shared" si="58"/>
        <v>-87.50513181658954</v>
      </c>
      <c r="AP16" s="30">
        <f t="shared" si="10"/>
        <v>19.493882694704595</v>
      </c>
      <c r="AQ16" s="30">
        <f t="shared" si="11"/>
        <v>-19.244228782212005</v>
      </c>
      <c r="AR16" s="31">
        <f t="shared" si="59"/>
        <v>37.128332720497525</v>
      </c>
      <c r="AS16" s="33">
        <f t="shared" si="60"/>
        <v>-88.707802053375971</v>
      </c>
      <c r="AT16" s="31">
        <f t="shared" si="48"/>
        <v>7.5548306708898649E-10</v>
      </c>
      <c r="AU16" s="31">
        <f t="shared" si="49"/>
        <v>7.556885761987078E-4</v>
      </c>
      <c r="AV16" s="32">
        <f t="shared" si="50"/>
        <v>-8.9913892981475033E-12</v>
      </c>
      <c r="AW16" s="31">
        <f t="shared" si="51"/>
        <v>-8.2438753771855099E-5</v>
      </c>
      <c r="AX16" s="34">
        <f t="shared" si="61"/>
        <v>7.4649167779083903E-10</v>
      </c>
      <c r="AY16" s="35">
        <f t="shared" si="62"/>
        <v>6.7324982242685264E-4</v>
      </c>
      <c r="AZ16" s="10">
        <f t="shared" si="32"/>
        <v>37.128332206517065</v>
      </c>
      <c r="BA16" s="10">
        <f t="shared" si="33"/>
        <v>-88.734918939138467</v>
      </c>
      <c r="BB16" s="10">
        <f t="shared" si="63"/>
        <v>91.265081060861533</v>
      </c>
      <c r="BC16" s="37"/>
      <c r="BD16" s="60">
        <f t="shared" si="64"/>
        <v>37</v>
      </c>
      <c r="BE16" s="60">
        <f t="shared" si="65"/>
        <v>-89</v>
      </c>
      <c r="BF16" s="60">
        <f t="shared" si="66"/>
        <v>91</v>
      </c>
      <c r="BI16" s="37">
        <f t="shared" si="16"/>
        <v>-2.1284003793017169E-7</v>
      </c>
      <c r="BJ16" s="37">
        <f t="shared" si="17"/>
        <v>-1.2684026448139152E-2</v>
      </c>
      <c r="BK16" s="37">
        <f t="shared" si="18"/>
        <v>-3.0188691443950659E-7</v>
      </c>
      <c r="BL16" s="37">
        <f t="shared" si="19"/>
        <v>-1.5106109136773811E-2</v>
      </c>
    </row>
    <row r="17" spans="1:64" x14ac:dyDescent="0.35">
      <c r="A17" t="s">
        <v>92</v>
      </c>
      <c r="B17">
        <f>(1-B13*D14/B11)</f>
        <v>0.41090909090909089</v>
      </c>
      <c r="D17">
        <f>1-B17</f>
        <v>0.58909090909090911</v>
      </c>
      <c r="V17" s="29">
        <v>1.1299999999999999</v>
      </c>
      <c r="W17" s="36">
        <f t="shared" si="52"/>
        <v>134.89628825916535</v>
      </c>
      <c r="X17" s="30">
        <f t="shared" si="21"/>
        <v>-6.6910605961528935</v>
      </c>
      <c r="Y17" s="31">
        <f t="shared" si="38"/>
        <v>-1.7331222484376003E-3</v>
      </c>
      <c r="Z17" s="31">
        <f t="shared" si="39"/>
        <v>-1.1445390972576921</v>
      </c>
      <c r="AA17" s="31">
        <f t="shared" si="40"/>
        <v>1.0491194782434942E-5</v>
      </c>
      <c r="AB17" s="31">
        <f t="shared" si="41"/>
        <v>-8.905183326503037E-2</v>
      </c>
      <c r="AC17" s="31">
        <f t="shared" si="53"/>
        <v>1.1231726433107169E-8</v>
      </c>
      <c r="AD17" s="31">
        <f t="shared" si="42"/>
        <v>2.9137598238861153E-3</v>
      </c>
      <c r="AE17" s="31">
        <f t="shared" si="54"/>
        <v>-6.6927832159748224</v>
      </c>
      <c r="AF17" s="31">
        <f t="shared" si="55"/>
        <v>-1.2306771706988362</v>
      </c>
      <c r="AG17" s="31">
        <f t="shared" si="5"/>
        <v>73.803921600570277</v>
      </c>
      <c r="AH17" s="31">
        <f t="shared" si="43"/>
        <v>-30.433251090540786</v>
      </c>
      <c r="AI17" s="31">
        <f t="shared" si="44"/>
        <v>-88.276046253036625</v>
      </c>
      <c r="AJ17" s="31">
        <f t="shared" si="56"/>
        <v>9.5537170759393082E-4</v>
      </c>
      <c r="AK17" s="31">
        <f t="shared" si="45"/>
        <v>0.84978430028573948</v>
      </c>
      <c r="AL17" s="32">
        <f t="shared" si="46"/>
        <v>-1.3758844094141435E-5</v>
      </c>
      <c r="AM17" s="31">
        <f t="shared" si="47"/>
        <v>-0.10198148622830885</v>
      </c>
      <c r="AN17" s="31">
        <f t="shared" si="57"/>
        <v>43.371612122892998</v>
      </c>
      <c r="AO17" s="31">
        <f t="shared" si="58"/>
        <v>-87.528243438979203</v>
      </c>
      <c r="AP17" s="30">
        <f t="shared" si="10"/>
        <v>19.493882694704595</v>
      </c>
      <c r="AQ17" s="30">
        <f t="shared" si="11"/>
        <v>-19.244228782212005</v>
      </c>
      <c r="AR17" s="31">
        <f t="shared" si="59"/>
        <v>36.928482819410767</v>
      </c>
      <c r="AS17" s="33">
        <f t="shared" si="60"/>
        <v>-88.758920609678043</v>
      </c>
      <c r="AT17" s="31">
        <f t="shared" si="48"/>
        <v>7.9108796580589709E-10</v>
      </c>
      <c r="AU17" s="31">
        <f t="shared" si="49"/>
        <v>7.7329082436864468E-4</v>
      </c>
      <c r="AV17" s="32">
        <f t="shared" si="50"/>
        <v>-9.415693383431398E-12</v>
      </c>
      <c r="AW17" s="31">
        <f t="shared" si="51"/>
        <v>-8.4358999027095134E-5</v>
      </c>
      <c r="AX17" s="34">
        <f t="shared" si="61"/>
        <v>7.8167227242246566E-10</v>
      </c>
      <c r="AY17" s="35">
        <f t="shared" si="62"/>
        <v>6.8893182534154949E-4</v>
      </c>
      <c r="AZ17" s="10">
        <f t="shared" si="32"/>
        <v>36.92848228120716</v>
      </c>
      <c r="BA17" s="10">
        <f t="shared" si="33"/>
        <v>-88.786669128824414</v>
      </c>
      <c r="BB17" s="10">
        <f t="shared" si="63"/>
        <v>91.213330871175586</v>
      </c>
      <c r="BC17" s="62"/>
      <c r="BD17" s="60">
        <f t="shared" si="64"/>
        <v>37</v>
      </c>
      <c r="BE17" s="60">
        <f t="shared" si="65"/>
        <v>-89</v>
      </c>
      <c r="BF17" s="60">
        <f t="shared" si="66"/>
        <v>91</v>
      </c>
      <c r="BI17" s="37">
        <f t="shared" si="16"/>
        <v>-2.2287088087773863E-7</v>
      </c>
      <c r="BJ17" s="37">
        <f t="shared" si="17"/>
        <v>-1.297947536829169E-2</v>
      </c>
      <c r="BK17" s="37">
        <f t="shared" si="18"/>
        <v>-3.1611440470004634E-7</v>
      </c>
      <c r="BL17" s="37">
        <f t="shared" si="19"/>
        <v>-1.5457975603408787E-2</v>
      </c>
    </row>
    <row r="18" spans="1:64" x14ac:dyDescent="0.35">
      <c r="A18" t="s">
        <v>93</v>
      </c>
      <c r="B18">
        <f>1/PI()/B12/D8</f>
        <v>6752.0278887470749</v>
      </c>
      <c r="C18" t="s">
        <v>94</v>
      </c>
      <c r="D18">
        <f>fp</f>
        <v>6752.0278887470749</v>
      </c>
      <c r="E18">
        <f>fp</f>
        <v>6752.0278887470749</v>
      </c>
      <c r="F18">
        <v>180</v>
      </c>
      <c r="G18">
        <v>-180</v>
      </c>
      <c r="V18" s="29">
        <v>1.1399999999999999</v>
      </c>
      <c r="W18" s="38">
        <f t="shared" si="52"/>
        <v>138.03842646028852</v>
      </c>
      <c r="X18" s="30">
        <f t="shared" si="21"/>
        <v>-6.6910605961528935</v>
      </c>
      <c r="Y18" s="31">
        <f t="shared" si="38"/>
        <v>-1.8147847202239641E-3</v>
      </c>
      <c r="Z18" s="31">
        <f t="shared" si="39"/>
        <v>-1.1711914963674244</v>
      </c>
      <c r="AA18" s="31">
        <f t="shared" si="40"/>
        <v>1.0985628932878412E-5</v>
      </c>
      <c r="AB18" s="31">
        <f t="shared" si="41"/>
        <v>-9.1126113471693304E-2</v>
      </c>
      <c r="AC18" s="31">
        <f t="shared" si="53"/>
        <v>1.1761061208037122E-8</v>
      </c>
      <c r="AD18" s="31">
        <f t="shared" si="42"/>
        <v>2.9816300088507295E-3</v>
      </c>
      <c r="AE18" s="31">
        <f t="shared" si="54"/>
        <v>-6.6928643834831236</v>
      </c>
      <c r="AF18" s="31">
        <f t="shared" si="55"/>
        <v>-1.259335979830267</v>
      </c>
      <c r="AG18" s="31">
        <f t="shared" si="5"/>
        <v>73.803921600570277</v>
      </c>
      <c r="AH18" s="31">
        <f t="shared" si="43"/>
        <v>-30.633074180652677</v>
      </c>
      <c r="AI18" s="31">
        <f t="shared" si="44"/>
        <v>-88.315265352824298</v>
      </c>
      <c r="AJ18" s="31">
        <f t="shared" si="56"/>
        <v>1.0003918036526832E-3</v>
      </c>
      <c r="AK18" s="31">
        <f t="shared" si="45"/>
        <v>0.86957531458920811</v>
      </c>
      <c r="AL18" s="32">
        <f t="shared" si="46"/>
        <v>-1.4407277364229287E-5</v>
      </c>
      <c r="AM18" s="31">
        <f t="shared" si="47"/>
        <v>-0.10435693500605238</v>
      </c>
      <c r="AN18" s="31">
        <f t="shared" si="57"/>
        <v>43.171833404443888</v>
      </c>
      <c r="AO18" s="31">
        <f t="shared" si="58"/>
        <v>-87.550046973241137</v>
      </c>
      <c r="AP18" s="30">
        <f t="shared" si="10"/>
        <v>19.493882694704595</v>
      </c>
      <c r="AQ18" s="30">
        <f t="shared" si="11"/>
        <v>-19.244228782212005</v>
      </c>
      <c r="AR18" s="31">
        <f t="shared" si="59"/>
        <v>36.728622933453352</v>
      </c>
      <c r="AS18" s="33">
        <f t="shared" si="60"/>
        <v>-88.809382953071406</v>
      </c>
      <c r="AT18" s="31">
        <f t="shared" si="48"/>
        <v>8.2837079431430473E-10</v>
      </c>
      <c r="AU18" s="31">
        <f t="shared" si="49"/>
        <v>7.9130308156917756E-4</v>
      </c>
      <c r="AV18" s="32">
        <f t="shared" si="50"/>
        <v>-9.8592840180464014E-12</v>
      </c>
      <c r="AW18" s="31">
        <f t="shared" si="51"/>
        <v>-8.6323972540242492E-5</v>
      </c>
      <c r="AX18" s="34">
        <f t="shared" si="61"/>
        <v>8.1851151029625836E-10</v>
      </c>
      <c r="AY18" s="35">
        <f t="shared" si="62"/>
        <v>7.0497910902893508E-4</v>
      </c>
      <c r="AZ18" s="10">
        <f t="shared" si="32"/>
        <v>36.728622369884988</v>
      </c>
      <c r="BA18" s="10">
        <f t="shared" si="33"/>
        <v>-88.837777818231245</v>
      </c>
      <c r="BB18" s="10">
        <f t="shared" si="63"/>
        <v>91.162222181768755</v>
      </c>
      <c r="BC18" s="37"/>
      <c r="BD18" s="60">
        <f t="shared" si="64"/>
        <v>37</v>
      </c>
      <c r="BE18" s="60">
        <f t="shared" si="65"/>
        <v>-89</v>
      </c>
      <c r="BF18" s="60">
        <f t="shared" si="66"/>
        <v>91</v>
      </c>
      <c r="BI18" s="37">
        <f t="shared" si="16"/>
        <v>-2.3337446031754192E-7</v>
      </c>
      <c r="BJ18" s="37">
        <f t="shared" si="17"/>
        <v>-1.3281806177146031E-2</v>
      </c>
      <c r="BK18" s="37">
        <f t="shared" si="18"/>
        <v>-3.3101241696942648E-7</v>
      </c>
      <c r="BL18" s="37">
        <f t="shared" si="19"/>
        <v>-1.5818038091727712E-2</v>
      </c>
    </row>
    <row r="19" spans="1:64" x14ac:dyDescent="0.35">
      <c r="A19" t="s">
        <v>95</v>
      </c>
      <c r="B19">
        <f>B12*(1-B17)^2/2/PI()/D7</f>
        <v>86791.944446830166</v>
      </c>
      <c r="C19" t="s">
        <v>94</v>
      </c>
      <c r="D19">
        <f>fzRHP</f>
        <v>86791.944446830166</v>
      </c>
      <c r="E19">
        <f>fzRHP</f>
        <v>86791.944446830166</v>
      </c>
      <c r="V19" s="29">
        <v>1.1499999999999999</v>
      </c>
      <c r="W19" s="36">
        <f t="shared" si="52"/>
        <v>141.25375446227542</v>
      </c>
      <c r="X19" s="30">
        <f t="shared" si="21"/>
        <v>-6.6910605961528935</v>
      </c>
      <c r="Y19" s="31">
        <f t="shared" si="38"/>
        <v>-1.9002941799754506E-3</v>
      </c>
      <c r="Z19" s="31">
        <f t="shared" si="39"/>
        <v>-1.1984641847446256</v>
      </c>
      <c r="AA19" s="31">
        <f t="shared" si="40"/>
        <v>1.1503364988890292E-5</v>
      </c>
      <c r="AB19" s="31">
        <f t="shared" si="41"/>
        <v>-9.3248709623872952E-2</v>
      </c>
      <c r="AC19" s="31">
        <f t="shared" si="53"/>
        <v>1.2315343134459213E-8</v>
      </c>
      <c r="AD19" s="31">
        <f t="shared" si="42"/>
        <v>3.0510810935011519E-3</v>
      </c>
      <c r="AE19" s="31">
        <f t="shared" si="54"/>
        <v>-6.692949374652537</v>
      </c>
      <c r="AF19" s="31">
        <f t="shared" si="55"/>
        <v>-1.2886618132749974</v>
      </c>
      <c r="AG19" s="31">
        <f t="shared" si="5"/>
        <v>73.803921600570277</v>
      </c>
      <c r="AH19" s="31">
        <f t="shared" si="43"/>
        <v>-30.832905226293661</v>
      </c>
      <c r="AI19" s="31">
        <f t="shared" si="44"/>
        <v>-88.353593242926138</v>
      </c>
      <c r="AJ19" s="31">
        <f t="shared" si="56"/>
        <v>1.0475331312775962E-3</v>
      </c>
      <c r="AK19" s="31">
        <f t="shared" si="45"/>
        <v>0.88982710597275927</v>
      </c>
      <c r="AL19" s="32">
        <f t="shared" si="46"/>
        <v>-1.5086270247127495E-5</v>
      </c>
      <c r="AM19" s="31">
        <f t="shared" si="47"/>
        <v>-0.1067877147223866</v>
      </c>
      <c r="AN19" s="31">
        <f t="shared" si="57"/>
        <v>42.972048821137648</v>
      </c>
      <c r="AO19" s="31">
        <f t="shared" si="58"/>
        <v>-87.570553851675768</v>
      </c>
      <c r="AP19" s="30">
        <f t="shared" si="10"/>
        <v>19.493882694704595</v>
      </c>
      <c r="AQ19" s="30">
        <f t="shared" si="11"/>
        <v>-19.244228782212005</v>
      </c>
      <c r="AR19" s="31">
        <f t="shared" si="59"/>
        <v>36.528753358977703</v>
      </c>
      <c r="AS19" s="33">
        <f t="shared" si="60"/>
        <v>-88.859215664950767</v>
      </c>
      <c r="AT19" s="31">
        <f t="shared" si="48"/>
        <v>8.674106274664369E-10</v>
      </c>
      <c r="AU19" s="31">
        <f t="shared" si="49"/>
        <v>8.0973489813747877E-4</v>
      </c>
      <c r="AV19" s="32">
        <f t="shared" si="50"/>
        <v>-1.032216120199252E-11</v>
      </c>
      <c r="AW19" s="31">
        <f t="shared" si="51"/>
        <v>-8.8334716166263213E-5</v>
      </c>
      <c r="AX19" s="34">
        <f t="shared" si="61"/>
        <v>8.5708846626444438E-10</v>
      </c>
      <c r="AY19" s="35">
        <f t="shared" si="62"/>
        <v>7.2140018197121552E-4</v>
      </c>
      <c r="AZ19" s="10">
        <f t="shared" si="32"/>
        <v>36.528752768849174</v>
      </c>
      <c r="BA19" s="10">
        <f t="shared" si="33"/>
        <v>-88.888271931454739</v>
      </c>
      <c r="BB19" s="10">
        <f t="shared" si="63"/>
        <v>91.111728068545261</v>
      </c>
      <c r="BC19" s="62"/>
      <c r="BD19" s="60">
        <f t="shared" si="64"/>
        <v>37</v>
      </c>
      <c r="BE19" s="60">
        <f t="shared" si="65"/>
        <v>-89</v>
      </c>
      <c r="BF19" s="60">
        <f t="shared" si="66"/>
        <v>91</v>
      </c>
      <c r="BI19" s="37">
        <f t="shared" si="16"/>
        <v>-2.4437305896669322E-7</v>
      </c>
      <c r="BJ19" s="37">
        <f t="shared" si="17"/>
        <v>-1.3591179174431445E-2</v>
      </c>
      <c r="BK19" s="37">
        <f t="shared" si="18"/>
        <v>-3.466125522634373E-7</v>
      </c>
      <c r="BL19" s="37">
        <f t="shared" si="19"/>
        <v>-1.6186487511514032E-2</v>
      </c>
    </row>
    <row r="20" spans="1:64" x14ac:dyDescent="0.35">
      <c r="A20" t="s">
        <v>96</v>
      </c>
      <c r="B20">
        <f>1/2/PI()/D8/D9</f>
        <v>2652582.3848649226</v>
      </c>
      <c r="C20" t="s">
        <v>94</v>
      </c>
      <c r="D20">
        <f>fzESR</f>
        <v>2652582.3848649226</v>
      </c>
      <c r="E20">
        <f>fzESR</f>
        <v>2652582.3848649226</v>
      </c>
      <c r="V20" s="29">
        <v>1.1599999999999999</v>
      </c>
      <c r="W20" s="38">
        <f t="shared" si="52"/>
        <v>144.54397707459276</v>
      </c>
      <c r="X20" s="30">
        <f t="shared" si="21"/>
        <v>-6.6910605961528935</v>
      </c>
      <c r="Y20" s="31">
        <f t="shared" si="38"/>
        <v>-1.9898317719353573E-3</v>
      </c>
      <c r="Z20" s="31">
        <f t="shared" si="39"/>
        <v>-1.2263715732670064</v>
      </c>
      <c r="AA20" s="31">
        <f t="shared" si="40"/>
        <v>1.2045501126685737E-5</v>
      </c>
      <c r="AB20" s="31">
        <f t="shared" si="41"/>
        <v>-9.5420747126826896E-2</v>
      </c>
      <c r="AC20" s="31">
        <f t="shared" si="53"/>
        <v>1.2895748691876116E-8</v>
      </c>
      <c r="AD20" s="31">
        <f t="shared" si="42"/>
        <v>3.1221499017209456E-3</v>
      </c>
      <c r="AE20" s="31">
        <f t="shared" si="54"/>
        <v>-6.6930383695279545</v>
      </c>
      <c r="AF20" s="31">
        <f t="shared" si="55"/>
        <v>-1.3186701704921124</v>
      </c>
      <c r="AG20" s="31">
        <f t="shared" si="5"/>
        <v>73.803921600570277</v>
      </c>
      <c r="AH20" s="31">
        <f t="shared" si="43"/>
        <v>-31.032743869997425</v>
      </c>
      <c r="AI20" s="31">
        <f t="shared" si="44"/>
        <v>-88.391050108007136</v>
      </c>
      <c r="AJ20" s="31">
        <f t="shared" si="56"/>
        <v>1.0968956127856994E-3</v>
      </c>
      <c r="AK20" s="31">
        <f t="shared" si="45"/>
        <v>0.91055039195148935</v>
      </c>
      <c r="AL20" s="32">
        <f t="shared" si="46"/>
        <v>-1.5797262966050029E-5</v>
      </c>
      <c r="AM20" s="31">
        <f t="shared" si="47"/>
        <v>-0.1092751141738712</v>
      </c>
      <c r="AN20" s="31">
        <f t="shared" si="57"/>
        <v>42.772258828922666</v>
      </c>
      <c r="AO20" s="31">
        <f t="shared" si="58"/>
        <v>-87.589774830229516</v>
      </c>
      <c r="AP20" s="30">
        <f t="shared" si="10"/>
        <v>19.493882694704595</v>
      </c>
      <c r="AQ20" s="30">
        <f t="shared" si="11"/>
        <v>-19.244228782212005</v>
      </c>
      <c r="AR20" s="31">
        <f t="shared" si="59"/>
        <v>36.328874371887302</v>
      </c>
      <c r="AS20" s="33">
        <f t="shared" si="60"/>
        <v>-88.908445000721628</v>
      </c>
      <c r="AT20" s="31">
        <f t="shared" si="48"/>
        <v>9.0829039742438529E-10</v>
      </c>
      <c r="AU20" s="31">
        <f t="shared" si="49"/>
        <v>8.2859604686665251E-4</v>
      </c>
      <c r="AV20" s="32">
        <f t="shared" si="50"/>
        <v>-1.0808182245135967E-11</v>
      </c>
      <c r="AW20" s="31">
        <f t="shared" si="51"/>
        <v>-9.0392296028043236E-5</v>
      </c>
      <c r="AX20" s="34">
        <f t="shared" si="61"/>
        <v>8.9748221517924935E-10</v>
      </c>
      <c r="AY20" s="35">
        <f t="shared" si="62"/>
        <v>7.3820375083860927E-4</v>
      </c>
      <c r="AZ20" s="10">
        <f t="shared" si="32"/>
        <v>36.328873753946873</v>
      </c>
      <c r="BA20" s="10">
        <f t="shared" si="33"/>
        <v>-88.938178074583917</v>
      </c>
      <c r="BB20" s="10">
        <f t="shared" si="63"/>
        <v>91.061821925416083</v>
      </c>
      <c r="BC20" s="37"/>
      <c r="BD20" s="60">
        <f t="shared" si="64"/>
        <v>36</v>
      </c>
      <c r="BE20" s="60">
        <f t="shared" si="65"/>
        <v>-89</v>
      </c>
      <c r="BF20" s="60">
        <f t="shared" si="66"/>
        <v>91</v>
      </c>
      <c r="BI20" s="37">
        <f t="shared" si="16"/>
        <v>-2.5589000776648596E-7</v>
      </c>
      <c r="BJ20" s="37">
        <f t="shared" si="17"/>
        <v>-1.3907758393733946E-2</v>
      </c>
      <c r="BK20" s="37">
        <f t="shared" si="18"/>
        <v>-3.6294789762694928E-7</v>
      </c>
      <c r="BL20" s="37">
        <f t="shared" si="19"/>
        <v>-1.6563519219405173E-2</v>
      </c>
    </row>
    <row r="21" spans="1:64" x14ac:dyDescent="0.35">
      <c r="A21" t="s">
        <v>97</v>
      </c>
      <c r="B21">
        <f>20*LOG(B12*D17/2)</f>
        <v>-6.6910605961528935</v>
      </c>
      <c r="C21" t="s">
        <v>98</v>
      </c>
      <c r="D21">
        <f>DC_gain_power</f>
        <v>-6.6910605961528935</v>
      </c>
      <c r="E21">
        <f>DC_gain_power</f>
        <v>-6.6910605961528935</v>
      </c>
      <c r="F21">
        <v>100</v>
      </c>
      <c r="G21">
        <v>1000000</v>
      </c>
      <c r="V21" s="29">
        <v>1.17</v>
      </c>
      <c r="W21" s="36">
        <f t="shared" si="52"/>
        <v>147.91083881682073</v>
      </c>
      <c r="X21" s="30">
        <f t="shared" si="21"/>
        <v>-6.6910605961528935</v>
      </c>
      <c r="Y21" s="31">
        <f t="shared" si="38"/>
        <v>-2.083587162118291E-3</v>
      </c>
      <c r="Z21" s="31">
        <f t="shared" si="39"/>
        <v>-1.254928405804365</v>
      </c>
      <c r="AA21" s="31">
        <f t="shared" si="40"/>
        <v>1.261318728124341E-5</v>
      </c>
      <c r="AB21" s="31">
        <f t="shared" si="41"/>
        <v>-9.7643377598603531E-2</v>
      </c>
      <c r="AC21" s="31">
        <f t="shared" si="53"/>
        <v>1.3503506433473072E-8</v>
      </c>
      <c r="AD21" s="31">
        <f t="shared" si="42"/>
        <v>3.1948741151320561E-3</v>
      </c>
      <c r="AE21" s="31">
        <f t="shared" si="54"/>
        <v>-6.6931315566242233</v>
      </c>
      <c r="AF21" s="31">
        <f t="shared" si="55"/>
        <v>-1.3493769092878365</v>
      </c>
      <c r="AG21" s="31">
        <f t="shared" si="5"/>
        <v>73.803921600570277</v>
      </c>
      <c r="AH21" s="31">
        <f t="shared" si="43"/>
        <v>-31.232589770334279</v>
      </c>
      <c r="AI21" s="31">
        <f t="shared" si="44"/>
        <v>-88.427655680052126</v>
      </c>
      <c r="AJ21" s="31">
        <f t="shared" si="56"/>
        <v>1.1485838750361773E-3</v>
      </c>
      <c r="AK21" s="31">
        <f t="shared" si="45"/>
        <v>0.93175613858542961</v>
      </c>
      <c r="AL21" s="32">
        <f t="shared" si="46"/>
        <v>-1.6541763615486405E-5</v>
      </c>
      <c r="AM21" s="31">
        <f t="shared" si="47"/>
        <v>-0.11182045217509408</v>
      </c>
      <c r="AN21" s="31">
        <f t="shared" si="57"/>
        <v>42.57246387234742</v>
      </c>
      <c r="AO21" s="31">
        <f t="shared" si="58"/>
        <v>-87.607719993641794</v>
      </c>
      <c r="AP21" s="30">
        <f t="shared" si="10"/>
        <v>19.493882694704595</v>
      </c>
      <c r="AQ21" s="30">
        <f t="shared" si="11"/>
        <v>-19.244228782212005</v>
      </c>
      <c r="AR21" s="31">
        <f t="shared" si="59"/>
        <v>36.128986228215787</v>
      </c>
      <c r="AS21" s="33">
        <f t="shared" si="60"/>
        <v>-88.957096902929635</v>
      </c>
      <c r="AT21" s="31">
        <f t="shared" si="48"/>
        <v>9.5109689366010397E-10</v>
      </c>
      <c r="AU21" s="31">
        <f t="shared" si="49"/>
        <v>8.4789652818739497E-4</v>
      </c>
      <c r="AV21" s="32">
        <f t="shared" si="50"/>
        <v>-1.131927580240986E-11</v>
      </c>
      <c r="AW21" s="31">
        <f t="shared" si="51"/>
        <v>-9.249780308166045E-5</v>
      </c>
      <c r="AX21" s="34">
        <f t="shared" si="61"/>
        <v>9.3977761785769401E-10</v>
      </c>
      <c r="AY21" s="35">
        <f t="shared" si="62"/>
        <v>7.5539872510573458E-4</v>
      </c>
      <c r="AZ21" s="10">
        <f t="shared" si="32"/>
        <v>36.128985581152733</v>
      </c>
      <c r="BA21" s="10">
        <f t="shared" si="33"/>
        <v>-88.987522549016461</v>
      </c>
      <c r="BB21" s="10">
        <f t="shared" si="63"/>
        <v>91.012477450983539</v>
      </c>
      <c r="BC21" s="62"/>
      <c r="BD21" s="60">
        <f t="shared" si="64"/>
        <v>36</v>
      </c>
      <c r="BE21" s="60">
        <f t="shared" si="65"/>
        <v>-89</v>
      </c>
      <c r="BF21" s="60">
        <f t="shared" si="66"/>
        <v>91</v>
      </c>
      <c r="BI21" s="37">
        <f t="shared" si="16"/>
        <v>-2.6794973024148087E-7</v>
      </c>
      <c r="BJ21" s="37">
        <f t="shared" si="17"/>
        <v>-1.423171168946865E-2</v>
      </c>
      <c r="BK21" s="37">
        <f t="shared" si="18"/>
        <v>-3.8005310328015466E-7</v>
      </c>
      <c r="BL21" s="37">
        <f t="shared" si="19"/>
        <v>-1.6949333122472574E-2</v>
      </c>
    </row>
    <row r="22" spans="1:64" x14ac:dyDescent="0.35">
      <c r="V22" s="29">
        <v>1.18</v>
      </c>
      <c r="W22" s="38">
        <f t="shared" si="52"/>
        <v>151.35612484362088</v>
      </c>
      <c r="X22" s="30">
        <f t="shared" si="21"/>
        <v>-6.6910605961528935</v>
      </c>
      <c r="Y22" s="31">
        <f t="shared" si="38"/>
        <v>-2.1817589384428215E-3</v>
      </c>
      <c r="Z22" s="31">
        <f t="shared" si="39"/>
        <v>-1.2841497667836042</v>
      </c>
      <c r="AA22" s="31">
        <f t="shared" si="40"/>
        <v>1.3207627580215044E-5</v>
      </c>
      <c r="AB22" s="31">
        <f t="shared" si="41"/>
        <v>-9.9917779480526103E-2</v>
      </c>
      <c r="AC22" s="31">
        <f t="shared" si="53"/>
        <v>1.4139906629392488E-8</v>
      </c>
      <c r="AD22" s="31">
        <f t="shared" si="42"/>
        <v>3.2692922930741197E-3</v>
      </c>
      <c r="AE22" s="31">
        <f t="shared" si="54"/>
        <v>-6.6932291333238494</v>
      </c>
      <c r="AF22" s="31">
        <f t="shared" si="55"/>
        <v>-1.3807982539710562</v>
      </c>
      <c r="AG22" s="31">
        <f t="shared" si="5"/>
        <v>73.803921600570277</v>
      </c>
      <c r="AH22" s="31">
        <f t="shared" si="43"/>
        <v>-31.432442601194023</v>
      </c>
      <c r="AI22" s="31">
        <f t="shared" si="44"/>
        <v>-88.463429248218944</v>
      </c>
      <c r="AJ22" s="31">
        <f t="shared" si="56"/>
        <v>1.202707470698376E-3</v>
      </c>
      <c r="AK22" s="31">
        <f t="shared" si="45"/>
        <v>0.95345556619044525</v>
      </c>
      <c r="AL22" s="32">
        <f t="shared" si="46"/>
        <v>-1.7321351362859956E-5</v>
      </c>
      <c r="AM22" s="31">
        <f t="shared" si="47"/>
        <v>-0.11442507825774541</v>
      </c>
      <c r="AN22" s="31">
        <f t="shared" si="57"/>
        <v>42.372664385495582</v>
      </c>
      <c r="AO22" s="31">
        <f t="shared" si="58"/>
        <v>-87.62439876028624</v>
      </c>
      <c r="AP22" s="30">
        <f t="shared" si="10"/>
        <v>19.493882694704595</v>
      </c>
      <c r="AQ22" s="30">
        <f t="shared" si="11"/>
        <v>-19.244228782212005</v>
      </c>
      <c r="AR22" s="31">
        <f t="shared" si="59"/>
        <v>35.929089164664326</v>
      </c>
      <c r="AS22" s="33">
        <f t="shared" si="60"/>
        <v>-89.005197014257291</v>
      </c>
      <c r="AT22" s="31">
        <f t="shared" si="48"/>
        <v>9.9592076295540992E-10</v>
      </c>
      <c r="AU22" s="31">
        <f t="shared" si="49"/>
        <v>8.6764657547035759E-4</v>
      </c>
      <c r="AV22" s="32">
        <f t="shared" si="50"/>
        <v>-1.1853513218881094E-11</v>
      </c>
      <c r="AW22" s="31">
        <f t="shared" si="51"/>
        <v>-9.4652353694824447E-5</v>
      </c>
      <c r="AX22" s="34">
        <f t="shared" si="61"/>
        <v>9.8406724973652875E-10</v>
      </c>
      <c r="AY22" s="35">
        <f t="shared" si="62"/>
        <v>7.729942217755331E-4</v>
      </c>
      <c r="AZ22" s="10">
        <f t="shared" si="32"/>
        <v>35.929088487106121</v>
      </c>
      <c r="BA22" s="10">
        <f t="shared" si="33"/>
        <v>-89.036331364645619</v>
      </c>
      <c r="BB22" s="10">
        <f t="shared" si="63"/>
        <v>90.963668635354381</v>
      </c>
      <c r="BC22" s="37"/>
      <c r="BD22" s="60">
        <f t="shared" si="64"/>
        <v>36</v>
      </c>
      <c r="BE22" s="60">
        <f t="shared" si="65"/>
        <v>-89</v>
      </c>
      <c r="BF22" s="60">
        <f t="shared" si="66"/>
        <v>91</v>
      </c>
      <c r="BI22" s="37">
        <f t="shared" si="16"/>
        <v>-2.8057781289543537E-7</v>
      </c>
      <c r="BJ22" s="37">
        <f t="shared" si="17"/>
        <v>-1.4563210825878109E-2</v>
      </c>
      <c r="BK22" s="37">
        <f t="shared" si="18"/>
        <v>-3.9796445301452074E-7</v>
      </c>
      <c r="BL22" s="37">
        <f t="shared" si="19"/>
        <v>-1.7344133784214472E-2</v>
      </c>
    </row>
    <row r="23" spans="1:64" x14ac:dyDescent="0.35">
      <c r="A23" s="89" t="s">
        <v>99</v>
      </c>
      <c r="B23" s="89"/>
      <c r="V23" s="29">
        <v>1.19</v>
      </c>
      <c r="W23" s="36">
        <f t="shared" si="52"/>
        <v>154.88166189124817</v>
      </c>
      <c r="X23" s="30">
        <f t="shared" si="21"/>
        <v>-6.6910605961528935</v>
      </c>
      <c r="Y23" s="31">
        <f t="shared" si="38"/>
        <v>-2.2845550295940539E-3</v>
      </c>
      <c r="Z23" s="31">
        <f t="shared" si="39"/>
        <v>-1.3140510889163044</v>
      </c>
      <c r="AA23" s="31">
        <f t="shared" si="40"/>
        <v>1.3830082901263824E-5</v>
      </c>
      <c r="AB23" s="31">
        <f t="shared" si="41"/>
        <v>-0.10224515866188987</v>
      </c>
      <c r="AC23" s="31">
        <f t="shared" si="53"/>
        <v>1.4806299338078943E-8</v>
      </c>
      <c r="AD23" s="31">
        <f t="shared" si="42"/>
        <v>3.3454438930491121E-3</v>
      </c>
      <c r="AE23" s="31">
        <f t="shared" si="54"/>
        <v>-6.6933313062932873</v>
      </c>
      <c r="AF23" s="31">
        <f t="shared" si="55"/>
        <v>-1.412950803685145</v>
      </c>
      <c r="AG23" s="31">
        <f t="shared" si="5"/>
        <v>73.803921600570277</v>
      </c>
      <c r="AH23" s="31">
        <f t="shared" si="43"/>
        <v>-31.632302051100545</v>
      </c>
      <c r="AI23" s="31">
        <f t="shared" si="44"/>
        <v>-88.49838966849714</v>
      </c>
      <c r="AJ23" s="31">
        <f t="shared" si="56"/>
        <v>1.259381109905767E-3</v>
      </c>
      <c r="AK23" s="31">
        <f t="shared" si="45"/>
        <v>0.97566015517655147</v>
      </c>
      <c r="AL23" s="32">
        <f t="shared" si="46"/>
        <v>-1.8137679797736995E-5</v>
      </c>
      <c r="AM23" s="31">
        <f t="shared" si="47"/>
        <v>-0.11709037338596492</v>
      </c>
      <c r="AN23" s="31">
        <f t="shared" si="57"/>
        <v>42.17286079289984</v>
      </c>
      <c r="AO23" s="31">
        <f t="shared" si="58"/>
        <v>-87.639819886706547</v>
      </c>
      <c r="AP23" s="30">
        <f t="shared" si="10"/>
        <v>19.493882694704595</v>
      </c>
      <c r="AQ23" s="30">
        <f t="shared" si="11"/>
        <v>-19.244228782212005</v>
      </c>
      <c r="AR23" s="31">
        <f t="shared" si="59"/>
        <v>35.729183399099142</v>
      </c>
      <c r="AS23" s="33">
        <f t="shared" si="60"/>
        <v>-89.052770690391696</v>
      </c>
      <c r="AT23" s="31">
        <f t="shared" si="48"/>
        <v>1.0428584380569159E-9</v>
      </c>
      <c r="AU23" s="31">
        <f t="shared" si="49"/>
        <v>8.8785666045201254E-4</v>
      </c>
      <c r="AV23" s="32">
        <f t="shared" si="50"/>
        <v>-1.2410894494549671E-11</v>
      </c>
      <c r="AW23" s="31">
        <f t="shared" si="51"/>
        <v>-9.6857090238789054E-5</v>
      </c>
      <c r="AX23" s="34">
        <f t="shared" si="61"/>
        <v>1.0304475435623661E-9</v>
      </c>
      <c r="AY23" s="35">
        <f t="shared" si="62"/>
        <v>7.9099957021322345E-4</v>
      </c>
      <c r="AZ23" s="10">
        <f t="shared" si="32"/>
        <v>35.729182689608614</v>
      </c>
      <c r="BA23" s="10">
        <f t="shared" si="33"/>
        <v>-89.084630252922608</v>
      </c>
      <c r="BB23" s="10">
        <f t="shared" si="63"/>
        <v>90.915369747077392</v>
      </c>
      <c r="BC23" s="62"/>
      <c r="BD23" s="60">
        <f t="shared" si="64"/>
        <v>36</v>
      </c>
      <c r="BE23" s="60">
        <f t="shared" si="65"/>
        <v>-89</v>
      </c>
      <c r="BF23" s="60">
        <f t="shared" si="66"/>
        <v>91</v>
      </c>
      <c r="BI23" s="37">
        <f t="shared" si="16"/>
        <v>-2.9380103703413522E-7</v>
      </c>
      <c r="BJ23" s="37">
        <f t="shared" si="17"/>
        <v>-1.4902431568103506E-2</v>
      </c>
      <c r="BK23" s="37">
        <f t="shared" si="18"/>
        <v>-4.1671994037471201E-7</v>
      </c>
      <c r="BL23" s="37">
        <f t="shared" si="19"/>
        <v>-1.7748130533017457E-2</v>
      </c>
    </row>
    <row r="24" spans="1:64" x14ac:dyDescent="0.35">
      <c r="A24" t="s">
        <v>100</v>
      </c>
      <c r="B24" s="12">
        <v>700</v>
      </c>
      <c r="C24" t="s">
        <v>101</v>
      </c>
      <c r="D24">
        <f>B24*1000000</f>
        <v>700000000</v>
      </c>
      <c r="V24" s="29">
        <v>1.2</v>
      </c>
      <c r="W24" s="38">
        <f t="shared" si="52"/>
        <v>158.48931924611136</v>
      </c>
      <c r="X24" s="30">
        <f t="shared" si="21"/>
        <v>-6.6910605961528935</v>
      </c>
      <c r="Y24" s="31">
        <f t="shared" si="38"/>
        <v>-2.3921931434703471E-3</v>
      </c>
      <c r="Z24" s="31">
        <f t="shared" si="39"/>
        <v>-1.3446481610916916</v>
      </c>
      <c r="AA24" s="31">
        <f t="shared" si="40"/>
        <v>1.4481873539330483E-5</v>
      </c>
      <c r="AB24" s="31">
        <f t="shared" si="41"/>
        <v>-0.10462674911920392</v>
      </c>
      <c r="AC24" s="31">
        <f t="shared" si="53"/>
        <v>1.5504098263588976E-8</v>
      </c>
      <c r="AD24" s="31">
        <f t="shared" si="42"/>
        <v>3.4233692916422519E-3</v>
      </c>
      <c r="AE24" s="31">
        <f t="shared" si="54"/>
        <v>-6.6934382919187261</v>
      </c>
      <c r="AF24" s="31">
        <f t="shared" si="55"/>
        <v>-1.4458515409192532</v>
      </c>
      <c r="AG24" s="31">
        <f t="shared" si="5"/>
        <v>73.803921600570277</v>
      </c>
      <c r="AH24" s="31">
        <f t="shared" si="43"/>
        <v>-31.832167822557054</v>
      </c>
      <c r="AI24" s="31">
        <f t="shared" si="44"/>
        <v>-88.532555373174972</v>
      </c>
      <c r="AJ24" s="31">
        <f t="shared" si="56"/>
        <v>1.3187249027797449E-3</v>
      </c>
      <c r="AK24" s="31">
        <f t="shared" si="45"/>
        <v>0.99838165201622664</v>
      </c>
      <c r="AL24" s="32">
        <f t="shared" si="46"/>
        <v>-1.8992480443052659E-5</v>
      </c>
      <c r="AM24" s="31">
        <f t="shared" si="47"/>
        <v>-0.11981775068834227</v>
      </c>
      <c r="AN24" s="31">
        <f t="shared" si="57"/>
        <v>41.973053510435562</v>
      </c>
      <c r="AO24" s="31">
        <f t="shared" si="58"/>
        <v>-87.653991471847092</v>
      </c>
      <c r="AP24" s="30">
        <f t="shared" si="10"/>
        <v>19.493882694704595</v>
      </c>
      <c r="AQ24" s="30">
        <f t="shared" si="11"/>
        <v>-19.244228782212005</v>
      </c>
      <c r="AR24" s="31">
        <f t="shared" si="59"/>
        <v>35.529269131009428</v>
      </c>
      <c r="AS24" s="33">
        <f t="shared" si="60"/>
        <v>-89.099843012766343</v>
      </c>
      <c r="AT24" s="31">
        <f t="shared" si="48"/>
        <v>1.0920044230562979E-9</v>
      </c>
      <c r="AU24" s="31">
        <f t="shared" si="49"/>
        <v>9.0853749878691006E-4</v>
      </c>
      <c r="AV24" s="32">
        <f t="shared" si="50"/>
        <v>-1.2995276939281818E-11</v>
      </c>
      <c r="AW24" s="31">
        <f t="shared" si="51"/>
        <v>-9.9113181694053003E-5</v>
      </c>
      <c r="AX24" s="34">
        <f t="shared" si="61"/>
        <v>1.0790091461170162E-9</v>
      </c>
      <c r="AY24" s="35">
        <f t="shared" si="62"/>
        <v>8.0942431709285707E-4</v>
      </c>
      <c r="AZ24" s="10">
        <f t="shared" si="32"/>
        <v>35.52926838808164</v>
      </c>
      <c r="BA24" s="10">
        <f t="shared" si="33"/>
        <v>-89.132444679797771</v>
      </c>
      <c r="BB24" s="10">
        <f t="shared" si="63"/>
        <v>90.867555320202229</v>
      </c>
      <c r="BC24" s="37"/>
      <c r="BD24" s="60">
        <f t="shared" si="64"/>
        <v>36</v>
      </c>
      <c r="BE24" s="60">
        <f t="shared" si="65"/>
        <v>-89</v>
      </c>
      <c r="BF24" s="60">
        <f t="shared" si="66"/>
        <v>91</v>
      </c>
      <c r="BI24" s="37">
        <f t="shared" si="16"/>
        <v>-3.0764745205431175E-7</v>
      </c>
      <c r="BJ24" s="37">
        <f t="shared" si="17"/>
        <v>-1.5249553775377313E-2</v>
      </c>
      <c r="BK24" s="37">
        <f t="shared" si="18"/>
        <v>-4.3635934387619023E-7</v>
      </c>
      <c r="BL24" s="37">
        <f t="shared" si="19"/>
        <v>-1.8161537573144506E-2</v>
      </c>
    </row>
    <row r="25" spans="1:64" x14ac:dyDescent="0.35">
      <c r="A25" t="s">
        <v>102</v>
      </c>
      <c r="B25" s="12">
        <v>350</v>
      </c>
      <c r="C25" t="s">
        <v>17</v>
      </c>
      <c r="D25">
        <f>B25*1000</f>
        <v>350000</v>
      </c>
      <c r="V25" s="29">
        <v>1.21</v>
      </c>
      <c r="W25" s="36">
        <f t="shared" si="52"/>
        <v>162.18100973589299</v>
      </c>
      <c r="X25" s="30">
        <f t="shared" si="21"/>
        <v>-6.6910605961528935</v>
      </c>
      <c r="Y25" s="31">
        <f t="shared" si="38"/>
        <v>-2.5049012261236783E-3</v>
      </c>
      <c r="Z25" s="31">
        <f t="shared" si="39"/>
        <v>-1.3759571364377816</v>
      </c>
      <c r="AA25" s="31">
        <f t="shared" si="40"/>
        <v>1.5164382022399672E-5</v>
      </c>
      <c r="AB25" s="31">
        <f t="shared" si="41"/>
        <v>-0.10706381357031496</v>
      </c>
      <c r="AC25" s="31">
        <f t="shared" si="53"/>
        <v>1.6234784612900878E-8</v>
      </c>
      <c r="AD25" s="31">
        <f t="shared" si="42"/>
        <v>3.5031098059301827E-3</v>
      </c>
      <c r="AE25" s="31">
        <f t="shared" si="54"/>
        <v>-6.6935503167622112</v>
      </c>
      <c r="AF25" s="31">
        <f t="shared" si="55"/>
        <v>-1.4795178402021665</v>
      </c>
      <c r="AG25" s="31">
        <f t="shared" si="5"/>
        <v>73.803921600570277</v>
      </c>
      <c r="AH25" s="31">
        <f t="shared" si="43"/>
        <v>-32.032039631420311</v>
      </c>
      <c r="AI25" s="31">
        <f t="shared" si="44"/>
        <v>-88.565944380116918</v>
      </c>
      <c r="AJ25" s="31">
        <f t="shared" si="56"/>
        <v>1.3808646133395299E-3</v>
      </c>
      <c r="AK25" s="31">
        <f t="shared" si="45"/>
        <v>1.0216320753453076</v>
      </c>
      <c r="AL25" s="32">
        <f t="shared" si="46"/>
        <v>-1.9887566420639644E-5</v>
      </c>
      <c r="AM25" s="31">
        <f t="shared" si="47"/>
        <v>-0.1226086562069556</v>
      </c>
      <c r="AN25" s="31">
        <f t="shared" si="57"/>
        <v>41.773242946196881</v>
      </c>
      <c r="AO25" s="31">
        <f t="shared" si="58"/>
        <v>-87.666920960978558</v>
      </c>
      <c r="AP25" s="30">
        <f t="shared" si="10"/>
        <v>19.493882694704595</v>
      </c>
      <c r="AQ25" s="30">
        <f t="shared" si="11"/>
        <v>-19.244228782212005</v>
      </c>
      <c r="AR25" s="31">
        <f t="shared" si="59"/>
        <v>35.329346541927258</v>
      </c>
      <c r="AS25" s="33">
        <f t="shared" si="60"/>
        <v>-89.146438801180722</v>
      </c>
      <c r="AT25" s="31">
        <f t="shared" si="48"/>
        <v>1.1434686512846913E-9</v>
      </c>
      <c r="AU25" s="31">
        <f t="shared" si="49"/>
        <v>9.2970005572925681E-4</v>
      </c>
      <c r="AV25" s="32">
        <f t="shared" si="50"/>
        <v>-1.3608589208010648E-11</v>
      </c>
      <c r="AW25" s="31">
        <f t="shared" si="51"/>
        <v>-1.0142182427016877E-4</v>
      </c>
      <c r="AX25" s="34">
        <f t="shared" si="61"/>
        <v>1.1298600620766807E-9</v>
      </c>
      <c r="AY25" s="35">
        <f t="shared" si="62"/>
        <v>8.2827823145908801E-4</v>
      </c>
      <c r="AZ25" s="10">
        <f t="shared" si="32"/>
        <v>35.329345763986368</v>
      </c>
      <c r="BA25" s="10">
        <f t="shared" si="33"/>
        <v>-89.179799858543973</v>
      </c>
      <c r="BB25" s="10">
        <f t="shared" si="63"/>
        <v>90.820200141456027</v>
      </c>
      <c r="BC25" s="62"/>
      <c r="BD25" s="60">
        <f t="shared" si="64"/>
        <v>35</v>
      </c>
      <c r="BE25" s="60">
        <f t="shared" si="65"/>
        <v>-89</v>
      </c>
      <c r="BF25" s="60">
        <f t="shared" si="66"/>
        <v>91</v>
      </c>
      <c r="BI25" s="37">
        <f t="shared" si="16"/>
        <v>-3.2214642944601084E-7</v>
      </c>
      <c r="BJ25" s="37">
        <f t="shared" si="17"/>
        <v>-1.5604761496386555E-2</v>
      </c>
      <c r="BK25" s="37">
        <f t="shared" si="18"/>
        <v>-4.5692432633100794E-7</v>
      </c>
      <c r="BL25" s="37">
        <f t="shared" si="19"/>
        <v>-1.8584574098308111E-2</v>
      </c>
    </row>
    <row r="26" spans="1:64" x14ac:dyDescent="0.35">
      <c r="A26" t="s">
        <v>103</v>
      </c>
      <c r="B26" s="12">
        <v>5.0000000000000002E-5</v>
      </c>
      <c r="C26" t="s">
        <v>32</v>
      </c>
      <c r="D26">
        <f>B26/1000000</f>
        <v>5.0000000000000002E-11</v>
      </c>
      <c r="V26" s="29">
        <v>1.22</v>
      </c>
      <c r="W26" s="38">
        <f t="shared" si="52"/>
        <v>165.95869074375614</v>
      </c>
      <c r="X26" s="30">
        <f t="shared" si="21"/>
        <v>-6.6910605961528935</v>
      </c>
      <c r="Y26" s="31">
        <f t="shared" si="38"/>
        <v>-2.6229179421228877E-3</v>
      </c>
      <c r="Z26" s="31">
        <f t="shared" si="39"/>
        <v>-1.4079945405535368</v>
      </c>
      <c r="AA26" s="31">
        <f t="shared" si="40"/>
        <v>1.5879056021763751E-5</v>
      </c>
      <c r="AB26" s="31">
        <f t="shared" si="41"/>
        <v>-0.10955764414375987</v>
      </c>
      <c r="AC26" s="31">
        <f t="shared" si="53"/>
        <v>1.6999907095914597E-8</v>
      </c>
      <c r="AD26" s="31">
        <f t="shared" si="42"/>
        <v>3.5847077153878374E-3</v>
      </c>
      <c r="AE26" s="31">
        <f t="shared" si="54"/>
        <v>-6.6936676180390871</v>
      </c>
      <c r="AF26" s="31">
        <f t="shared" si="55"/>
        <v>-1.5139674769819087</v>
      </c>
      <c r="AG26" s="31">
        <f t="shared" si="5"/>
        <v>73.803921600570277</v>
      </c>
      <c r="AH26" s="31">
        <f t="shared" si="43"/>
        <v>-32.231917206302818</v>
      </c>
      <c r="AI26" s="31">
        <f t="shared" si="44"/>
        <v>-88.598574301854441</v>
      </c>
      <c r="AJ26" s="31">
        <f t="shared" si="56"/>
        <v>1.4459319252966584E-3</v>
      </c>
      <c r="AK26" s="31">
        <f t="shared" si="45"/>
        <v>1.0454237221991112</v>
      </c>
      <c r="AL26" s="32">
        <f t="shared" si="46"/>
        <v>-2.0824836302883792E-5</v>
      </c>
      <c r="AM26" s="31">
        <f t="shared" si="47"/>
        <v>-0.12546456966384645</v>
      </c>
      <c r="AN26" s="31">
        <f t="shared" si="57"/>
        <v>41.573429501356451</v>
      </c>
      <c r="AO26" s="31">
        <f t="shared" si="58"/>
        <v>-87.678615149319171</v>
      </c>
      <c r="AP26" s="30">
        <f t="shared" si="10"/>
        <v>19.493882694704595</v>
      </c>
      <c r="AQ26" s="30">
        <f t="shared" si="11"/>
        <v>-19.244228782212005</v>
      </c>
      <c r="AR26" s="31">
        <f t="shared" si="59"/>
        <v>35.129415795809955</v>
      </c>
      <c r="AS26" s="33">
        <f t="shared" si="60"/>
        <v>-89.192582626301075</v>
      </c>
      <c r="AT26" s="31">
        <f t="shared" si="48"/>
        <v>1.1973591274182934E-9</v>
      </c>
      <c r="AU26" s="31">
        <f t="shared" si="49"/>
        <v>9.5135555194684053E-4</v>
      </c>
      <c r="AV26" s="32">
        <f t="shared" si="50"/>
        <v>-1.4248902645803059E-11</v>
      </c>
      <c r="AW26" s="31">
        <f t="shared" si="51"/>
        <v>-1.0378424203998877E-4</v>
      </c>
      <c r="AX26" s="34">
        <f t="shared" si="61"/>
        <v>1.1831102247724903E-9</v>
      </c>
      <c r="AY26" s="35">
        <f t="shared" si="62"/>
        <v>8.4757130990685179E-4</v>
      </c>
      <c r="AZ26" s="10">
        <f t="shared" si="32"/>
        <v>35.129414981205841</v>
      </c>
      <c r="BA26" s="10">
        <f t="shared" si="33"/>
        <v>-89.226720762465916</v>
      </c>
      <c r="BB26" s="10">
        <f t="shared" si="63"/>
        <v>90.773279237534084</v>
      </c>
      <c r="BC26" s="37"/>
      <c r="BD26" s="60">
        <f t="shared" si="64"/>
        <v>35</v>
      </c>
      <c r="BE26" s="60">
        <f t="shared" si="65"/>
        <v>-89</v>
      </c>
      <c r="BF26" s="60">
        <f t="shared" si="66"/>
        <v>91</v>
      </c>
      <c r="BI26" s="37">
        <f t="shared" si="16"/>
        <v>-3.3732872258093039E-7</v>
      </c>
      <c r="BJ26" s="37">
        <f t="shared" si="17"/>
        <v>-1.5968243066857367E-2</v>
      </c>
      <c r="BK26" s="37">
        <f t="shared" si="18"/>
        <v>-4.7845850427945405E-7</v>
      </c>
      <c r="BL26" s="37">
        <f t="shared" si="19"/>
        <v>-1.901746440788887E-2</v>
      </c>
    </row>
    <row r="27" spans="1:64" x14ac:dyDescent="0.35">
      <c r="A27" t="s">
        <v>104</v>
      </c>
      <c r="B27" s="12">
        <v>6</v>
      </c>
      <c r="C27" t="s">
        <v>36</v>
      </c>
      <c r="D27">
        <f>B27/1000000000000</f>
        <v>6.0000000000000003E-12</v>
      </c>
      <c r="V27" s="29">
        <v>1.23</v>
      </c>
      <c r="W27" s="36">
        <f t="shared" si="52"/>
        <v>169.82436524617447</v>
      </c>
      <c r="X27" s="30">
        <f t="shared" si="21"/>
        <v>-6.6910605961528935</v>
      </c>
      <c r="Y27" s="31">
        <f t="shared" si="38"/>
        <v>-2.7464931773872694E-3</v>
      </c>
      <c r="Z27" s="31">
        <f t="shared" si="39"/>
        <v>-1.4407772799147964</v>
      </c>
      <c r="AA27" s="31">
        <f t="shared" si="40"/>
        <v>1.6627411443572655E-5</v>
      </c>
      <c r="AB27" s="31">
        <f t="shared" si="41"/>
        <v>-0.1121095630637006</v>
      </c>
      <c r="AC27" s="31">
        <f t="shared" si="53"/>
        <v>1.7801087711416454E-8</v>
      </c>
      <c r="AD27" s="31">
        <f t="shared" si="42"/>
        <v>3.6682062843055559E-3</v>
      </c>
      <c r="AE27" s="31">
        <f t="shared" si="54"/>
        <v>-6.6937904441177496</v>
      </c>
      <c r="AF27" s="31">
        <f t="shared" si="55"/>
        <v>-1.5492186366941914</v>
      </c>
      <c r="AG27" s="31">
        <f t="shared" si="5"/>
        <v>73.803921600570277</v>
      </c>
      <c r="AH27" s="31">
        <f t="shared" si="43"/>
        <v>-32.431800288001568</v>
      </c>
      <c r="AI27" s="31">
        <f t="shared" si="44"/>
        <v>-88.630462354492622</v>
      </c>
      <c r="AJ27" s="31">
        <f t="shared" si="56"/>
        <v>1.5140647203535763E-3</v>
      </c>
      <c r="AK27" s="31">
        <f t="shared" si="45"/>
        <v>1.069769174386429</v>
      </c>
      <c r="AL27" s="32">
        <f t="shared" si="46"/>
        <v>-2.1806278137006961E-5</v>
      </c>
      <c r="AM27" s="31">
        <f t="shared" si="47"/>
        <v>-0.12838700524533442</v>
      </c>
      <c r="AN27" s="31">
        <f t="shared" si="57"/>
        <v>41.373613571010928</v>
      </c>
      <c r="AO27" s="31">
        <f t="shared" si="58"/>
        <v>-87.689080185351528</v>
      </c>
      <c r="AP27" s="30">
        <f t="shared" si="10"/>
        <v>19.493882694704595</v>
      </c>
      <c r="AQ27" s="30">
        <f t="shared" si="11"/>
        <v>-19.244228782212005</v>
      </c>
      <c r="AR27" s="31">
        <f t="shared" si="59"/>
        <v>34.929477039385766</v>
      </c>
      <c r="AS27" s="33">
        <f t="shared" si="60"/>
        <v>-89.238298822045721</v>
      </c>
      <c r="AT27" s="31">
        <f t="shared" si="48"/>
        <v>1.2537896420980964E-9</v>
      </c>
      <c r="AU27" s="31">
        <f t="shared" si="49"/>
        <v>9.7351546947037414E-4</v>
      </c>
      <c r="AV27" s="32">
        <f t="shared" si="50"/>
        <v>-1.4920074562525274E-11</v>
      </c>
      <c r="AW27" s="31">
        <f t="shared" si="51"/>
        <v>-1.0620168758868463E-4</v>
      </c>
      <c r="AX27" s="34">
        <f t="shared" si="61"/>
        <v>1.2388695675355711E-9</v>
      </c>
      <c r="AY27" s="35">
        <f t="shared" si="62"/>
        <v>8.6731378188168947E-4</v>
      </c>
      <c r="AZ27" s="10">
        <f t="shared" si="32"/>
        <v>34.929476186390545</v>
      </c>
      <c r="BA27" s="10">
        <f t="shared" si="33"/>
        <v>-89.273232137499107</v>
      </c>
      <c r="BB27" s="10">
        <f t="shared" si="63"/>
        <v>90.726767862500893</v>
      </c>
      <c r="BC27" s="62"/>
      <c r="BD27" s="60">
        <f t="shared" si="64"/>
        <v>35</v>
      </c>
      <c r="BE27" s="60">
        <f t="shared" si="65"/>
        <v>-89</v>
      </c>
      <c r="BF27" s="60">
        <f t="shared" si="66"/>
        <v>91</v>
      </c>
      <c r="BI27" s="37">
        <f t="shared" si="16"/>
        <v>-3.5322653421538133E-7</v>
      </c>
      <c r="BJ27" s="37">
        <f t="shared" si="17"/>
        <v>-1.634019120941254E-2</v>
      </c>
      <c r="BK27" s="37">
        <f t="shared" si="18"/>
        <v>-5.0100755888779E-7</v>
      </c>
      <c r="BL27" s="37">
        <f t="shared" si="19"/>
        <v>-1.9460438025861081E-2</v>
      </c>
    </row>
    <row r="28" spans="1:64" x14ac:dyDescent="0.35">
      <c r="A28" t="s">
        <v>105</v>
      </c>
      <c r="B28">
        <f>1/2/PI()/D25/D26</f>
        <v>9094.5681766797334</v>
      </c>
      <c r="C28" t="s">
        <v>94</v>
      </c>
      <c r="D28">
        <f>fz_comp</f>
        <v>9094.5681766797334</v>
      </c>
      <c r="E28">
        <f>fz_comp</f>
        <v>9094.5681766797334</v>
      </c>
      <c r="F28">
        <v>180</v>
      </c>
      <c r="G28">
        <v>-180</v>
      </c>
      <c r="V28" s="29">
        <v>1.24</v>
      </c>
      <c r="W28" s="38">
        <f t="shared" si="52"/>
        <v>173.78008287493756</v>
      </c>
      <c r="X28" s="30">
        <f t="shared" si="21"/>
        <v>-6.6910605961528935</v>
      </c>
      <c r="Y28" s="31">
        <f t="shared" si="38"/>
        <v>-2.8758885654566932E-3</v>
      </c>
      <c r="Z28" s="31">
        <f t="shared" si="39"/>
        <v>-1.474322650456781</v>
      </c>
      <c r="AA28" s="31">
        <f t="shared" si="40"/>
        <v>1.7411035632237751E-5</v>
      </c>
      <c r="AB28" s="31">
        <f t="shared" si="41"/>
        <v>-0.1147209233508048</v>
      </c>
      <c r="AC28" s="31">
        <f t="shared" si="53"/>
        <v>1.8640027533043825E-8</v>
      </c>
      <c r="AD28" s="31">
        <f t="shared" si="42"/>
        <v>3.7536497847283981E-3</v>
      </c>
      <c r="AE28" s="31">
        <f t="shared" si="54"/>
        <v>-6.6939190550426906</v>
      </c>
      <c r="AF28" s="31">
        <f t="shared" si="55"/>
        <v>-1.5852899240228575</v>
      </c>
      <c r="AG28" s="31">
        <f t="shared" si="5"/>
        <v>73.803921600570277</v>
      </c>
      <c r="AH28" s="31">
        <f t="shared" si="43"/>
        <v>-32.63168862895234</v>
      </c>
      <c r="AI28" s="31">
        <f t="shared" si="44"/>
        <v>-88.661625366435274</v>
      </c>
      <c r="AJ28" s="31">
        <f t="shared" si="56"/>
        <v>1.5854073695096217E-3</v>
      </c>
      <c r="AK28" s="31">
        <f t="shared" si="45"/>
        <v>1.0946813050040922</v>
      </c>
      <c r="AL28" s="32">
        <f t="shared" si="46"/>
        <v>-2.2833973663193653E-5</v>
      </c>
      <c r="AM28" s="31">
        <f t="shared" si="47"/>
        <v>-0.13137751240458839</v>
      </c>
      <c r="AN28" s="31">
        <f t="shared" si="57"/>
        <v>41.173795545013782</v>
      </c>
      <c r="AO28" s="31">
        <f t="shared" si="58"/>
        <v>-87.69832157383577</v>
      </c>
      <c r="AP28" s="30">
        <f t="shared" si="10"/>
        <v>19.493882694704595</v>
      </c>
      <c r="AQ28" s="30">
        <f t="shared" si="11"/>
        <v>-19.244228782212005</v>
      </c>
      <c r="AR28" s="31">
        <f t="shared" si="59"/>
        <v>34.729530402463681</v>
      </c>
      <c r="AS28" s="33">
        <f t="shared" si="60"/>
        <v>-89.283611497858629</v>
      </c>
      <c r="AT28" s="31">
        <f t="shared" si="48"/>
        <v>1.3128778432749524E-9</v>
      </c>
      <c r="AU28" s="31">
        <f t="shared" si="49"/>
        <v>9.9619155778142435E-4</v>
      </c>
      <c r="AV28" s="32">
        <f t="shared" si="50"/>
        <v>-1.5624033613110411E-11</v>
      </c>
      <c r="AW28" s="31">
        <f t="shared" si="51"/>
        <v>-1.0867544267788506E-4</v>
      </c>
      <c r="AX28" s="34">
        <f t="shared" si="61"/>
        <v>1.297253809661842E-9</v>
      </c>
      <c r="AY28" s="35">
        <f t="shared" si="62"/>
        <v>8.8751611510353931E-4</v>
      </c>
      <c r="AZ28" s="10">
        <f t="shared" si="32"/>
        <v>34.729529509268026</v>
      </c>
      <c r="BA28" s="10">
        <f t="shared" si="33"/>
        <v>-89.319358514701776</v>
      </c>
      <c r="BB28" s="10">
        <f t="shared" si="63"/>
        <v>90.680641485298224</v>
      </c>
      <c r="BC28" s="37"/>
      <c r="BD28" s="60">
        <f t="shared" si="64"/>
        <v>35</v>
      </c>
      <c r="BE28" s="60">
        <f t="shared" si="65"/>
        <v>-89</v>
      </c>
      <c r="BF28" s="60">
        <f t="shared" si="66"/>
        <v>91</v>
      </c>
      <c r="BI28" s="37">
        <f t="shared" si="16"/>
        <v>-3.6987358785056121E-7</v>
      </c>
      <c r="BJ28" s="37">
        <f t="shared" si="17"/>
        <v>-1.6720803135755115E-2</v>
      </c>
      <c r="BK28" s="37">
        <f t="shared" si="18"/>
        <v>-5.2461931598751188E-7</v>
      </c>
      <c r="BL28" s="37">
        <f t="shared" si="19"/>
        <v>-1.9913729822488516E-2</v>
      </c>
    </row>
    <row r="29" spans="1:64" x14ac:dyDescent="0.35">
      <c r="A29" t="s">
        <v>106</v>
      </c>
      <c r="B29">
        <f>1/2/PI()/(D26+D27)/D24</f>
        <v>4.0600750788748812</v>
      </c>
      <c r="C29" t="s">
        <v>94</v>
      </c>
      <c r="D29">
        <f>fp_comp1</f>
        <v>4.0600750788748812</v>
      </c>
      <c r="E29">
        <f>fp_comp1</f>
        <v>4.0600750788748812</v>
      </c>
      <c r="V29" s="29">
        <v>1.25</v>
      </c>
      <c r="W29" s="36">
        <f t="shared" si="52"/>
        <v>177.82794100389236</v>
      </c>
      <c r="X29" s="30">
        <f t="shared" si="21"/>
        <v>-6.6910605961528935</v>
      </c>
      <c r="Y29" s="31">
        <f t="shared" si="38"/>
        <v>-3.0113780383418283E-3</v>
      </c>
      <c r="Z29" s="31">
        <f t="shared" si="39"/>
        <v>-1.5086483463358877</v>
      </c>
      <c r="AA29" s="31">
        <f t="shared" si="40"/>
        <v>1.823159073969106E-5</v>
      </c>
      <c r="AB29" s="31">
        <f t="shared" si="41"/>
        <v>-0.11739310953944181</v>
      </c>
      <c r="AC29" s="31">
        <f t="shared" si="53"/>
        <v>1.9518504780630089E-8</v>
      </c>
      <c r="AD29" s="31">
        <f t="shared" si="42"/>
        <v>3.8410835199297454E-3</v>
      </c>
      <c r="AE29" s="31">
        <f t="shared" si="54"/>
        <v>-6.694053723081991</v>
      </c>
      <c r="AF29" s="31">
        <f t="shared" si="55"/>
        <v>-1.6222003723553997</v>
      </c>
      <c r="AG29" s="31">
        <f t="shared" si="5"/>
        <v>73.803921600570277</v>
      </c>
      <c r="AH29" s="31">
        <f t="shared" si="43"/>
        <v>-32.831581992708195</v>
      </c>
      <c r="AI29" s="31">
        <f t="shared" si="44"/>
        <v>-88.692079786931401</v>
      </c>
      <c r="AJ29" s="31">
        <f t="shared" si="56"/>
        <v>1.6601110380371825E-3</v>
      </c>
      <c r="AK29" s="31">
        <f t="shared" si="45"/>
        <v>1.1201732850948078</v>
      </c>
      <c r="AL29" s="32">
        <f t="shared" si="46"/>
        <v>-2.3910102725598406E-5</v>
      </c>
      <c r="AM29" s="31">
        <f t="shared" si="47"/>
        <v>-0.13443767668287607</v>
      </c>
      <c r="AN29" s="31">
        <f t="shared" si="57"/>
        <v>40.973975808797391</v>
      </c>
      <c r="AO29" s="31">
        <f t="shared" si="58"/>
        <v>-87.706344178519473</v>
      </c>
      <c r="AP29" s="30">
        <f t="shared" si="10"/>
        <v>19.493882694704595</v>
      </c>
      <c r="AQ29" s="30">
        <f t="shared" si="11"/>
        <v>-19.244228782212005</v>
      </c>
      <c r="AR29" s="31">
        <f t="shared" si="59"/>
        <v>34.529575998207989</v>
      </c>
      <c r="AS29" s="33">
        <f t="shared" si="60"/>
        <v>-89.328544550874867</v>
      </c>
      <c r="AT29" s="31">
        <f t="shared" si="48"/>
        <v>1.3747529508293045E-9</v>
      </c>
      <c r="AU29" s="31">
        <f t="shared" si="49"/>
        <v>1.0193958400421389E-3</v>
      </c>
      <c r="AV29" s="32">
        <f t="shared" si="50"/>
        <v>-1.6360779797558476E-11</v>
      </c>
      <c r="AW29" s="31">
        <f t="shared" si="51"/>
        <v>-1.1120681892528231E-4</v>
      </c>
      <c r="AX29" s="34">
        <f t="shared" si="61"/>
        <v>1.3583921710317462E-9</v>
      </c>
      <c r="AY29" s="35">
        <f t="shared" si="62"/>
        <v>9.0818902111685664E-4</v>
      </c>
      <c r="AZ29" s="10">
        <f t="shared" si="32"/>
        <v>34.529575062917331</v>
      </c>
      <c r="BA29" s="10">
        <f t="shared" si="33"/>
        <v>-89.365124222643843</v>
      </c>
      <c r="BB29" s="10">
        <f t="shared" si="63"/>
        <v>90.634875777356157</v>
      </c>
      <c r="BC29" s="62"/>
      <c r="BD29" s="60">
        <f t="shared" si="64"/>
        <v>35</v>
      </c>
      <c r="BE29" s="60">
        <f t="shared" si="65"/>
        <v>-89</v>
      </c>
      <c r="BF29" s="60">
        <f t="shared" si="66"/>
        <v>91</v>
      </c>
      <c r="BI29" s="37">
        <f t="shared" si="16"/>
        <v>-3.8730519234254014E-7</v>
      </c>
      <c r="BJ29" s="37">
        <f t="shared" si="17"/>
        <v>-1.7110280651232004E-2</v>
      </c>
      <c r="BK29" s="37">
        <f t="shared" si="18"/>
        <v>-5.4934386083041188E-7</v>
      </c>
      <c r="BL29" s="37">
        <f t="shared" si="19"/>
        <v>-2.0377580138854663E-2</v>
      </c>
    </row>
    <row r="30" spans="1:64" x14ac:dyDescent="0.35">
      <c r="A30" t="s">
        <v>107</v>
      </c>
      <c r="B30">
        <f>1/2/PI()/D25/D27</f>
        <v>75788.068138997784</v>
      </c>
      <c r="C30" t="s">
        <v>94</v>
      </c>
      <c r="D30">
        <f>fp_comp2</f>
        <v>75788.068138997784</v>
      </c>
      <c r="E30">
        <f>fp_comp2</f>
        <v>75788.068138997784</v>
      </c>
      <c r="V30" s="29">
        <v>1.26</v>
      </c>
      <c r="W30" s="38">
        <f t="shared" si="52"/>
        <v>181.97008586099841</v>
      </c>
      <c r="X30" s="30">
        <f t="shared" si="21"/>
        <v>-6.6910605961528935</v>
      </c>
      <c r="Y30" s="31">
        <f t="shared" si="38"/>
        <v>-3.1532484030470029E-3</v>
      </c>
      <c r="Z30" s="31">
        <f t="shared" si="39"/>
        <v>-1.5437724688735066</v>
      </c>
      <c r="AA30" s="31">
        <f t="shared" si="40"/>
        <v>1.9090817250855861E-5</v>
      </c>
      <c r="AB30" s="31">
        <f t="shared" si="41"/>
        <v>-0.12012753841157341</v>
      </c>
      <c r="AC30" s="31">
        <f t="shared" si="53"/>
        <v>2.0438382534824256E-8</v>
      </c>
      <c r="AD30" s="31">
        <f t="shared" si="42"/>
        <v>3.9305538484316902E-3</v>
      </c>
      <c r="AE30" s="31">
        <f t="shared" si="54"/>
        <v>-6.6941947333003071</v>
      </c>
      <c r="AF30" s="31">
        <f t="shared" si="55"/>
        <v>-1.6599694534366483</v>
      </c>
      <c r="AG30" s="31">
        <f t="shared" si="5"/>
        <v>73.803921600570277</v>
      </c>
      <c r="AH30" s="31">
        <f t="shared" si="43"/>
        <v>-33.031480153441358</v>
      </c>
      <c r="AI30" s="31">
        <f t="shared" si="44"/>
        <v>-88.721841694445601</v>
      </c>
      <c r="AJ30" s="31">
        <f t="shared" si="56"/>
        <v>1.7383340047670598E-3</v>
      </c>
      <c r="AK30" s="31">
        <f t="shared" si="45"/>
        <v>1.1462585904509999</v>
      </c>
      <c r="AL30" s="32">
        <f t="shared" si="46"/>
        <v>-2.5036947902272254E-5</v>
      </c>
      <c r="AM30" s="31">
        <f t="shared" si="47"/>
        <v>-0.13756912054992776</v>
      </c>
      <c r="AN30" s="31">
        <f t="shared" si="57"/>
        <v>40.774154744185786</v>
      </c>
      <c r="AO30" s="31">
        <f t="shared" si="58"/>
        <v>-87.71315222454453</v>
      </c>
      <c r="AP30" s="30">
        <f t="shared" si="10"/>
        <v>19.493882694704595</v>
      </c>
      <c r="AQ30" s="30">
        <f t="shared" si="11"/>
        <v>-19.244228782212005</v>
      </c>
      <c r="AR30" s="31">
        <f t="shared" si="59"/>
        <v>34.329613923378069</v>
      </c>
      <c r="AS30" s="33">
        <f t="shared" si="60"/>
        <v>-89.373121677981175</v>
      </c>
      <c r="AT30" s="31">
        <f t="shared" si="48"/>
        <v>1.4395441846415904E-9</v>
      </c>
      <c r="AU30" s="31">
        <f t="shared" si="49"/>
        <v>1.0431406194700854E-3</v>
      </c>
      <c r="AV30" s="32">
        <f t="shared" si="50"/>
        <v>-1.7130313115869486E-11</v>
      </c>
      <c r="AW30" s="31">
        <f t="shared" si="51"/>
        <v>-1.1379715850006941E-4</v>
      </c>
      <c r="AX30" s="34">
        <f t="shared" si="61"/>
        <v>1.4224138715257209E-9</v>
      </c>
      <c r="AY30" s="35">
        <f t="shared" si="62"/>
        <v>9.2934346097001597E-4</v>
      </c>
      <c r="AZ30" s="10">
        <f t="shared" si="32"/>
        <v>34.329612944008524</v>
      </c>
      <c r="BA30" s="10">
        <f t="shared" si="33"/>
        <v>-89.410553399696326</v>
      </c>
      <c r="BB30" s="10">
        <f t="shared" si="63"/>
        <v>90.589446600303674</v>
      </c>
      <c r="BC30" s="37"/>
      <c r="BD30" s="60">
        <f t="shared" si="64"/>
        <v>34</v>
      </c>
      <c r="BE30" s="60">
        <f t="shared" si="65"/>
        <v>-89</v>
      </c>
      <c r="BF30" s="60">
        <f t="shared" si="66"/>
        <v>91</v>
      </c>
      <c r="BI30" s="37">
        <f t="shared" si="16"/>
        <v>-4.0555832290581819E-7</v>
      </c>
      <c r="BJ30" s="37">
        <f t="shared" si="17"/>
        <v>-1.7508830261833173E-2</v>
      </c>
      <c r="BK30" s="37">
        <f t="shared" si="18"/>
        <v>-5.7523363645007895E-7</v>
      </c>
      <c r="BL30" s="37">
        <f t="shared" si="19"/>
        <v>-2.0852234914293687E-2</v>
      </c>
    </row>
    <row r="31" spans="1:64" x14ac:dyDescent="0.35">
      <c r="A31" t="s">
        <v>108</v>
      </c>
      <c r="B31">
        <f>20*LOG(D24*D4)</f>
        <v>73.803921600570277</v>
      </c>
      <c r="C31" t="s">
        <v>98</v>
      </c>
      <c r="D31">
        <f>DC_gain_comp</f>
        <v>73.803921600570277</v>
      </c>
      <c r="E31">
        <f>DC_gain_comp</f>
        <v>73.803921600570277</v>
      </c>
      <c r="F31">
        <v>100</v>
      </c>
      <c r="G31">
        <v>1000000</v>
      </c>
      <c r="V31" s="29">
        <v>1.27</v>
      </c>
      <c r="W31" s="36">
        <f t="shared" si="52"/>
        <v>186.2087136662868</v>
      </c>
      <c r="X31" s="30">
        <f t="shared" si="21"/>
        <v>-6.6910605961528935</v>
      </c>
      <c r="Y31" s="31">
        <f t="shared" si="38"/>
        <v>-3.3017999449925705E-3</v>
      </c>
      <c r="Z31" s="31">
        <f t="shared" si="39"/>
        <v>-1.5797135356845298</v>
      </c>
      <c r="AA31" s="31">
        <f t="shared" si="40"/>
        <v>1.9990537678828185E-5</v>
      </c>
      <c r="AB31" s="31">
        <f t="shared" si="41"/>
        <v>-0.12292565974772879</v>
      </c>
      <c r="AC31" s="31">
        <f t="shared" si="53"/>
        <v>2.1401614523055588E-8</v>
      </c>
      <c r="AD31" s="31">
        <f t="shared" si="42"/>
        <v>4.0221082085849401E-3</v>
      </c>
      <c r="AE31" s="31">
        <f t="shared" si="54"/>
        <v>-6.6943423841585927</v>
      </c>
      <c r="AF31" s="31">
        <f t="shared" si="55"/>
        <v>-1.6986170872236737</v>
      </c>
      <c r="AG31" s="31">
        <f t="shared" si="5"/>
        <v>73.803921600570277</v>
      </c>
      <c r="AH31" s="31">
        <f t="shared" si="43"/>
        <v>-33.231382895467249</v>
      </c>
      <c r="AI31" s="31">
        <f t="shared" si="44"/>
        <v>-88.750926804855141</v>
      </c>
      <c r="AJ31" s="31">
        <f t="shared" si="56"/>
        <v>1.8202419962943888E-3</v>
      </c>
      <c r="AK31" s="31">
        <f t="shared" si="45"/>
        <v>1.1729510085674246</v>
      </c>
      <c r="AL31" s="32">
        <f t="shared" si="46"/>
        <v>-2.6216899342437986E-5</v>
      </c>
      <c r="AM31" s="31">
        <f t="shared" si="47"/>
        <v>-0.14077350426385779</v>
      </c>
      <c r="AN31" s="31">
        <f t="shared" si="57"/>
        <v>40.574332730199977</v>
      </c>
      <c r="AO31" s="31">
        <f t="shared" si="58"/>
        <v>-87.718749300551579</v>
      </c>
      <c r="AP31" s="30">
        <f t="shared" si="10"/>
        <v>19.493882694704595</v>
      </c>
      <c r="AQ31" s="30">
        <f t="shared" si="11"/>
        <v>-19.244228782212005</v>
      </c>
      <c r="AR31" s="31">
        <f t="shared" si="59"/>
        <v>34.129644258533972</v>
      </c>
      <c r="AS31" s="33">
        <f t="shared" si="60"/>
        <v>-89.417366387775246</v>
      </c>
      <c r="AT31" s="31">
        <f t="shared" si="48"/>
        <v>1.5073865505570384E-9</v>
      </c>
      <c r="AU31" s="31">
        <f t="shared" si="49"/>
        <v>1.0674384858615849E-3</v>
      </c>
      <c r="AV31" s="32">
        <f t="shared" si="50"/>
        <v>-1.7940348187775882E-11</v>
      </c>
      <c r="AW31" s="31">
        <f t="shared" si="51"/>
        <v>-1.1644783483457605E-4</v>
      </c>
      <c r="AX31" s="34">
        <f t="shared" si="61"/>
        <v>1.4894462023692625E-9</v>
      </c>
      <c r="AY31" s="35">
        <f t="shared" si="62"/>
        <v>9.5099065102700886E-4</v>
      </c>
      <c r="AZ31" s="10">
        <f t="shared" si="32"/>
        <v>34.12964323300816</v>
      </c>
      <c r="BA31" s="10">
        <f t="shared" si="33"/>
        <v>-89.455670006224707</v>
      </c>
      <c r="BB31" s="10">
        <f t="shared" si="63"/>
        <v>90.544329993775293</v>
      </c>
      <c r="BC31" s="62"/>
      <c r="BD31" s="60">
        <f t="shared" si="64"/>
        <v>34</v>
      </c>
      <c r="BE31" s="60">
        <f t="shared" si="65"/>
        <v>-89</v>
      </c>
      <c r="BF31" s="60">
        <f t="shared" si="66"/>
        <v>91</v>
      </c>
      <c r="BI31" s="37">
        <f t="shared" si="16"/>
        <v>-4.2467169729524945E-7</v>
      </c>
      <c r="BJ31" s="37">
        <f t="shared" si="17"/>
        <v>-1.7916663283683236E-2</v>
      </c>
      <c r="BK31" s="37">
        <f t="shared" si="18"/>
        <v>-6.023435613099612E-7</v>
      </c>
      <c r="BL31" s="37">
        <f t="shared" si="19"/>
        <v>-2.1337945816789581E-2</v>
      </c>
    </row>
    <row r="32" spans="1:64" x14ac:dyDescent="0.35">
      <c r="A32" t="s">
        <v>109</v>
      </c>
      <c r="B32">
        <f>20*LOG(D25*D4)</f>
        <v>7.7833216872906501</v>
      </c>
      <c r="C32" t="s">
        <v>98</v>
      </c>
      <c r="D32">
        <f>B32</f>
        <v>7.7833216872906501</v>
      </c>
      <c r="E32">
        <f>B32</f>
        <v>7.7833216872906501</v>
      </c>
      <c r="V32" s="29">
        <v>1.28</v>
      </c>
      <c r="W32" s="38">
        <f t="shared" si="52"/>
        <v>190.54607179632478</v>
      </c>
      <c r="X32" s="30">
        <f t="shared" si="21"/>
        <v>-6.6910605961528935</v>
      </c>
      <c r="Y32" s="31">
        <f t="shared" si="38"/>
        <v>-3.4573470595178411E-3</v>
      </c>
      <c r="Z32" s="31">
        <f t="shared" si="39"/>
        <v>-1.6164904899931651</v>
      </c>
      <c r="AA32" s="31">
        <f t="shared" si="40"/>
        <v>2.0932660423982339E-5</v>
      </c>
      <c r="AB32" s="31">
        <f t="shared" si="41"/>
        <v>-0.12578895709545909</v>
      </c>
      <c r="AC32" s="31">
        <f t="shared" si="53"/>
        <v>2.2410241262223634E-8</v>
      </c>
      <c r="AD32" s="31">
        <f t="shared" si="42"/>
        <v>4.1157951437212426E-3</v>
      </c>
      <c r="AE32" s="31">
        <f t="shared" si="54"/>
        <v>-6.6944969881417462</v>
      </c>
      <c r="AF32" s="31">
        <f t="shared" si="55"/>
        <v>-1.7381636519449031</v>
      </c>
      <c r="AG32" s="31">
        <f t="shared" si="5"/>
        <v>73.803921600570277</v>
      </c>
      <c r="AH32" s="31">
        <f t="shared" si="43"/>
        <v>-33.431290012789788</v>
      </c>
      <c r="AI32" s="31">
        <f t="shared" si="44"/>
        <v>-88.779350479476832</v>
      </c>
      <c r="AJ32" s="31">
        <f t="shared" si="56"/>
        <v>1.9060085368603624E-3</v>
      </c>
      <c r="AK32" s="31">
        <f t="shared" si="45"/>
        <v>1.2002646457453106</v>
      </c>
      <c r="AL32" s="32">
        <f t="shared" si="46"/>
        <v>-2.7452459838117068E-5</v>
      </c>
      <c r="AM32" s="31">
        <f t="shared" si="47"/>
        <v>-0.14405252675109814</v>
      </c>
      <c r="AN32" s="31">
        <f t="shared" si="57"/>
        <v>40.374510143857513</v>
      </c>
      <c r="AO32" s="31">
        <f t="shared" si="58"/>
        <v>-87.723138360482622</v>
      </c>
      <c r="AP32" s="30">
        <f t="shared" si="10"/>
        <v>19.493882694704595</v>
      </c>
      <c r="AQ32" s="30">
        <f t="shared" si="11"/>
        <v>-19.244228782212005</v>
      </c>
      <c r="AR32" s="31">
        <f t="shared" si="59"/>
        <v>33.92966706820836</v>
      </c>
      <c r="AS32" s="33">
        <f t="shared" si="60"/>
        <v>-89.461302012427524</v>
      </c>
      <c r="AT32" s="31">
        <f t="shared" si="48"/>
        <v>1.5784266263504669E-9</v>
      </c>
      <c r="AU32" s="31">
        <f t="shared" si="49"/>
        <v>1.0923023222669829E-3</v>
      </c>
      <c r="AV32" s="32">
        <f t="shared" si="50"/>
        <v>-1.8785099048478347E-11</v>
      </c>
      <c r="AW32" s="31">
        <f t="shared" si="51"/>
        <v>-1.1916025335248063E-4</v>
      </c>
      <c r="AX32" s="34">
        <f t="shared" si="61"/>
        <v>1.5596415273019885E-9</v>
      </c>
      <c r="AY32" s="35">
        <f t="shared" si="62"/>
        <v>9.7314206891450233E-4</v>
      </c>
      <c r="AZ32" s="10">
        <f t="shared" si="32"/>
        <v>33.929665994351012</v>
      </c>
      <c r="BA32" s="10">
        <f t="shared" si="33"/>
        <v>-89.500497836690116</v>
      </c>
      <c r="BB32" s="10">
        <f t="shared" si="63"/>
        <v>90.499502163309884</v>
      </c>
      <c r="BC32" s="37"/>
      <c r="BD32" s="60">
        <f t="shared" si="64"/>
        <v>34</v>
      </c>
      <c r="BE32" s="60">
        <f t="shared" si="65"/>
        <v>-90</v>
      </c>
      <c r="BF32" s="60">
        <f t="shared" si="66"/>
        <v>90</v>
      </c>
      <c r="BI32" s="37">
        <f t="shared" si="16"/>
        <v>-4.4468585584528228E-7</v>
      </c>
      <c r="BJ32" s="37">
        <f t="shared" si="17"/>
        <v>-1.8333995955083292E-2</v>
      </c>
      <c r="BK32" s="37">
        <f t="shared" si="18"/>
        <v>-6.3073113827248958E-7</v>
      </c>
      <c r="BL32" s="37">
        <f t="shared" si="19"/>
        <v>-2.1834970376412591E-2</v>
      </c>
    </row>
    <row r="33" spans="1:64" x14ac:dyDescent="0.35">
      <c r="V33" s="29">
        <v>1.29</v>
      </c>
      <c r="W33" s="36">
        <f t="shared" si="52"/>
        <v>194.98445997580464</v>
      </c>
      <c r="X33" s="30">
        <f t="shared" si="21"/>
        <v>-6.6910605961528935</v>
      </c>
      <c r="Y33" s="31">
        <f t="shared" si="38"/>
        <v>-3.620218912819992E-3</v>
      </c>
      <c r="Z33" s="31">
        <f t="shared" si="39"/>
        <v>-1.6541227101386324</v>
      </c>
      <c r="AA33" s="31">
        <f t="shared" si="40"/>
        <v>2.1919183825929042E-5</v>
      </c>
      <c r="AB33" s="31">
        <f t="shared" si="41"/>
        <v>-0.12871894855567922</v>
      </c>
      <c r="AC33" s="31">
        <f t="shared" si="53"/>
        <v>2.3466403559282533E-8</v>
      </c>
      <c r="AD33" s="31">
        <f t="shared" si="42"/>
        <v>4.2116643278916959E-3</v>
      </c>
      <c r="AE33" s="31">
        <f t="shared" si="54"/>
        <v>-6.6946588724154834</v>
      </c>
      <c r="AF33" s="31">
        <f t="shared" si="55"/>
        <v>-1.7786299943664199</v>
      </c>
      <c r="AG33" s="31">
        <f t="shared" si="5"/>
        <v>73.803921600570277</v>
      </c>
      <c r="AH33" s="31">
        <f t="shared" si="43"/>
        <v>-33.631201308667031</v>
      </c>
      <c r="AI33" s="31">
        <f t="shared" si="44"/>
        <v>-88.807127732926162</v>
      </c>
      <c r="AJ33" s="31">
        <f t="shared" si="56"/>
        <v>1.9958153146159693E-3</v>
      </c>
      <c r="AK33" s="31">
        <f t="shared" si="45"/>
        <v>1.2282139343508309</v>
      </c>
      <c r="AL33" s="32">
        <f t="shared" si="46"/>
        <v>-2.8746250128181577E-5</v>
      </c>
      <c r="AM33" s="31">
        <f t="shared" si="47"/>
        <v>-0.14740792650680837</v>
      </c>
      <c r="AN33" s="31">
        <f t="shared" si="57"/>
        <v>40.174687360967731</v>
      </c>
      <c r="AO33" s="31">
        <f t="shared" si="58"/>
        <v>-87.72632172508213</v>
      </c>
      <c r="AP33" s="30">
        <f t="shared" si="10"/>
        <v>19.493882694704595</v>
      </c>
      <c r="AQ33" s="30">
        <f t="shared" si="11"/>
        <v>-19.244228782212005</v>
      </c>
      <c r="AR33" s="31">
        <f t="shared" si="59"/>
        <v>33.72968240104484</v>
      </c>
      <c r="AS33" s="33">
        <f t="shared" si="60"/>
        <v>-89.504951719448556</v>
      </c>
      <c r="AT33" s="31">
        <f t="shared" si="48"/>
        <v>1.6528167757614835E-9</v>
      </c>
      <c r="AU33" s="31">
        <f t="shared" si="49"/>
        <v>1.117745311821416E-3</v>
      </c>
      <c r="AV33" s="32">
        <f t="shared" si="50"/>
        <v>-1.9670351662776224E-11</v>
      </c>
      <c r="AW33" s="31">
        <f t="shared" si="51"/>
        <v>-1.2193585221398442E-4</v>
      </c>
      <c r="AX33" s="34">
        <f t="shared" si="61"/>
        <v>1.6331464240987073E-9</v>
      </c>
      <c r="AY33" s="35">
        <f t="shared" si="62"/>
        <v>9.958094596074316E-4</v>
      </c>
      <c r="AZ33" s="10">
        <f t="shared" si="32"/>
        <v>33.729681276578155</v>
      </c>
      <c r="BA33" s="10">
        <f t="shared" si="33"/>
        <v>-89.545060531661974</v>
      </c>
      <c r="BB33" s="10">
        <f t="shared" si="63"/>
        <v>90.454939468338026</v>
      </c>
      <c r="BC33" s="62"/>
      <c r="BD33" s="60">
        <f t="shared" si="64"/>
        <v>34</v>
      </c>
      <c r="BE33" s="60">
        <f t="shared" si="65"/>
        <v>-90</v>
      </c>
      <c r="BF33" s="60">
        <f t="shared" si="66"/>
        <v>90</v>
      </c>
      <c r="BI33" s="37">
        <f t="shared" si="16"/>
        <v>-4.6564325404546172E-7</v>
      </c>
      <c r="BJ33" s="37">
        <f t="shared" si="17"/>
        <v>-1.8761049551162538E-2</v>
      </c>
      <c r="BK33" s="37">
        <f t="shared" si="18"/>
        <v>-6.6045657610447039E-7</v>
      </c>
      <c r="BL33" s="37">
        <f t="shared" si="19"/>
        <v>-2.2343572121863744E-2</v>
      </c>
    </row>
    <row r="34" spans="1:64" x14ac:dyDescent="0.35">
      <c r="A34" s="89" t="s">
        <v>110</v>
      </c>
      <c r="B34" s="89"/>
      <c r="V34" s="29">
        <v>1.3</v>
      </c>
      <c r="W34" s="38">
        <f t="shared" si="52"/>
        <v>199.52623149688804</v>
      </c>
      <c r="X34" s="30">
        <f t="shared" si="21"/>
        <v>-6.6910605961528935</v>
      </c>
      <c r="Y34" s="31">
        <f t="shared" si="38"/>
        <v>-3.7907601336322431E-3</v>
      </c>
      <c r="Z34" s="31">
        <f t="shared" si="39"/>
        <v>-1.6926300192732333</v>
      </c>
      <c r="AA34" s="31">
        <f t="shared" si="40"/>
        <v>2.2952200404467685E-5</v>
      </c>
      <c r="AB34" s="31">
        <f t="shared" si="41"/>
        <v>-0.13171718758731146</v>
      </c>
      <c r="AC34" s="31">
        <f t="shared" si="53"/>
        <v>2.4572340582585955E-8</v>
      </c>
      <c r="AD34" s="31">
        <f t="shared" si="42"/>
        <v>4.3097665922045749E-3</v>
      </c>
      <c r="AE34" s="31">
        <f t="shared" si="54"/>
        <v>-6.6948283795137806</v>
      </c>
      <c r="AF34" s="31">
        <f t="shared" si="55"/>
        <v>-1.8200374402683404</v>
      </c>
      <c r="AG34" s="31">
        <f t="shared" si="5"/>
        <v>73.803921600570277</v>
      </c>
      <c r="AH34" s="31">
        <f t="shared" si="43"/>
        <v>-33.831116595196107</v>
      </c>
      <c r="AI34" s="31">
        <f t="shared" si="44"/>
        <v>-88.834273240811498</v>
      </c>
      <c r="AJ34" s="31">
        <f t="shared" si="56"/>
        <v>2.0898525650155089E-3</v>
      </c>
      <c r="AK34" s="31">
        <f t="shared" si="45"/>
        <v>1.2568136402306955</v>
      </c>
      <c r="AL34" s="32">
        <f t="shared" si="46"/>
        <v>-3.0101014463763099E-5</v>
      </c>
      <c r="AM34" s="31">
        <f t="shared" si="47"/>
        <v>-0.15084148251623858</v>
      </c>
      <c r="AN34" s="31">
        <f t="shared" si="57"/>
        <v>39.974864756924717</v>
      </c>
      <c r="AO34" s="31">
        <f t="shared" si="58"/>
        <v>-87.728301083097051</v>
      </c>
      <c r="AP34" s="30">
        <f t="shared" si="10"/>
        <v>19.493882694704595</v>
      </c>
      <c r="AQ34" s="30">
        <f t="shared" si="11"/>
        <v>-19.244228782212005</v>
      </c>
      <c r="AR34" s="31">
        <f t="shared" si="59"/>
        <v>33.529690289903527</v>
      </c>
      <c r="AS34" s="33">
        <f t="shared" si="60"/>
        <v>-89.548338523365388</v>
      </c>
      <c r="AT34" s="31">
        <f t="shared" si="48"/>
        <v>1.730713219839553E-9</v>
      </c>
      <c r="AU34" s="31">
        <f t="shared" si="49"/>
        <v>1.1437809447346829E-3</v>
      </c>
      <c r="AV34" s="32">
        <f t="shared" si="50"/>
        <v>-2.0598034685602639E-11</v>
      </c>
      <c r="AW34" s="31">
        <f t="shared" si="51"/>
        <v>-1.2477610307834303E-4</v>
      </c>
      <c r="AX34" s="34">
        <f t="shared" si="61"/>
        <v>1.7101151851539503E-9</v>
      </c>
      <c r="AY34" s="35">
        <f t="shared" si="62"/>
        <v>1.0190048416563399E-3</v>
      </c>
      <c r="AZ34" s="10">
        <f t="shared" si="32"/>
        <v>33.529689112442362</v>
      </c>
      <c r="BA34" s="10">
        <f t="shared" si="33"/>
        <v>-89.589381589745145</v>
      </c>
      <c r="BB34" s="10">
        <f t="shared" si="63"/>
        <v>90.410618410254855</v>
      </c>
      <c r="BC34" s="37"/>
      <c r="BD34" s="60">
        <f t="shared" si="64"/>
        <v>34</v>
      </c>
      <c r="BE34" s="60">
        <f t="shared" si="65"/>
        <v>-90</v>
      </c>
      <c r="BF34" s="60">
        <f t="shared" si="66"/>
        <v>90</v>
      </c>
      <c r="BI34" s="37">
        <f t="shared" si="16"/>
        <v>-4.8758834354400899E-7</v>
      </c>
      <c r="BJ34" s="37">
        <f t="shared" si="17"/>
        <v>-1.9198050501200412E-2</v>
      </c>
      <c r="BK34" s="37">
        <f t="shared" si="18"/>
        <v>-6.9158293509068071E-7</v>
      </c>
      <c r="BL34" s="37">
        <f t="shared" si="19"/>
        <v>-2.2864020720199808E-2</v>
      </c>
    </row>
    <row r="35" spans="1:64" x14ac:dyDescent="0.35">
      <c r="A35" t="s">
        <v>111</v>
      </c>
      <c r="B35" s="12">
        <f>Sheet1!B21</f>
        <v>100</v>
      </c>
      <c r="C35" t="s">
        <v>17</v>
      </c>
      <c r="D35">
        <f>B35*1000</f>
        <v>100000</v>
      </c>
      <c r="V35" s="29">
        <v>1.31</v>
      </c>
      <c r="W35" s="36">
        <f t="shared" si="52"/>
        <v>204.17379446695298</v>
      </c>
      <c r="X35" s="30">
        <f t="shared" si="21"/>
        <v>-6.6910605961528935</v>
      </c>
      <c r="Y35" s="31">
        <f t="shared" si="38"/>
        <v>-3.969331537085747E-3</v>
      </c>
      <c r="Z35" s="31">
        <f t="shared" si="39"/>
        <v>-1.7320326952552263</v>
      </c>
      <c r="AA35" s="31">
        <f t="shared" si="40"/>
        <v>2.4033901291460025E-5</v>
      </c>
      <c r="AB35" s="31">
        <f t="shared" si="41"/>
        <v>-0.13478526383065742</v>
      </c>
      <c r="AC35" s="31">
        <f t="shared" si="53"/>
        <v>2.573039950516152E-8</v>
      </c>
      <c r="AD35" s="31">
        <f t="shared" si="42"/>
        <v>4.4101539517766531E-3</v>
      </c>
      <c r="AE35" s="31">
        <f t="shared" si="54"/>
        <v>-6.6950058680582885</v>
      </c>
      <c r="AF35" s="31">
        <f t="shared" si="55"/>
        <v>-1.8624078051341071</v>
      </c>
      <c r="AG35" s="31">
        <f t="shared" si="5"/>
        <v>73.803921600570277</v>
      </c>
      <c r="AH35" s="31">
        <f t="shared" si="43"/>
        <v>-34.03103569291688</v>
      </c>
      <c r="AI35" s="31">
        <f t="shared" si="44"/>
        <v>-88.860801347266531</v>
      </c>
      <c r="AJ35" s="31">
        <f t="shared" si="56"/>
        <v>2.1883194721541458E-3</v>
      </c>
      <c r="AK35" s="31">
        <f t="shared" si="45"/>
        <v>1.2860788702876815</v>
      </c>
      <c r="AL35" s="32">
        <f t="shared" si="46"/>
        <v>-3.1519626423448928E-5</v>
      </c>
      <c r="AM35" s="31">
        <f t="shared" si="47"/>
        <v>-0.15435501519753134</v>
      </c>
      <c r="AN35" s="31">
        <f t="shared" si="57"/>
        <v>39.775042707499125</v>
      </c>
      <c r="AO35" s="31">
        <f t="shared" si="58"/>
        <v>-87.729077492176387</v>
      </c>
      <c r="AP35" s="30">
        <f t="shared" si="10"/>
        <v>19.493882694704595</v>
      </c>
      <c r="AQ35" s="30">
        <f t="shared" si="11"/>
        <v>-19.244228782212005</v>
      </c>
      <c r="AR35" s="31">
        <f t="shared" si="59"/>
        <v>33.329690751933427</v>
      </c>
      <c r="AS35" s="33">
        <f t="shared" si="60"/>
        <v>-89.591485297310498</v>
      </c>
      <c r="AT35" s="31">
        <f t="shared" si="48"/>
        <v>1.8122779655989282E-9</v>
      </c>
      <c r="AU35" s="31">
        <f t="shared" si="49"/>
        <v>1.1704230254439339E-3</v>
      </c>
      <c r="AV35" s="32">
        <f t="shared" si="50"/>
        <v>-2.1566219462024485E-11</v>
      </c>
      <c r="AW35" s="31">
        <f t="shared" si="51"/>
        <v>-1.2768251188415995E-4</v>
      </c>
      <c r="AX35" s="34">
        <f t="shared" si="61"/>
        <v>1.7907117461369036E-9</v>
      </c>
      <c r="AY35" s="35">
        <f t="shared" si="62"/>
        <v>1.042740513559774E-3</v>
      </c>
      <c r="AZ35" s="10">
        <f t="shared" si="32"/>
        <v>33.329689518980231</v>
      </c>
      <c r="BA35" s="10">
        <f t="shared" si="33"/>
        <v>-89.63348437942544</v>
      </c>
      <c r="BB35" s="10">
        <f t="shared" si="63"/>
        <v>90.36651562057456</v>
      </c>
      <c r="BC35" s="62"/>
      <c r="BD35" s="60">
        <f t="shared" si="64"/>
        <v>33</v>
      </c>
      <c r="BE35" s="60">
        <f t="shared" si="65"/>
        <v>-90</v>
      </c>
      <c r="BF35" s="60">
        <f t="shared" si="66"/>
        <v>90</v>
      </c>
      <c r="BI35" s="37">
        <f t="shared" si="16"/>
        <v>-5.1056767147362913E-7</v>
      </c>
      <c r="BJ35" s="37">
        <f t="shared" si="17"/>
        <v>-1.9645230508681544E-2</v>
      </c>
      <c r="BK35" s="37">
        <f t="shared" si="18"/>
        <v>-7.2417623021706241E-7</v>
      </c>
      <c r="BL35" s="37">
        <f t="shared" si="19"/>
        <v>-2.3396592119812851E-2</v>
      </c>
    </row>
    <row r="36" spans="1:64" x14ac:dyDescent="0.35">
      <c r="A36" t="s">
        <v>112</v>
      </c>
      <c r="B36">
        <f>(B11-B3)/B3*B35</f>
        <v>816.66666666666674</v>
      </c>
      <c r="C36" t="s">
        <v>17</v>
      </c>
      <c r="V36" s="29">
        <v>1.32</v>
      </c>
      <c r="W36" s="38">
        <f t="shared" si="52"/>
        <v>208.92961308540401</v>
      </c>
      <c r="X36" s="30">
        <f t="shared" si="21"/>
        <v>-6.6910605961528935</v>
      </c>
      <c r="Y36" s="31">
        <f t="shared" si="38"/>
        <v>-4.1563108822059583E-3</v>
      </c>
      <c r="Z36" s="31">
        <f t="shared" si="39"/>
        <v>-1.7723514807388236</v>
      </c>
      <c r="AA36" s="31">
        <f t="shared" si="40"/>
        <v>2.5166580882553585E-5</v>
      </c>
      <c r="AB36" s="31">
        <f t="shared" si="41"/>
        <v>-0.13792480394993281</v>
      </c>
      <c r="AC36" s="31">
        <f t="shared" si="53"/>
        <v>2.6943037433365541E-8</v>
      </c>
      <c r="AD36" s="31">
        <f t="shared" si="42"/>
        <v>4.5128796333122967E-3</v>
      </c>
      <c r="AE36" s="31">
        <f t="shared" si="54"/>
        <v>-6.6951917135111803</v>
      </c>
      <c r="AF36" s="31">
        <f t="shared" si="55"/>
        <v>-1.9057634050554442</v>
      </c>
      <c r="AG36" s="31">
        <f t="shared" si="5"/>
        <v>73.803921600570277</v>
      </c>
      <c r="AH36" s="31">
        <f t="shared" si="43"/>
        <v>-34.230958430433127</v>
      </c>
      <c r="AI36" s="31">
        <f t="shared" si="44"/>
        <v>-88.88672607232337</v>
      </c>
      <c r="AJ36" s="31">
        <f t="shared" si="56"/>
        <v>2.2914245888877695E-3</v>
      </c>
      <c r="AK36" s="31">
        <f t="shared" si="45"/>
        <v>1.316025080218912</v>
      </c>
      <c r="AL36" s="32">
        <f t="shared" si="46"/>
        <v>-3.3005095007198052E-5</v>
      </c>
      <c r="AM36" s="31">
        <f t="shared" si="47"/>
        <v>-0.15795038736646028</v>
      </c>
      <c r="AN36" s="31">
        <f t="shared" si="57"/>
        <v>39.575221589631035</v>
      </c>
      <c r="AO36" s="31">
        <f t="shared" si="58"/>
        <v>-87.728651379470918</v>
      </c>
      <c r="AP36" s="30">
        <f t="shared" si="10"/>
        <v>19.493882694704595</v>
      </c>
      <c r="AQ36" s="30">
        <f t="shared" si="11"/>
        <v>-19.244228782212005</v>
      </c>
      <c r="AR36" s="31">
        <f t="shared" si="59"/>
        <v>33.129683788612446</v>
      </c>
      <c r="AS36" s="33">
        <f t="shared" si="60"/>
        <v>-89.634414784526356</v>
      </c>
      <c r="AT36" s="31">
        <f t="shared" si="48"/>
        <v>1.8976884492933121E-9</v>
      </c>
      <c r="AU36" s="31">
        <f t="shared" si="49"/>
        <v>1.1976856799329652E-3</v>
      </c>
      <c r="AV36" s="32">
        <f t="shared" si="50"/>
        <v>-2.2584549266707347E-11</v>
      </c>
      <c r="AW36" s="31">
        <f t="shared" si="51"/>
        <v>-1.306566196478548E-4</v>
      </c>
      <c r="AX36" s="34">
        <f t="shared" si="61"/>
        <v>1.8751039000266049E-9</v>
      </c>
      <c r="AY36" s="35">
        <f t="shared" si="62"/>
        <v>1.0670290602851104E-3</v>
      </c>
      <c r="AZ36" s="10">
        <f t="shared" si="32"/>
        <v>33.129682497551961</v>
      </c>
      <c r="BA36" s="10">
        <f t="shared" si="33"/>
        <v>-89.677392150836965</v>
      </c>
      <c r="BB36" s="10">
        <f t="shared" si="63"/>
        <v>90.322607849163035</v>
      </c>
      <c r="BC36" s="37"/>
      <c r="BD36" s="60">
        <f t="shared" si="64"/>
        <v>33</v>
      </c>
      <c r="BE36" s="60">
        <f t="shared" si="65"/>
        <v>-90</v>
      </c>
      <c r="BF36" s="60">
        <f t="shared" si="66"/>
        <v>90</v>
      </c>
      <c r="BI36" s="37">
        <f t="shared" si="16"/>
        <v>-5.3462998363463801E-7</v>
      </c>
      <c r="BJ36" s="37">
        <f t="shared" si="17"/>
        <v>-2.0102826674146979E-2</v>
      </c>
      <c r="BK36" s="37">
        <f t="shared" si="18"/>
        <v>-7.5830560282118997E-7</v>
      </c>
      <c r="BL36" s="37">
        <f t="shared" si="19"/>
        <v>-2.3941568696740041E-2</v>
      </c>
    </row>
    <row r="37" spans="1:64" x14ac:dyDescent="0.35">
      <c r="V37" s="29">
        <v>1.33</v>
      </c>
      <c r="W37" s="36">
        <f t="shared" si="52"/>
        <v>213.79620895022333</v>
      </c>
      <c r="X37" s="30">
        <f t="shared" si="21"/>
        <v>-6.6910605961528935</v>
      </c>
      <c r="Y37" s="31">
        <f t="shared" si="38"/>
        <v>-4.3520936646003483E-3</v>
      </c>
      <c r="Z37" s="31">
        <f t="shared" si="39"/>
        <v>-1.8136075934635572</v>
      </c>
      <c r="AA37" s="31">
        <f t="shared" si="40"/>
        <v>2.6352641701038563E-5</v>
      </c>
      <c r="AB37" s="31">
        <f t="shared" si="41"/>
        <v>-0.14113747249540981</v>
      </c>
      <c r="AC37" s="31">
        <f t="shared" si="53"/>
        <v>2.8212823335537711E-8</v>
      </c>
      <c r="AD37" s="31">
        <f t="shared" si="42"/>
        <v>4.617998103324944E-3</v>
      </c>
      <c r="AE37" s="31">
        <f t="shared" si="54"/>
        <v>-6.6953863089629699</v>
      </c>
      <c r="AF37" s="31">
        <f t="shared" si="55"/>
        <v>-1.9501270678556419</v>
      </c>
      <c r="AG37" s="31">
        <f t="shared" si="5"/>
        <v>73.803921600570277</v>
      </c>
      <c r="AH37" s="31">
        <f t="shared" si="43"/>
        <v>-34.430884644050835</v>
      </c>
      <c r="AI37" s="31">
        <f t="shared" si="44"/>
        <v>-88.912061119129348</v>
      </c>
      <c r="AJ37" s="31">
        <f t="shared" si="56"/>
        <v>2.3993862765722619E-3</v>
      </c>
      <c r="AK37" s="31">
        <f t="shared" si="45"/>
        <v>1.346668082419697</v>
      </c>
      <c r="AL37" s="32">
        <f t="shared" si="46"/>
        <v>-3.4560571024408911E-5</v>
      </c>
      <c r="AM37" s="31">
        <f t="shared" si="47"/>
        <v>-0.1616295052236148</v>
      </c>
      <c r="AN37" s="31">
        <f t="shared" si="57"/>
        <v>39.375401782224991</v>
      </c>
      <c r="AO37" s="31">
        <f t="shared" si="58"/>
        <v>-87.727022541933266</v>
      </c>
      <c r="AP37" s="30">
        <f t="shared" si="10"/>
        <v>19.493882694704595</v>
      </c>
      <c r="AQ37" s="30">
        <f t="shared" si="11"/>
        <v>-19.244228782212005</v>
      </c>
      <c r="AR37" s="31">
        <f t="shared" si="59"/>
        <v>32.929669385754607</v>
      </c>
      <c r="AS37" s="33">
        <f t="shared" si="60"/>
        <v>-89.677149609788913</v>
      </c>
      <c r="AT37" s="31">
        <f t="shared" si="48"/>
        <v>1.9871240358313301E-9</v>
      </c>
      <c r="AU37" s="31">
        <f t="shared" si="49"/>
        <v>1.2255833632220008E-3</v>
      </c>
      <c r="AV37" s="32">
        <f t="shared" si="50"/>
        <v>-2.3649166789785009E-11</v>
      </c>
      <c r="AW37" s="31">
        <f t="shared" si="51"/>
        <v>-1.337000032807308E-4</v>
      </c>
      <c r="AX37" s="34">
        <f t="shared" si="61"/>
        <v>1.963474869041545E-9</v>
      </c>
      <c r="AY37" s="35">
        <f t="shared" si="62"/>
        <v>1.09188335994127E-3</v>
      </c>
      <c r="AZ37" s="10">
        <f t="shared" si="32"/>
        <v>32.929668033848323</v>
      </c>
      <c r="BA37" s="10">
        <f t="shared" si="33"/>
        <v>-89.721128047454243</v>
      </c>
      <c r="BB37" s="10">
        <f t="shared" si="63"/>
        <v>90.278871952545757</v>
      </c>
      <c r="BC37" s="62"/>
      <c r="BD37" s="60">
        <f t="shared" si="64"/>
        <v>33</v>
      </c>
      <c r="BE37" s="60">
        <f t="shared" si="65"/>
        <v>-90</v>
      </c>
      <c r="BF37" s="60">
        <f t="shared" si="66"/>
        <v>90</v>
      </c>
      <c r="BI37" s="37">
        <f t="shared" si="16"/>
        <v>-5.5982631803482003E-7</v>
      </c>
      <c r="BJ37" s="37">
        <f t="shared" si="17"/>
        <v>-2.0571081620907018E-2</v>
      </c>
      <c r="BK37" s="37">
        <f t="shared" si="18"/>
        <v>-7.9404344113339178E-7</v>
      </c>
      <c r="BL37" s="37">
        <f t="shared" si="19"/>
        <v>-2.449923940438142E-2</v>
      </c>
    </row>
    <row r="38" spans="1:64" x14ac:dyDescent="0.35">
      <c r="V38" s="29">
        <v>1.34</v>
      </c>
      <c r="W38" s="38">
        <f t="shared" si="52"/>
        <v>218.77616239495538</v>
      </c>
      <c r="X38" s="30">
        <f t="shared" si="21"/>
        <v>-6.6910605961528935</v>
      </c>
      <c r="Y38" s="31">
        <f t="shared" si="38"/>
        <v>-4.5570939459505452E-3</v>
      </c>
      <c r="Z38" s="31">
        <f t="shared" si="39"/>
        <v>-1.8558227367451223</v>
      </c>
      <c r="AA38" s="31">
        <f t="shared" si="40"/>
        <v>2.7594599495051664E-5</v>
      </c>
      <c r="AB38" s="31">
        <f t="shared" si="41"/>
        <v>-0.14442497278562363</v>
      </c>
      <c r="AC38" s="31">
        <f t="shared" si="53"/>
        <v>2.954245154258535E-8</v>
      </c>
      <c r="AD38" s="31">
        <f t="shared" si="42"/>
        <v>4.7255650970159735E-3</v>
      </c>
      <c r="AE38" s="31">
        <f t="shared" si="54"/>
        <v>-6.6955900659568979</v>
      </c>
      <c r="AF38" s="31">
        <f t="shared" si="55"/>
        <v>-1.9955221444337301</v>
      </c>
      <c r="AG38" s="31">
        <f t="shared" si="5"/>
        <v>73.803921600570277</v>
      </c>
      <c r="AH38" s="31">
        <f t="shared" si="43"/>
        <v>-34.630814177432512</v>
      </c>
      <c r="AI38" s="31">
        <f t="shared" si="44"/>
        <v>-88.936819881010209</v>
      </c>
      <c r="AJ38" s="31">
        <f t="shared" si="56"/>
        <v>2.512433165377523E-3</v>
      </c>
      <c r="AK38" s="31">
        <f t="shared" si="45"/>
        <v>1.3780240540557513</v>
      </c>
      <c r="AL38" s="32">
        <f t="shared" si="46"/>
        <v>-3.6189353769391686E-5</v>
      </c>
      <c r="AM38" s="31">
        <f t="shared" si="47"/>
        <v>-0.16539431936455171</v>
      </c>
      <c r="AN38" s="31">
        <f t="shared" si="57"/>
        <v>39.175583666949372</v>
      </c>
      <c r="AO38" s="31">
        <f t="shared" si="58"/>
        <v>-87.724190146319003</v>
      </c>
      <c r="AP38" s="30">
        <f t="shared" si="10"/>
        <v>19.493882694704595</v>
      </c>
      <c r="AQ38" s="30">
        <f t="shared" si="11"/>
        <v>-19.244228782212005</v>
      </c>
      <c r="AR38" s="31">
        <f t="shared" si="59"/>
        <v>32.729647513485062</v>
      </c>
      <c r="AS38" s="33">
        <f t="shared" si="60"/>
        <v>-89.719712290752739</v>
      </c>
      <c r="AT38" s="31">
        <f t="shared" si="48"/>
        <v>2.0807737333962563E-9</v>
      </c>
      <c r="AU38" s="31">
        <f t="shared" si="49"/>
        <v>1.2541308670319371E-3</v>
      </c>
      <c r="AV38" s="32">
        <f t="shared" si="50"/>
        <v>-2.4763929341123717E-11</v>
      </c>
      <c r="AW38" s="31">
        <f t="shared" si="51"/>
        <v>-1.3681427642507396E-4</v>
      </c>
      <c r="AX38" s="34">
        <f t="shared" si="61"/>
        <v>2.0560098040551323E-9</v>
      </c>
      <c r="AY38" s="35">
        <f t="shared" si="62"/>
        <v>1.1173165906068633E-3</v>
      </c>
      <c r="AZ38" s="10">
        <f t="shared" si="32"/>
        <v>32.729646097865412</v>
      </c>
      <c r="BA38" s="10">
        <f t="shared" si="33"/>
        <v>-89.764715117712512</v>
      </c>
      <c r="BB38" s="10">
        <f t="shared" si="63"/>
        <v>90.235284882287488</v>
      </c>
      <c r="BC38" s="37"/>
      <c r="BD38" s="60">
        <f t="shared" si="64"/>
        <v>33</v>
      </c>
      <c r="BE38" s="60">
        <f t="shared" si="65"/>
        <v>-90</v>
      </c>
      <c r="BF38" s="60">
        <f t="shared" si="66"/>
        <v>90</v>
      </c>
      <c r="BI38" s="37">
        <f t="shared" si="16"/>
        <v>-5.8621011675151977E-7</v>
      </c>
      <c r="BJ38" s="37">
        <f t="shared" si="17"/>
        <v>-2.1050243623682161E-2</v>
      </c>
      <c r="BK38" s="37">
        <f t="shared" si="18"/>
        <v>-8.3146555096292397E-7</v>
      </c>
      <c r="BL38" s="37">
        <f t="shared" si="19"/>
        <v>-2.5069899926704924E-2</v>
      </c>
    </row>
    <row r="39" spans="1:64" x14ac:dyDescent="0.35">
      <c r="V39" s="29">
        <v>1.35</v>
      </c>
      <c r="W39" s="36">
        <f t="shared" si="52"/>
        <v>223.87211385683403</v>
      </c>
      <c r="X39" s="30">
        <f t="shared" si="21"/>
        <v>-6.6910605961528935</v>
      </c>
      <c r="Y39" s="31">
        <f t="shared" si="38"/>
        <v>-4.7717452219603485E-3</v>
      </c>
      <c r="Z39" s="31">
        <f t="shared" si="39"/>
        <v>-1.8990191101696912</v>
      </c>
      <c r="AA39" s="31">
        <f t="shared" si="40"/>
        <v>2.8895088577768103E-5</v>
      </c>
      <c r="AB39" s="31">
        <f t="shared" si="41"/>
        <v>-0.14778904781010876</v>
      </c>
      <c r="AC39" s="31">
        <f t="shared" si="53"/>
        <v>3.0934745605292993E-8</v>
      </c>
      <c r="AD39" s="31">
        <f t="shared" si="42"/>
        <v>4.8356376478262174E-3</v>
      </c>
      <c r="AE39" s="31">
        <f t="shared" si="54"/>
        <v>-6.6958034153515307</v>
      </c>
      <c r="AF39" s="31">
        <f t="shared" si="55"/>
        <v>-2.0419725203319739</v>
      </c>
      <c r="AG39" s="31">
        <f t="shared" si="5"/>
        <v>73.803921600570277</v>
      </c>
      <c r="AH39" s="31">
        <f t="shared" si="43"/>
        <v>-34.830746881267096</v>
      </c>
      <c r="AI39" s="31">
        <f t="shared" si="44"/>
        <v>-88.961015448382497</v>
      </c>
      <c r="AJ39" s="31">
        <f t="shared" si="56"/>
        <v>2.6308046360993672E-3</v>
      </c>
      <c r="AK39" s="31">
        <f t="shared" si="45"/>
        <v>1.4101095453065957</v>
      </c>
      <c r="AL39" s="32">
        <f t="shared" si="46"/>
        <v>-3.7894898026679E-5</v>
      </c>
      <c r="AM39" s="31">
        <f t="shared" si="47"/>
        <v>-0.16924682581344755</v>
      </c>
      <c r="AN39" s="31">
        <f t="shared" si="57"/>
        <v>38.97576762904125</v>
      </c>
      <c r="AO39" s="31">
        <f t="shared" si="58"/>
        <v>-87.720152728889346</v>
      </c>
      <c r="AP39" s="30">
        <f t="shared" si="10"/>
        <v>19.493882694704595</v>
      </c>
      <c r="AQ39" s="30">
        <f t="shared" si="11"/>
        <v>-19.244228782212005</v>
      </c>
      <c r="AR39" s="31">
        <f t="shared" si="59"/>
        <v>32.529618126182314</v>
      </c>
      <c r="AS39" s="33">
        <f t="shared" si="60"/>
        <v>-89.762125249221313</v>
      </c>
      <c r="AT39" s="31">
        <f t="shared" si="48"/>
        <v>2.1788361934460147E-9</v>
      </c>
      <c r="AU39" s="31">
        <f t="shared" si="49"/>
        <v>1.2833433276271077E-3</v>
      </c>
      <c r="AV39" s="32">
        <f t="shared" si="50"/>
        <v>-2.5928836920723484E-11</v>
      </c>
      <c r="AW39" s="31">
        <f t="shared" si="51"/>
        <v>-1.4000109030972761E-4</v>
      </c>
      <c r="AX39" s="34">
        <f t="shared" si="61"/>
        <v>2.1529073565252913E-9</v>
      </c>
      <c r="AY39" s="35">
        <f t="shared" si="62"/>
        <v>1.14334223731738E-3</v>
      </c>
      <c r="AZ39" s="10">
        <f t="shared" si="32"/>
        <v>32.529616643846566</v>
      </c>
      <c r="BA39" s="10">
        <f t="shared" si="33"/>
        <v>-89.808176326559263</v>
      </c>
      <c r="BB39" s="10">
        <f t="shared" si="63"/>
        <v>90.191823673440737</v>
      </c>
      <c r="BC39" s="62"/>
      <c r="BD39" s="60">
        <f t="shared" si="64"/>
        <v>33</v>
      </c>
      <c r="BE39" s="60">
        <f t="shared" si="65"/>
        <v>-90</v>
      </c>
      <c r="BF39" s="60">
        <f t="shared" si="66"/>
        <v>90</v>
      </c>
      <c r="BI39" s="37">
        <f t="shared" si="16"/>
        <v>-6.1383734647268939E-7</v>
      </c>
      <c r="BJ39" s="37">
        <f t="shared" si="17"/>
        <v>-2.1540566740240488E-2</v>
      </c>
      <c r="BK39" s="37">
        <f t="shared" si="18"/>
        <v>-8.7065131288357678E-7</v>
      </c>
      <c r="BL39" s="37">
        <f t="shared" si="19"/>
        <v>-2.5653852835019936E-2</v>
      </c>
    </row>
    <row r="40" spans="1:64" x14ac:dyDescent="0.35">
      <c r="V40" s="29">
        <v>1.36</v>
      </c>
      <c r="W40" s="38">
        <f t="shared" si="52"/>
        <v>229.08676527677738</v>
      </c>
      <c r="X40" s="30">
        <f t="shared" si="21"/>
        <v>-6.6910605961528935</v>
      </c>
      <c r="Y40" s="31">
        <f t="shared" si="38"/>
        <v>-4.9965013305481873E-3</v>
      </c>
      <c r="Z40" s="31">
        <f t="shared" si="39"/>
        <v>-1.9432194204935456</v>
      </c>
      <c r="AA40" s="31">
        <f t="shared" si="40"/>
        <v>3.0256867404793777E-5</v>
      </c>
      <c r="AB40" s="31">
        <f t="shared" si="41"/>
        <v>-0.15123148115314144</v>
      </c>
      <c r="AC40" s="31">
        <f t="shared" si="53"/>
        <v>3.239265443701223E-8</v>
      </c>
      <c r="AD40" s="31">
        <f t="shared" si="42"/>
        <v>4.9482741176758525E-3</v>
      </c>
      <c r="AE40" s="31">
        <f t="shared" si="54"/>
        <v>-6.6960268082233823</v>
      </c>
      <c r="AF40" s="31">
        <f t="shared" si="55"/>
        <v>-2.0895026275290114</v>
      </c>
      <c r="AG40" s="31">
        <f t="shared" si="5"/>
        <v>73.803921600570277</v>
      </c>
      <c r="AH40" s="31">
        <f t="shared" si="43"/>
        <v>-35.030682612954607</v>
      </c>
      <c r="AI40" s="31">
        <f t="shared" si="44"/>
        <v>-88.984660615517967</v>
      </c>
      <c r="AJ40" s="31">
        <f t="shared" si="56"/>
        <v>2.7547513244621982E-3</v>
      </c>
      <c r="AK40" s="31">
        <f t="shared" si="45"/>
        <v>1.4429414877829239</v>
      </c>
      <c r="AL40" s="32">
        <f t="shared" si="46"/>
        <v>-3.9680821390749362E-5</v>
      </c>
      <c r="AM40" s="31">
        <f t="shared" si="47"/>
        <v>-0.17318906708079582</v>
      </c>
      <c r="AN40" s="31">
        <f t="shared" si="57"/>
        <v>38.775954058118742</v>
      </c>
      <c r="AO40" s="31">
        <f t="shared" si="58"/>
        <v>-87.714908194815848</v>
      </c>
      <c r="AP40" s="30">
        <f t="shared" si="10"/>
        <v>19.493882694704595</v>
      </c>
      <c r="AQ40" s="30">
        <f t="shared" si="11"/>
        <v>-19.244228782212005</v>
      </c>
      <c r="AR40" s="31">
        <f t="shared" si="59"/>
        <v>32.329581162387953</v>
      </c>
      <c r="AS40" s="33">
        <f t="shared" si="60"/>
        <v>-89.804410822344863</v>
      </c>
      <c r="AT40" s="31">
        <f t="shared" si="48"/>
        <v>2.2815216393681093E-9</v>
      </c>
      <c r="AU40" s="31">
        <f t="shared" si="49"/>
        <v>1.3132362338407334E-3</v>
      </c>
      <c r="AV40" s="32">
        <f t="shared" si="50"/>
        <v>-2.7151604148316789E-11</v>
      </c>
      <c r="AW40" s="31">
        <f t="shared" si="51"/>
        <v>-1.4326213462559578E-4</v>
      </c>
      <c r="AX40" s="34">
        <f t="shared" si="61"/>
        <v>2.2543700352197924E-9</v>
      </c>
      <c r="AY40" s="35">
        <f t="shared" si="62"/>
        <v>1.1699740992151377E-3</v>
      </c>
      <c r="AZ40" s="10">
        <f t="shared" si="32"/>
        <v>32.329579610191871</v>
      </c>
      <c r="BA40" s="10">
        <f t="shared" si="33"/>
        <v>-89.85153456694016</v>
      </c>
      <c r="BB40" s="10">
        <f t="shared" si="63"/>
        <v>90.14846543305984</v>
      </c>
      <c r="BC40" s="37"/>
      <c r="BD40" s="60">
        <f t="shared" si="64"/>
        <v>32</v>
      </c>
      <c r="BE40" s="60">
        <f t="shared" si="65"/>
        <v>-90</v>
      </c>
      <c r="BF40" s="60">
        <f t="shared" si="66"/>
        <v>90</v>
      </c>
      <c r="BI40" s="37">
        <f t="shared" si="16"/>
        <v>-6.4276660746601784E-7</v>
      </c>
      <c r="BJ40" s="37">
        <f t="shared" si="17"/>
        <v>-2.2042310946101172E-2</v>
      </c>
      <c r="BK40" s="37">
        <f t="shared" si="18"/>
        <v>-9.116838413479581E-7</v>
      </c>
      <c r="BL40" s="37">
        <f t="shared" si="19"/>
        <v>-2.6251407748402449E-2</v>
      </c>
    </row>
    <row r="41" spans="1:64" x14ac:dyDescent="0.35">
      <c r="V41" s="29">
        <v>1.37</v>
      </c>
      <c r="W41" s="36">
        <f t="shared" si="52"/>
        <v>234.42288153199235</v>
      </c>
      <c r="X41" s="30">
        <f t="shared" si="21"/>
        <v>-6.6910605961528935</v>
      </c>
      <c r="Y41" s="31">
        <f t="shared" si="38"/>
        <v>-5.2318374021002798E-3</v>
      </c>
      <c r="Z41" s="31">
        <f t="shared" si="39"/>
        <v>-1.988446892749699</v>
      </c>
      <c r="AA41" s="31">
        <f t="shared" si="40"/>
        <v>3.168282443118553E-5</v>
      </c>
      <c r="AB41" s="31">
        <f t="shared" si="41"/>
        <v>-0.15475409793897643</v>
      </c>
      <c r="AC41" s="31">
        <f t="shared" si="53"/>
        <v>3.391927352886556E-8</v>
      </c>
      <c r="AD41" s="31">
        <f t="shared" si="42"/>
        <v>5.0635342279086266E-3</v>
      </c>
      <c r="AE41" s="31">
        <f t="shared" si="54"/>
        <v>-6.6962607168112882</v>
      </c>
      <c r="AF41" s="31">
        <f t="shared" si="55"/>
        <v>-2.1381374564607665</v>
      </c>
      <c r="AG41" s="31">
        <f t="shared" si="5"/>
        <v>73.803921600570277</v>
      </c>
      <c r="AH41" s="31">
        <f t="shared" si="43"/>
        <v>-35.230621236304827</v>
      </c>
      <c r="AI41" s="31">
        <f t="shared" si="44"/>
        <v>-89.007767887162743</v>
      </c>
      <c r="AJ41" s="31">
        <f t="shared" si="56"/>
        <v>2.8845356489884942E-3</v>
      </c>
      <c r="AK41" s="31">
        <f t="shared" si="45"/>
        <v>1.4765372031207069</v>
      </c>
      <c r="AL41" s="32">
        <f t="shared" si="46"/>
        <v>-4.1550911941633618E-5</v>
      </c>
      <c r="AM41" s="31">
        <f t="shared" si="47"/>
        <v>-0.1772231332457074</v>
      </c>
      <c r="AN41" s="31">
        <f t="shared" si="57"/>
        <v>38.576143349002493</v>
      </c>
      <c r="AO41" s="31">
        <f t="shared" si="58"/>
        <v>-87.708453817287733</v>
      </c>
      <c r="AP41" s="30">
        <f t="shared" si="10"/>
        <v>19.493882694704595</v>
      </c>
      <c r="AQ41" s="30">
        <f t="shared" si="11"/>
        <v>-19.244228782212005</v>
      </c>
      <c r="AR41" s="31">
        <f t="shared" si="59"/>
        <v>32.129536544683795</v>
      </c>
      <c r="AS41" s="33">
        <f t="shared" si="60"/>
        <v>-89.846591273748501</v>
      </c>
      <c r="AT41" s="31">
        <f t="shared" si="48"/>
        <v>2.3890480091697577E-9</v>
      </c>
      <c r="AU41" s="31">
        <f t="shared" si="49"/>
        <v>1.3438254352873022E-3</v>
      </c>
      <c r="AV41" s="32">
        <f t="shared" si="50"/>
        <v>-2.8432231023903653E-11</v>
      </c>
      <c r="AW41" s="31">
        <f t="shared" si="51"/>
        <v>-1.4659913842153977E-4</v>
      </c>
      <c r="AX41" s="34">
        <f t="shared" si="61"/>
        <v>2.3606157781458543E-9</v>
      </c>
      <c r="AY41" s="35">
        <f t="shared" si="62"/>
        <v>1.1972262968657625E-3</v>
      </c>
      <c r="AZ41" s="10">
        <f t="shared" si="32"/>
        <v>32.129534919334979</v>
      </c>
      <c r="BA41" s="10">
        <f t="shared" si="33"/>
        <v>-89.894812671221871</v>
      </c>
      <c r="BB41" s="10">
        <f t="shared" si="63"/>
        <v>90.105187328778129</v>
      </c>
      <c r="BC41" s="62"/>
      <c r="BD41" s="60">
        <f t="shared" si="64"/>
        <v>32</v>
      </c>
      <c r="BE41" s="60">
        <f t="shared" si="65"/>
        <v>-90</v>
      </c>
      <c r="BF41" s="60">
        <f t="shared" si="66"/>
        <v>90</v>
      </c>
      <c r="BI41" s="37">
        <f t="shared" si="16"/>
        <v>-6.7305926087029341E-7</v>
      </c>
      <c r="BJ41" s="37">
        <f t="shared" si="17"/>
        <v>-2.2555742272375525E-2</v>
      </c>
      <c r="BK41" s="37">
        <f t="shared" si="18"/>
        <v>-9.5465017176729975E-7</v>
      </c>
      <c r="BL41" s="37">
        <f t="shared" si="19"/>
        <v>-2.6862881497856834E-2</v>
      </c>
    </row>
    <row r="42" spans="1:64" x14ac:dyDescent="0.35">
      <c r="V42" s="29">
        <v>1.38</v>
      </c>
      <c r="W42" s="38">
        <f t="shared" si="52"/>
        <v>239.88329190194906</v>
      </c>
      <c r="X42" s="30">
        <f t="shared" si="21"/>
        <v>-6.6910605961528935</v>
      </c>
      <c r="Y42" s="31">
        <f t="shared" si="38"/>
        <v>-5.4782508536829399E-3</v>
      </c>
      <c r="Z42" s="31">
        <f t="shared" si="39"/>
        <v>-2.0347252815630354</v>
      </c>
      <c r="AA42" s="31">
        <f t="shared" si="40"/>
        <v>3.3175984242311039E-5</v>
      </c>
      <c r="AB42" s="31">
        <f t="shared" si="41"/>
        <v>-0.15835876579907718</v>
      </c>
      <c r="AC42" s="31">
        <f t="shared" si="53"/>
        <v>3.5517839163781284E-8</v>
      </c>
      <c r="AD42" s="31">
        <f t="shared" si="42"/>
        <v>5.1814790909568949E-3</v>
      </c>
      <c r="AE42" s="31">
        <f t="shared" si="54"/>
        <v>-6.6965056355044945</v>
      </c>
      <c r="AF42" s="31">
        <f t="shared" si="55"/>
        <v>-2.1879025682711557</v>
      </c>
      <c r="AG42" s="31">
        <f t="shared" si="5"/>
        <v>73.803921600570277</v>
      </c>
      <c r="AH42" s="31">
        <f t="shared" si="43"/>
        <v>-35.430562621249599</v>
      </c>
      <c r="AI42" s="31">
        <f t="shared" si="44"/>
        <v>-89.030349485013787</v>
      </c>
      <c r="AJ42" s="31">
        <f t="shared" si="56"/>
        <v>3.0204323634611379E-3</v>
      </c>
      <c r="AK42" s="31">
        <f t="shared" si="45"/>
        <v>1.5109144117547817</v>
      </c>
      <c r="AL42" s="32">
        <f t="shared" si="46"/>
        <v>-4.350913628219473E-5</v>
      </c>
      <c r="AM42" s="31">
        <f t="shared" si="47"/>
        <v>-0.18135116306338514</v>
      </c>
      <c r="AN42" s="31">
        <f t="shared" si="57"/>
        <v>38.376335902547858</v>
      </c>
      <c r="AO42" s="31">
        <f t="shared" si="58"/>
        <v>-87.700786236322386</v>
      </c>
      <c r="AP42" s="30">
        <f t="shared" si="10"/>
        <v>19.493882694704595</v>
      </c>
      <c r="AQ42" s="30">
        <f t="shared" si="11"/>
        <v>-19.244228782212005</v>
      </c>
      <c r="AR42" s="31">
        <f t="shared" si="59"/>
        <v>31.929484179535955</v>
      </c>
      <c r="AS42" s="33">
        <f t="shared" si="60"/>
        <v>-89.888688804593542</v>
      </c>
      <c r="AT42" s="31">
        <f t="shared" si="48"/>
        <v>2.5016390268229557E-9</v>
      </c>
      <c r="AU42" s="31">
        <f t="shared" si="49"/>
        <v>1.3751271507662459E-3</v>
      </c>
      <c r="AV42" s="32">
        <f t="shared" si="50"/>
        <v>-2.9770717547484098E-11</v>
      </c>
      <c r="AW42" s="31">
        <f t="shared" si="51"/>
        <v>-1.5001387102114242E-4</v>
      </c>
      <c r="AX42" s="34">
        <f t="shared" si="61"/>
        <v>2.4718683092754715E-9</v>
      </c>
      <c r="AY42" s="35">
        <f t="shared" si="62"/>
        <v>1.2251132797451035E-3</v>
      </c>
      <c r="AZ42" s="10">
        <f t="shared" si="32"/>
        <v>31.929482477586813</v>
      </c>
      <c r="BA42" s="10">
        <f t="shared" si="33"/>
        <v>-89.938033422554909</v>
      </c>
      <c r="BB42" s="10">
        <f t="shared" si="63"/>
        <v>90.061966577445091</v>
      </c>
      <c r="BC42" s="37"/>
      <c r="BD42" s="60">
        <f t="shared" si="64"/>
        <v>32</v>
      </c>
      <c r="BE42" s="60">
        <f t="shared" si="65"/>
        <v>-90</v>
      </c>
      <c r="BF42" s="60">
        <f t="shared" si="66"/>
        <v>90</v>
      </c>
      <c r="BI42" s="37">
        <f t="shared" si="16"/>
        <v>-7.047795646657284E-7</v>
      </c>
      <c r="BJ42" s="37">
        <f t="shared" si="17"/>
        <v>-2.3081132946818773E-2</v>
      </c>
      <c r="BK42" s="37">
        <f t="shared" si="18"/>
        <v>-9.9964144373397969E-7</v>
      </c>
      <c r="BL42" s="37">
        <f t="shared" si="19"/>
        <v>-2.7488598294301371E-2</v>
      </c>
    </row>
    <row r="43" spans="1:64" x14ac:dyDescent="0.35">
      <c r="V43" s="29">
        <v>1.39</v>
      </c>
      <c r="W43" s="36">
        <f t="shared" si="52"/>
        <v>245.47089156850305</v>
      </c>
      <c r="X43" s="30">
        <f t="shared" si="21"/>
        <v>-6.6910605961528935</v>
      </c>
      <c r="Y43" s="31">
        <f t="shared" si="38"/>
        <v>-5.7362624292338332E-3</v>
      </c>
      <c r="Z43" s="31">
        <f t="shared" si="39"/>
        <v>-2.082078882675265</v>
      </c>
      <c r="AA43" s="31">
        <f t="shared" si="40"/>
        <v>3.4739513956616829E-5</v>
      </c>
      <c r="AB43" s="31">
        <f t="shared" si="41"/>
        <v>-0.16204739586185046</v>
      </c>
      <c r="AC43" s="31">
        <f t="shared" si="53"/>
        <v>3.7191743845732488E-8</v>
      </c>
      <c r="AD43" s="31">
        <f t="shared" si="42"/>
        <v>5.3021712427442367E-3</v>
      </c>
      <c r="AE43" s="31">
        <f t="shared" si="54"/>
        <v>-6.6967620818764262</v>
      </c>
      <c r="AF43" s="31">
        <f t="shared" si="55"/>
        <v>-2.2388241072943713</v>
      </c>
      <c r="AG43" s="31">
        <f t="shared" si="5"/>
        <v>73.803921600570277</v>
      </c>
      <c r="AH43" s="31">
        <f t="shared" si="43"/>
        <v>-35.630506643567919</v>
      </c>
      <c r="AI43" s="31">
        <f t="shared" si="44"/>
        <v>-89.052417354055748</v>
      </c>
      <c r="AJ43" s="31">
        <f t="shared" si="56"/>
        <v>3.1627291351876263E-3</v>
      </c>
      <c r="AK43" s="31">
        <f t="shared" si="45"/>
        <v>1.5460912418746353</v>
      </c>
      <c r="AL43" s="32">
        <f t="shared" si="46"/>
        <v>-4.5559647947693467E-5</v>
      </c>
      <c r="AM43" s="31">
        <f t="shared" si="47"/>
        <v>-0.18557534509835633</v>
      </c>
      <c r="AN43" s="31">
        <f t="shared" si="57"/>
        <v>38.176532126489597</v>
      </c>
      <c r="AO43" s="31">
        <f t="shared" si="58"/>
        <v>-87.691901457279471</v>
      </c>
      <c r="AP43" s="30">
        <f t="shared" si="10"/>
        <v>19.493882694704595</v>
      </c>
      <c r="AQ43" s="30">
        <f t="shared" si="11"/>
        <v>-19.244228782212005</v>
      </c>
      <c r="AR43" s="31">
        <f t="shared" si="59"/>
        <v>31.729423957105766</v>
      </c>
      <c r="AS43" s="33">
        <f t="shared" si="60"/>
        <v>-89.930725564573848</v>
      </c>
      <c r="AT43" s="31">
        <f t="shared" si="48"/>
        <v>2.6195377028490039E-9</v>
      </c>
      <c r="AU43" s="31">
        <f t="shared" si="49"/>
        <v>1.4071579768613661E-3</v>
      </c>
      <c r="AV43" s="32">
        <f t="shared" si="50"/>
        <v>-3.1174778338790612E-11</v>
      </c>
      <c r="AW43" s="31">
        <f t="shared" si="51"/>
        <v>-1.535081429608274E-4</v>
      </c>
      <c r="AX43" s="34">
        <f t="shared" si="61"/>
        <v>2.5883629245102132E-9</v>
      </c>
      <c r="AY43" s="35">
        <f t="shared" si="62"/>
        <v>1.2536498339005388E-3</v>
      </c>
      <c r="AZ43" s="10">
        <f t="shared" si="32"/>
        <v>31.72942217494624</v>
      </c>
      <c r="BA43" s="10">
        <f t="shared" si="33"/>
        <v>-89.981219566178595</v>
      </c>
      <c r="BB43" s="10">
        <f t="shared" si="63"/>
        <v>90.018780433821405</v>
      </c>
      <c r="BC43" s="62"/>
      <c r="BD43" s="60">
        <f t="shared" si="64"/>
        <v>32</v>
      </c>
      <c r="BE43" s="60">
        <f t="shared" si="65"/>
        <v>-90</v>
      </c>
      <c r="BF43" s="60">
        <f t="shared" si="66"/>
        <v>90</v>
      </c>
      <c r="BI43" s="37">
        <f t="shared" si="16"/>
        <v>-7.3799479903669415E-7</v>
      </c>
      <c r="BJ43" s="37">
        <f t="shared" si="17"/>
        <v>-2.3618761538167273E-2</v>
      </c>
      <c r="BK43" s="37">
        <f t="shared" si="18"/>
        <v>-1.0467530871370538E-6</v>
      </c>
      <c r="BL43" s="37">
        <f t="shared" si="19"/>
        <v>-2.812888990046656E-2</v>
      </c>
    </row>
    <row r="44" spans="1:64" x14ac:dyDescent="0.35">
      <c r="V44" s="29">
        <v>1.4</v>
      </c>
      <c r="W44" s="38">
        <f t="shared" si="52"/>
        <v>251.188643150958</v>
      </c>
      <c r="X44" s="30">
        <f t="shared" si="21"/>
        <v>-6.6910605961528935</v>
      </c>
      <c r="Y44" s="31">
        <f t="shared" si="38"/>
        <v>-6.0064172878026177E-3</v>
      </c>
      <c r="Z44" s="31">
        <f t="shared" si="39"/>
        <v>-2.1305325446807775</v>
      </c>
      <c r="AA44" s="31">
        <f t="shared" si="40"/>
        <v>3.6376729952374945E-5</v>
      </c>
      <c r="AB44" s="31">
        <f t="shared" si="41"/>
        <v>-0.16582194376540624</v>
      </c>
      <c r="AC44" s="31">
        <f t="shared" si="53"/>
        <v>3.8944536299736604E-8</v>
      </c>
      <c r="AD44" s="31">
        <f t="shared" si="42"/>
        <v>5.4256746758427872E-3</v>
      </c>
      <c r="AE44" s="31">
        <f t="shared" si="54"/>
        <v>-6.697030597766207</v>
      </c>
      <c r="AF44" s="31">
        <f t="shared" si="55"/>
        <v>-2.2909288137703405</v>
      </c>
      <c r="AG44" s="31">
        <f t="shared" si="5"/>
        <v>73.803921600570277</v>
      </c>
      <c r="AH44" s="31">
        <f t="shared" si="43"/>
        <v>-35.830453184623387</v>
      </c>
      <c r="AI44" s="31">
        <f t="shared" si="44"/>
        <v>-89.073983168760421</v>
      </c>
      <c r="AJ44" s="31">
        <f t="shared" si="56"/>
        <v>3.3117271501939701E-3</v>
      </c>
      <c r="AK44" s="31">
        <f t="shared" si="45"/>
        <v>1.5820862385650398</v>
      </c>
      <c r="AL44" s="32">
        <f t="shared" si="46"/>
        <v>-4.7706796211753329E-5</v>
      </c>
      <c r="AM44" s="31">
        <f t="shared" si="47"/>
        <v>-0.18989791888405946</v>
      </c>
      <c r="AN44" s="31">
        <f t="shared" si="57"/>
        <v>37.976732436300871</v>
      </c>
      <c r="AO44" s="31">
        <f t="shared" si="58"/>
        <v>-87.681794849079438</v>
      </c>
      <c r="AP44" s="30">
        <f t="shared" si="10"/>
        <v>19.493882694704595</v>
      </c>
      <c r="AQ44" s="30">
        <f t="shared" si="11"/>
        <v>-19.244228782212005</v>
      </c>
      <c r="AR44" s="31">
        <f t="shared" si="59"/>
        <v>31.529355751027254</v>
      </c>
      <c r="AS44" s="33">
        <f t="shared" si="60"/>
        <v>-89.972723662849774</v>
      </c>
      <c r="AT44" s="31">
        <f t="shared" si="48"/>
        <v>2.7429947623889116E-9</v>
      </c>
      <c r="AU44" s="31">
        <f t="shared" si="49"/>
        <v>1.439934896740555E-3</v>
      </c>
      <c r="AV44" s="32">
        <f t="shared" si="50"/>
        <v>-3.2644413397823221E-11</v>
      </c>
      <c r="AW44" s="31">
        <f t="shared" si="51"/>
        <v>-1.5708380694982914E-4</v>
      </c>
      <c r="AX44" s="34">
        <f t="shared" si="61"/>
        <v>2.7103503489910886E-9</v>
      </c>
      <c r="AY44" s="35">
        <f t="shared" si="62"/>
        <v>1.2828510897907259E-3</v>
      </c>
      <c r="AZ44" s="10">
        <f t="shared" si="32"/>
        <v>31.529353884877146</v>
      </c>
      <c r="BA44" s="10">
        <f t="shared" si="33"/>
        <v>-90.02439382067061</v>
      </c>
      <c r="BB44" s="10">
        <f t="shared" si="63"/>
        <v>89.97560617932939</v>
      </c>
      <c r="BC44" s="37"/>
      <c r="BD44" s="60">
        <f t="shared" si="64"/>
        <v>32</v>
      </c>
      <c r="BE44" s="60">
        <f t="shared" si="65"/>
        <v>-90</v>
      </c>
      <c r="BF44" s="60">
        <f t="shared" si="66"/>
        <v>90</v>
      </c>
      <c r="BI44" s="37">
        <f t="shared" si="16"/>
        <v>-7.7277542066429747E-7</v>
      </c>
      <c r="BJ44" s="37">
        <f t="shared" si="17"/>
        <v>-2.4168913103837588E-2</v>
      </c>
      <c r="BK44" s="37">
        <f t="shared" si="18"/>
        <v>-1.096085035278994E-6</v>
      </c>
      <c r="BL44" s="37">
        <f t="shared" si="19"/>
        <v>-2.8784095806797156E-2</v>
      </c>
    </row>
    <row r="45" spans="1:64" x14ac:dyDescent="0.35">
      <c r="V45" s="29">
        <v>1.41</v>
      </c>
      <c r="W45" s="36">
        <f t="shared" si="52"/>
        <v>257.03957827688646</v>
      </c>
      <c r="X45" s="30">
        <f t="shared" si="21"/>
        <v>-6.6910605961528935</v>
      </c>
      <c r="Y45" s="31">
        <f t="shared" si="38"/>
        <v>-6.2892861419896404E-3</v>
      </c>
      <c r="Z45" s="31">
        <f t="shared" si="39"/>
        <v>-2.1801116809742722</v>
      </c>
      <c r="AA45" s="31">
        <f t="shared" si="40"/>
        <v>3.8091104899118341E-5</v>
      </c>
      <c r="AB45" s="31">
        <f t="shared" si="41"/>
        <v>-0.16968441069387902</v>
      </c>
      <c r="AC45" s="31">
        <f t="shared" si="53"/>
        <v>4.0779936901094393E-8</v>
      </c>
      <c r="AD45" s="31">
        <f t="shared" si="42"/>
        <v>5.5520548734029496E-3</v>
      </c>
      <c r="AE45" s="31">
        <f t="shared" si="54"/>
        <v>-6.6973117504100479</v>
      </c>
      <c r="AF45" s="31">
        <f t="shared" si="55"/>
        <v>-2.3442440367947484</v>
      </c>
      <c r="AG45" s="31">
        <f t="shared" si="5"/>
        <v>73.803921600570277</v>
      </c>
      <c r="AH45" s="31">
        <f t="shared" si="43"/>
        <v>-36.030402131113412</v>
      </c>
      <c r="AI45" s="31">
        <f t="shared" si="44"/>
        <v>-89.095058339151933</v>
      </c>
      <c r="AJ45" s="31">
        <f t="shared" si="56"/>
        <v>3.4677417466240303E-3</v>
      </c>
      <c r="AK45" s="31">
        <f t="shared" si="45"/>
        <v>1.6189183731341801</v>
      </c>
      <c r="AL45" s="32">
        <f t="shared" si="46"/>
        <v>-4.9955135318625058E-5</v>
      </c>
      <c r="AM45" s="31">
        <f t="shared" si="47"/>
        <v>-0.1943211761093975</v>
      </c>
      <c r="AN45" s="31">
        <f t="shared" si="57"/>
        <v>37.776937256068173</v>
      </c>
      <c r="AO45" s="31">
        <f t="shared" si="58"/>
        <v>-87.670461142127152</v>
      </c>
      <c r="AP45" s="30">
        <f t="shared" si="10"/>
        <v>19.493882694704595</v>
      </c>
      <c r="AQ45" s="30">
        <f t="shared" si="11"/>
        <v>-19.244228782212005</v>
      </c>
      <c r="AR45" s="31">
        <f t="shared" si="59"/>
        <v>31.329279418150719</v>
      </c>
      <c r="AS45" s="33">
        <f t="shared" si="60"/>
        <v>-90.014705178921901</v>
      </c>
      <c r="AT45" s="31">
        <f t="shared" si="48"/>
        <v>2.8722667165484602E-9</v>
      </c>
      <c r="AU45" s="31">
        <f t="shared" si="49"/>
        <v>1.4734752891605021E-3</v>
      </c>
      <c r="AV45" s="32">
        <f t="shared" si="50"/>
        <v>-3.4183480034448186E-11</v>
      </c>
      <c r="AW45" s="31">
        <f t="shared" si="51"/>
        <v>-1.6074275885252405E-4</v>
      </c>
      <c r="AX45" s="34">
        <f t="shared" si="61"/>
        <v>2.8380832365140121E-9</v>
      </c>
      <c r="AY45" s="35">
        <f t="shared" si="62"/>
        <v>1.3127325303079781E-3</v>
      </c>
      <c r="AZ45" s="10">
        <f t="shared" si="32"/>
        <v>31.329277464051678</v>
      </c>
      <c r="BA45" s="10">
        <f t="shared" si="33"/>
        <v>-90.067578889144102</v>
      </c>
      <c r="BB45" s="10">
        <f t="shared" si="63"/>
        <v>89.932421110855898</v>
      </c>
      <c r="BC45" s="62"/>
      <c r="BD45" s="60">
        <f t="shared" si="64"/>
        <v>31</v>
      </c>
      <c r="BE45" s="60">
        <f t="shared" si="65"/>
        <v>-90</v>
      </c>
      <c r="BF45" s="60">
        <f t="shared" si="66"/>
        <v>90</v>
      </c>
      <c r="BI45" s="37">
        <f t="shared" si="16"/>
        <v>-8.0919519966107922E-7</v>
      </c>
      <c r="BJ45" s="37">
        <f t="shared" si="17"/>
        <v>-2.4731879341065948E-2</v>
      </c>
      <c r="BK45" s="37">
        <f t="shared" si="18"/>
        <v>-1.1477419235275427E-6</v>
      </c>
      <c r="BL45" s="37">
        <f t="shared" si="19"/>
        <v>-2.9454563411451543E-2</v>
      </c>
    </row>
    <row r="46" spans="1:64" x14ac:dyDescent="0.35">
      <c r="V46" s="29">
        <v>1.42</v>
      </c>
      <c r="W46" s="38">
        <f t="shared" si="52"/>
        <v>263.02679918953822</v>
      </c>
      <c r="X46" s="30">
        <f t="shared" si="21"/>
        <v>-6.6910605961528935</v>
      </c>
      <c r="Y46" s="31">
        <f t="shared" si="38"/>
        <v>-6.5854664488943634E-3</v>
      </c>
      <c r="Z46" s="31">
        <f t="shared" si="39"/>
        <v>-2.2308422819107179</v>
      </c>
      <c r="AA46" s="31">
        <f t="shared" si="40"/>
        <v>3.9886275124619759E-5</v>
      </c>
      <c r="AB46" s="31">
        <f t="shared" si="41"/>
        <v>-0.17363684443785599</v>
      </c>
      <c r="AC46" s="31">
        <f t="shared" si="53"/>
        <v>4.2701835746734417E-8</v>
      </c>
      <c r="AD46" s="31">
        <f t="shared" si="42"/>
        <v>5.68137884387338E-3</v>
      </c>
      <c r="AE46" s="31">
        <f t="shared" si="54"/>
        <v>-6.6976061336248272</v>
      </c>
      <c r="AF46" s="31">
        <f t="shared" si="55"/>
        <v>-2.3987977475047004</v>
      </c>
      <c r="AG46" s="31">
        <f t="shared" si="5"/>
        <v>73.803921600570277</v>
      </c>
      <c r="AH46" s="31">
        <f t="shared" si="43"/>
        <v>-36.230353374829633</v>
      </c>
      <c r="AI46" s="31">
        <f t="shared" si="44"/>
        <v>-89.115654016739711</v>
      </c>
      <c r="AJ46" s="31">
        <f t="shared" si="56"/>
        <v>3.6311030776308541E-3</v>
      </c>
      <c r="AK46" s="31">
        <f t="shared" si="45"/>
        <v>1.6566070526318128</v>
      </c>
      <c r="AL46" s="32">
        <f t="shared" si="46"/>
        <v>-5.2309434135006526E-5</v>
      </c>
      <c r="AM46" s="31">
        <f t="shared" si="47"/>
        <v>-0.19884746183288132</v>
      </c>
      <c r="AN46" s="31">
        <f t="shared" si="57"/>
        <v>37.577147019384142</v>
      </c>
      <c r="AO46" s="31">
        <f t="shared" si="58"/>
        <v>-87.657894425940782</v>
      </c>
      <c r="AP46" s="30">
        <f t="shared" si="10"/>
        <v>19.493882694704595</v>
      </c>
      <c r="AQ46" s="30">
        <f t="shared" si="11"/>
        <v>-19.244228782212005</v>
      </c>
      <c r="AR46" s="31">
        <f t="shared" si="59"/>
        <v>31.129194798251902</v>
      </c>
      <c r="AS46" s="33">
        <f t="shared" si="60"/>
        <v>-90.056692173445484</v>
      </c>
      <c r="AT46" s="31">
        <f t="shared" si="48"/>
        <v>3.0076312916376609E-9</v>
      </c>
      <c r="AU46" s="31">
        <f t="shared" si="49"/>
        <v>1.5077969376811337E-3</v>
      </c>
      <c r="AV46" s="32">
        <f t="shared" si="50"/>
        <v>-3.5791978248665547E-11</v>
      </c>
      <c r="AW46" s="31">
        <f t="shared" si="51"/>
        <v>-1.6448693869364266E-4</v>
      </c>
      <c r="AX46" s="34">
        <f t="shared" si="61"/>
        <v>2.9718393133889953E-9</v>
      </c>
      <c r="AY46" s="35">
        <f t="shared" si="62"/>
        <v>1.343309998987491E-3</v>
      </c>
      <c r="AZ46" s="10">
        <f t="shared" si="32"/>
        <v>31.129192752059023</v>
      </c>
      <c r="BA46" s="10">
        <f t="shared" si="33"/>
        <v>-90.110797470392555</v>
      </c>
      <c r="BB46" s="10">
        <f t="shared" si="63"/>
        <v>89.889202529607445</v>
      </c>
      <c r="BC46" s="37"/>
      <c r="BD46" s="60">
        <f t="shared" si="64"/>
        <v>31</v>
      </c>
      <c r="BE46" s="60">
        <f t="shared" si="65"/>
        <v>-90</v>
      </c>
      <c r="BF46" s="60">
        <f t="shared" si="66"/>
        <v>90</v>
      </c>
      <c r="BI46" s="37">
        <f t="shared" si="16"/>
        <v>-8.4733139218585012E-7</v>
      </c>
      <c r="BJ46" s="37">
        <f t="shared" si="17"/>
        <v>-2.5307958741567996E-2</v>
      </c>
      <c r="BK46" s="37">
        <f t="shared" si="18"/>
        <v>-1.2018333255763832E-6</v>
      </c>
      <c r="BL46" s="37">
        <f t="shared" si="19"/>
        <v>-3.014064820449348E-2</v>
      </c>
    </row>
    <row r="47" spans="1:64" x14ac:dyDescent="0.35">
      <c r="V47" s="29">
        <v>1.43</v>
      </c>
      <c r="W47" s="36">
        <f t="shared" si="52"/>
        <v>269.15348039269156</v>
      </c>
      <c r="X47" s="30">
        <f t="shared" si="21"/>
        <v>-6.6910605961528935</v>
      </c>
      <c r="Y47" s="31">
        <f t="shared" si="38"/>
        <v>-6.8955836558801673E-3</v>
      </c>
      <c r="Z47" s="31">
        <f t="shared" si="39"/>
        <v>-2.282750927177978</v>
      </c>
      <c r="AA47" s="31">
        <f t="shared" si="40"/>
        <v>4.1766048319338608E-5</v>
      </c>
      <c r="AB47" s="31">
        <f t="shared" si="41"/>
        <v>-0.1776813404794724</v>
      </c>
      <c r="AC47" s="31">
        <f t="shared" si="53"/>
        <v>4.4714311941761806E-8</v>
      </c>
      <c r="AD47" s="31">
        <f t="shared" si="42"/>
        <v>5.8137151565297559E-3</v>
      </c>
      <c r="AE47" s="31">
        <f t="shared" si="54"/>
        <v>-6.697914369046142</v>
      </c>
      <c r="AF47" s="31">
        <f t="shared" si="55"/>
        <v>-2.4546185525009205</v>
      </c>
      <c r="AG47" s="31">
        <f t="shared" si="5"/>
        <v>73.803921600570277</v>
      </c>
      <c r="AH47" s="31">
        <f t="shared" si="43"/>
        <v>-36.43030681242913</v>
      </c>
      <c r="AI47" s="31">
        <f t="shared" si="44"/>
        <v>-89.135781100322575</v>
      </c>
      <c r="AJ47" s="31">
        <f t="shared" si="56"/>
        <v>3.8021568051169268E-3</v>
      </c>
      <c r="AK47" s="31">
        <f t="shared" si="45"/>
        <v>1.6951721295599773</v>
      </c>
      <c r="AL47" s="32">
        <f t="shared" si="46"/>
        <v>-5.4774686268677344E-5</v>
      </c>
      <c r="AM47" s="31">
        <f t="shared" si="47"/>
        <v>-0.20347917572500387</v>
      </c>
      <c r="AN47" s="31">
        <f t="shared" si="57"/>
        <v>37.377362170259993</v>
      </c>
      <c r="AO47" s="31">
        <f t="shared" si="58"/>
        <v>-87.644088146487604</v>
      </c>
      <c r="AP47" s="30">
        <f t="shared" si="10"/>
        <v>19.493882694704595</v>
      </c>
      <c r="AQ47" s="30">
        <f t="shared" si="11"/>
        <v>-19.244228782212005</v>
      </c>
      <c r="AR47" s="31">
        <f t="shared" si="59"/>
        <v>30.929101713706444</v>
      </c>
      <c r="AS47" s="33">
        <f t="shared" si="60"/>
        <v>-90.098706698988522</v>
      </c>
      <c r="AT47" s="31">
        <f t="shared" si="48"/>
        <v>3.1493777858960902E-9</v>
      </c>
      <c r="AU47" s="31">
        <f t="shared" si="49"/>
        <v>1.5429180400946987E-3</v>
      </c>
      <c r="AV47" s="32">
        <f t="shared" si="50"/>
        <v>-3.7481479970074031E-11</v>
      </c>
      <c r="AW47" s="31">
        <f t="shared" si="51"/>
        <v>-1.6831833168689674E-4</v>
      </c>
      <c r="AX47" s="34">
        <f t="shared" si="61"/>
        <v>3.1118963059260162E-9</v>
      </c>
      <c r="AY47" s="35">
        <f t="shared" si="62"/>
        <v>1.374599708407802E-3</v>
      </c>
      <c r="AZ47" s="10">
        <f t="shared" si="32"/>
        <v>30.929099571079476</v>
      </c>
      <c r="BA47" s="10">
        <f t="shared" si="33"/>
        <v>-90.154072269986287</v>
      </c>
      <c r="BB47" s="10">
        <f t="shared" si="63"/>
        <v>89.845927730013713</v>
      </c>
      <c r="BC47" s="62"/>
      <c r="BD47" s="60">
        <f t="shared" si="64"/>
        <v>31</v>
      </c>
      <c r="BE47" s="60">
        <f t="shared" si="65"/>
        <v>-90</v>
      </c>
      <c r="BF47" s="60">
        <f t="shared" si="66"/>
        <v>90</v>
      </c>
      <c r="BI47" s="37">
        <f t="shared" si="16"/>
        <v>-8.8726488509304737E-7</v>
      </c>
      <c r="BJ47" s="37">
        <f t="shared" si="17"/>
        <v>-2.5897456749801043E-2</v>
      </c>
      <c r="BK47" s="37">
        <f t="shared" si="18"/>
        <v>-1.2584739781339195E-6</v>
      </c>
      <c r="BL47" s="37">
        <f t="shared" si="19"/>
        <v>-3.0842713956374179E-2</v>
      </c>
    </row>
    <row r="48" spans="1:64" x14ac:dyDescent="0.35">
      <c r="V48" s="29">
        <v>1.44</v>
      </c>
      <c r="W48" s="38">
        <f t="shared" si="52"/>
        <v>275.42287033381666</v>
      </c>
      <c r="X48" s="30">
        <f t="shared" si="21"/>
        <v>-6.6910605961528935</v>
      </c>
      <c r="Y48" s="31">
        <f t="shared" si="38"/>
        <v>-7.2202925036721479E-3</v>
      </c>
      <c r="Z48" s="31">
        <f t="shared" si="39"/>
        <v>-2.3358647983820471</v>
      </c>
      <c r="AA48" s="31">
        <f t="shared" si="40"/>
        <v>4.3734411622690433E-5</v>
      </c>
      <c r="AB48" s="31">
        <f t="shared" si="41"/>
        <v>-0.18182004310274519</v>
      </c>
      <c r="AC48" s="31">
        <f t="shared" si="53"/>
        <v>4.6821631670802613E-8</v>
      </c>
      <c r="AD48" s="31">
        <f t="shared" si="42"/>
        <v>5.9491339778310779E-3</v>
      </c>
      <c r="AE48" s="31">
        <f t="shared" si="54"/>
        <v>-6.6982371074233109</v>
      </c>
      <c r="AF48" s="31">
        <f t="shared" si="55"/>
        <v>-2.5117357075069608</v>
      </c>
      <c r="AG48" s="31">
        <f t="shared" si="5"/>
        <v>73.803921600570277</v>
      </c>
      <c r="AH48" s="31">
        <f t="shared" si="43"/>
        <v>-36.630262345215847</v>
      </c>
      <c r="AI48" s="31">
        <f t="shared" si="44"/>
        <v>-89.155450241665761</v>
      </c>
      <c r="AJ48" s="31">
        <f t="shared" si="56"/>
        <v>3.9812648257329594E-3</v>
      </c>
      <c r="AK48" s="31">
        <f t="shared" si="45"/>
        <v>1.7346339117786453</v>
      </c>
      <c r="AL48" s="32">
        <f t="shared" si="46"/>
        <v>-5.7356120655884438E-5</v>
      </c>
      <c r="AM48" s="31">
        <f t="shared" si="47"/>
        <v>-0.2082187733394979</v>
      </c>
      <c r="AN48" s="31">
        <f t="shared" si="57"/>
        <v>37.177583164059506</v>
      </c>
      <c r="AO48" s="31">
        <f t="shared" si="58"/>
        <v>-87.629035103226613</v>
      </c>
      <c r="AP48" s="30">
        <f t="shared" si="10"/>
        <v>19.493882694704595</v>
      </c>
      <c r="AQ48" s="30">
        <f t="shared" si="11"/>
        <v>-19.244228782212005</v>
      </c>
      <c r="AR48" s="31">
        <f t="shared" si="59"/>
        <v>30.728999969128786</v>
      </c>
      <c r="AS48" s="33">
        <f t="shared" si="60"/>
        <v>-90.140770810733571</v>
      </c>
      <c r="AT48" s="31">
        <f t="shared" si="48"/>
        <v>3.2978032121830206E-9</v>
      </c>
      <c r="AU48" s="31">
        <f t="shared" si="49"/>
        <v>1.5788572180744746E-3</v>
      </c>
      <c r="AV48" s="32">
        <f t="shared" si="50"/>
        <v>-3.9246199233874348E-11</v>
      </c>
      <c r="AW48" s="31">
        <f t="shared" si="51"/>
        <v>-1.7223896928756572E-4</v>
      </c>
      <c r="AX48" s="34">
        <f t="shared" si="61"/>
        <v>3.2585570129491463E-9</v>
      </c>
      <c r="AY48" s="35">
        <f t="shared" si="62"/>
        <v>1.4066182487869089E-3</v>
      </c>
      <c r="AZ48" s="10">
        <f t="shared" si="32"/>
        <v>30.728997725522934</v>
      </c>
      <c r="BA48" s="10">
        <f t="shared" si="33"/>
        <v>-90.197426011320502</v>
      </c>
      <c r="BB48" s="10">
        <f t="shared" si="63"/>
        <v>89.802573988679498</v>
      </c>
      <c r="BC48" s="37"/>
      <c r="BD48" s="60">
        <f t="shared" si="64"/>
        <v>31</v>
      </c>
      <c r="BE48" s="60">
        <f t="shared" si="65"/>
        <v>-90</v>
      </c>
      <c r="BF48" s="60">
        <f t="shared" si="66"/>
        <v>90</v>
      </c>
      <c r="BI48" s="37">
        <f t="shared" si="16"/>
        <v>-9.2908038783416528E-7</v>
      </c>
      <c r="BJ48" s="37">
        <f t="shared" si="17"/>
        <v>-2.6500685924912476E-2</v>
      </c>
      <c r="BK48" s="37">
        <f t="shared" si="18"/>
        <v>-1.3177840200770141E-6</v>
      </c>
      <c r="BL48" s="37">
        <f t="shared" si="19"/>
        <v>-3.1561132910804486E-2</v>
      </c>
    </row>
    <row r="49" spans="1:64" x14ac:dyDescent="0.35">
      <c r="A49" t="s">
        <v>147</v>
      </c>
      <c r="B49">
        <f>Sheet1!B49*1000</f>
        <v>0</v>
      </c>
      <c r="V49" s="29">
        <v>1.45</v>
      </c>
      <c r="W49" s="36">
        <f t="shared" si="52"/>
        <v>281.83829312644548</v>
      </c>
      <c r="X49" s="30">
        <f t="shared" si="21"/>
        <v>-6.6910605961528935</v>
      </c>
      <c r="Y49" s="31">
        <f t="shared" si="38"/>
        <v>-7.5602783893013873E-3</v>
      </c>
      <c r="Z49" s="31">
        <f t="shared" si="39"/>
        <v>-2.3902116918445584</v>
      </c>
      <c r="AA49" s="31">
        <f t="shared" si="40"/>
        <v>4.5795540075704757E-5</v>
      </c>
      <c r="AB49" s="31">
        <f t="shared" si="41"/>
        <v>-0.1860551465297304</v>
      </c>
      <c r="AC49" s="31">
        <f t="shared" si="53"/>
        <v>4.9028267484552447E-8</v>
      </c>
      <c r="AD49" s="31">
        <f t="shared" si="42"/>
        <v>6.0877071086228229E-3</v>
      </c>
      <c r="AE49" s="31">
        <f t="shared" si="54"/>
        <v>-6.6985750299738518</v>
      </c>
      <c r="AF49" s="31">
        <f t="shared" si="55"/>
        <v>-2.5701791312656659</v>
      </c>
      <c r="AG49" s="31">
        <f t="shared" si="5"/>
        <v>73.803921600570277</v>
      </c>
      <c r="AH49" s="31">
        <f t="shared" si="43"/>
        <v>-36.830219878931814</v>
      </c>
      <c r="AI49" s="31">
        <f t="shared" si="44"/>
        <v>-89.174671851053787</v>
      </c>
      <c r="AJ49" s="31">
        <f t="shared" si="56"/>
        <v>4.1688060306396312E-3</v>
      </c>
      <c r="AK49" s="31">
        <f t="shared" si="45"/>
        <v>1.7750131726086589</v>
      </c>
      <c r="AL49" s="32">
        <f t="shared" si="46"/>
        <v>-6.0059212655095961E-5</v>
      </c>
      <c r="AM49" s="31">
        <f t="shared" si="47"/>
        <v>-0.21306876741414621</v>
      </c>
      <c r="AN49" s="31">
        <f t="shared" si="57"/>
        <v>36.977810468456447</v>
      </c>
      <c r="AO49" s="31">
        <f t="shared" si="58"/>
        <v>-87.612727445859278</v>
      </c>
      <c r="AP49" s="30">
        <f t="shared" si="10"/>
        <v>19.493882694704595</v>
      </c>
      <c r="AQ49" s="30">
        <f t="shared" si="11"/>
        <v>-19.244228782212005</v>
      </c>
      <c r="AR49" s="31">
        <f t="shared" si="59"/>
        <v>30.528889350975184</v>
      </c>
      <c r="AS49" s="33">
        <f t="shared" si="60"/>
        <v>-90.182906577124939</v>
      </c>
      <c r="AT49" s="31">
        <f t="shared" si="48"/>
        <v>3.4532238699070144E-9</v>
      </c>
      <c r="AU49" s="31">
        <f t="shared" si="49"/>
        <v>1.6156335270482239E-3</v>
      </c>
      <c r="AV49" s="32">
        <f t="shared" si="50"/>
        <v>-4.1095779314732108E-11</v>
      </c>
      <c r="AW49" s="31">
        <f t="shared" si="51"/>
        <v>-1.7625093026960102E-4</v>
      </c>
      <c r="AX49" s="34">
        <f t="shared" si="61"/>
        <v>3.4121280905922823E-9</v>
      </c>
      <c r="AY49" s="35">
        <f t="shared" si="62"/>
        <v>1.4393825967786229E-3</v>
      </c>
      <c r="AZ49" s="10">
        <f t="shared" si="32"/>
        <v>30.528887001631464</v>
      </c>
      <c r="BA49" s="10">
        <f t="shared" si="33"/>
        <v>-90.24088144661674</v>
      </c>
      <c r="BB49" s="10">
        <f t="shared" si="63"/>
        <v>89.75911855338326</v>
      </c>
      <c r="BC49" s="62"/>
      <c r="BD49" s="60">
        <f t="shared" si="64"/>
        <v>31</v>
      </c>
      <c r="BE49" s="60">
        <f t="shared" si="65"/>
        <v>-90</v>
      </c>
      <c r="BF49" s="60">
        <f t="shared" si="66"/>
        <v>90</v>
      </c>
      <c r="BI49" s="37">
        <f t="shared" si="16"/>
        <v>-9.7286659157207215E-7</v>
      </c>
      <c r="BJ49" s="37">
        <f t="shared" si="17"/>
        <v>-2.7117966106460386E-2</v>
      </c>
      <c r="BK49" s="37">
        <f t="shared" si="18"/>
        <v>-1.3798892586059491E-6</v>
      </c>
      <c r="BL49" s="37">
        <f t="shared" si="19"/>
        <v>-3.2296285982119283E-2</v>
      </c>
    </row>
    <row r="50" spans="1:64" x14ac:dyDescent="0.35">
      <c r="A50" s="89" t="s">
        <v>113</v>
      </c>
      <c r="B50" s="89"/>
      <c r="V50" s="29">
        <v>1.46</v>
      </c>
      <c r="W50" s="38">
        <f t="shared" si="52"/>
        <v>288.40315031266067</v>
      </c>
      <c r="X50" s="30">
        <f t="shared" si="21"/>
        <v>-6.6910605961528935</v>
      </c>
      <c r="Y50" s="31">
        <f t="shared" si="38"/>
        <v>-7.916258791612547E-3</v>
      </c>
      <c r="Z50" s="31">
        <f t="shared" si="39"/>
        <v>-2.4458200316117984</v>
      </c>
      <c r="AA50" s="31">
        <f t="shared" si="40"/>
        <v>4.795380547092453E-5</v>
      </c>
      <c r="AB50" s="31">
        <f t="shared" si="41"/>
        <v>-0.19038889608310394</v>
      </c>
      <c r="AC50" s="31">
        <f t="shared" si="53"/>
        <v>5.1338898299775682E-8</v>
      </c>
      <c r="AD50" s="31">
        <f t="shared" si="42"/>
        <v>6.2295080222066791E-3</v>
      </c>
      <c r="AE50" s="31">
        <f t="shared" si="54"/>
        <v>-6.6989288498001374</v>
      </c>
      <c r="AF50" s="31">
        <f t="shared" si="55"/>
        <v>-2.6299794196726953</v>
      </c>
      <c r="AG50" s="31">
        <f t="shared" si="5"/>
        <v>73.803921600570277</v>
      </c>
      <c r="AH50" s="31">
        <f t="shared" si="43"/>
        <v>-37.030179323557768</v>
      </c>
      <c r="AI50" s="31">
        <f t="shared" si="44"/>
        <v>-89.193456102721768</v>
      </c>
      <c r="AJ50" s="31">
        <f t="shared" si="56"/>
        <v>4.3651771005290257E-3</v>
      </c>
      <c r="AK50" s="31">
        <f t="shared" si="45"/>
        <v>1.8163311611341699</v>
      </c>
      <c r="AL50" s="32">
        <f t="shared" si="46"/>
        <v>-6.2889695649061251E-5</v>
      </c>
      <c r="AM50" s="31">
        <f t="shared" si="47"/>
        <v>-0.21803172920182962</v>
      </c>
      <c r="AN50" s="31">
        <f t="shared" si="57"/>
        <v>36.778044564417392</v>
      </c>
      <c r="AO50" s="31">
        <f t="shared" si="58"/>
        <v>-87.595156670789422</v>
      </c>
      <c r="AP50" s="30">
        <f t="shared" si="10"/>
        <v>19.493882694704595</v>
      </c>
      <c r="AQ50" s="30">
        <f t="shared" si="11"/>
        <v>-19.244228782212005</v>
      </c>
      <c r="AR50" s="31">
        <f t="shared" si="59"/>
        <v>30.32876962710985</v>
      </c>
      <c r="AS50" s="33">
        <f t="shared" si="60"/>
        <v>-90.225136090462115</v>
      </c>
      <c r="AT50" s="31">
        <f t="shared" si="48"/>
        <v>3.6159695590611194E-9</v>
      </c>
      <c r="AU50" s="31">
        <f t="shared" si="49"/>
        <v>1.6532664663016345E-3</v>
      </c>
      <c r="AV50" s="32">
        <f t="shared" si="50"/>
        <v>-4.303214886758048E-11</v>
      </c>
      <c r="AW50" s="31">
        <f t="shared" si="51"/>
        <v>-1.8035634182781977E-4</v>
      </c>
      <c r="AX50" s="34">
        <f t="shared" si="61"/>
        <v>3.5729374101935389E-9</v>
      </c>
      <c r="AY50" s="35">
        <f t="shared" si="62"/>
        <v>1.4729101244738147E-3</v>
      </c>
      <c r="AZ50" s="10">
        <f t="shared" si="32"/>
        <v>30.328767167044987</v>
      </c>
      <c r="BA50" s="10">
        <f t="shared" si="33"/>
        <v>-90.284461367878862</v>
      </c>
      <c r="BB50" s="10">
        <f t="shared" si="63"/>
        <v>89.715538632121138</v>
      </c>
      <c r="BC50" s="37"/>
      <c r="BD50" s="60">
        <f t="shared" si="64"/>
        <v>30</v>
      </c>
      <c r="BE50" s="60">
        <f t="shared" si="65"/>
        <v>-90</v>
      </c>
      <c r="BF50" s="60">
        <f t="shared" si="66"/>
        <v>90</v>
      </c>
      <c r="BI50" s="37">
        <f t="shared" si="16"/>
        <v>-1.0187163765117328E-6</v>
      </c>
      <c r="BJ50" s="37">
        <f t="shared" si="17"/>
        <v>-2.7749624583994183E-2</v>
      </c>
      <c r="BK50" s="37">
        <f t="shared" si="18"/>
        <v>-1.4449214247918362E-6</v>
      </c>
      <c r="BL50" s="37">
        <f t="shared" si="19"/>
        <v>-3.3048562957239104E-2</v>
      </c>
    </row>
    <row r="51" spans="1:64" x14ac:dyDescent="0.35">
      <c r="A51" t="s">
        <v>114</v>
      </c>
      <c r="B51" s="41">
        <f>Sheet1!B48*10^-12</f>
        <v>1.9498245157935784E-14</v>
      </c>
      <c r="C51" t="s">
        <v>115</v>
      </c>
      <c r="V51" s="29">
        <v>1.47</v>
      </c>
      <c r="W51" s="36">
        <f t="shared" si="52"/>
        <v>295.12092266663865</v>
      </c>
      <c r="X51" s="30">
        <f t="shared" si="21"/>
        <v>-6.6910605961528935</v>
      </c>
      <c r="Y51" s="31">
        <f t="shared" si="38"/>
        <v>-8.2889847620950755E-3</v>
      </c>
      <c r="Z51" s="31">
        <f t="shared" si="39"/>
        <v>-2.5027188826740971</v>
      </c>
      <c r="AA51" s="31">
        <f t="shared" si="40"/>
        <v>5.021378563232815E-5</v>
      </c>
      <c r="AB51" s="31">
        <f t="shared" si="41"/>
        <v>-0.19482358937577721</v>
      </c>
      <c r="AC51" s="31">
        <f t="shared" si="53"/>
        <v>5.375842675719893E-8</v>
      </c>
      <c r="AD51" s="31">
        <f t="shared" si="42"/>
        <v>6.3746119032970332E-3</v>
      </c>
      <c r="AE51" s="31">
        <f t="shared" si="54"/>
        <v>-6.6992993133709291</v>
      </c>
      <c r="AF51" s="31">
        <f t="shared" si="55"/>
        <v>-2.6911678601465772</v>
      </c>
      <c r="AG51" s="31">
        <f t="shared" si="5"/>
        <v>73.803921600570277</v>
      </c>
      <c r="AH51" s="31">
        <f t="shared" si="43"/>
        <v>-37.230140593122698</v>
      </c>
      <c r="AI51" s="31">
        <f t="shared" si="44"/>
        <v>-89.211812940167292</v>
      </c>
      <c r="AJ51" s="31">
        <f t="shared" si="56"/>
        <v>4.5707933375794801E-3</v>
      </c>
      <c r="AK51" s="31">
        <f t="shared" si="45"/>
        <v>1.8586096127066967</v>
      </c>
      <c r="AL51" s="32">
        <f t="shared" si="46"/>
        <v>-6.5853573222690419E-5</v>
      </c>
      <c r="AM51" s="31">
        <f t="shared" si="47"/>
        <v>-0.22311028983251149</v>
      </c>
      <c r="AN51" s="31">
        <f t="shared" si="57"/>
        <v>36.578285947211931</v>
      </c>
      <c r="AO51" s="31">
        <f t="shared" si="58"/>
        <v>-87.576313617293096</v>
      </c>
      <c r="AP51" s="30">
        <f t="shared" si="10"/>
        <v>19.493882694704595</v>
      </c>
      <c r="AQ51" s="30">
        <f t="shared" si="11"/>
        <v>-19.244228782212005</v>
      </c>
      <c r="AR51" s="31">
        <f t="shared" si="59"/>
        <v>30.128640546333592</v>
      </c>
      <c r="AS51" s="33">
        <f t="shared" si="60"/>
        <v>-90.267481477439674</v>
      </c>
      <c r="AT51" s="31">
        <f t="shared" si="48"/>
        <v>3.7863835802228674E-9</v>
      </c>
      <c r="AU51" s="31">
        <f t="shared" si="49"/>
        <v>1.6917759893171E-3</v>
      </c>
      <c r="AV51" s="32">
        <f t="shared" si="50"/>
        <v>-4.5061093857218883E-11</v>
      </c>
      <c r="AW51" s="31">
        <f t="shared" si="51"/>
        <v>-1.8455738070577147E-4</v>
      </c>
      <c r="AX51" s="34">
        <f t="shared" si="61"/>
        <v>3.7413224863656486E-9</v>
      </c>
      <c r="AY51" s="35">
        <f t="shared" si="62"/>
        <v>1.5072186086113285E-3</v>
      </c>
      <c r="AZ51" s="10">
        <f t="shared" si="32"/>
        <v>30.128637970329461</v>
      </c>
      <c r="BA51" s="10">
        <f t="shared" si="33"/>
        <v>-90.328188617803988</v>
      </c>
      <c r="BB51" s="10">
        <f t="shared" si="63"/>
        <v>89.671811382196012</v>
      </c>
      <c r="BC51" s="62"/>
      <c r="BD51" s="60">
        <f t="shared" si="64"/>
        <v>30</v>
      </c>
      <c r="BE51" s="60">
        <f t="shared" si="65"/>
        <v>-90</v>
      </c>
      <c r="BF51" s="60">
        <f t="shared" si="66"/>
        <v>90</v>
      </c>
      <c r="BI51" s="37">
        <f t="shared" si="16"/>
        <v>-1.0667269931941161E-6</v>
      </c>
      <c r="BJ51" s="37">
        <f t="shared" si="17"/>
        <v>-2.8395996270585123E-2</v>
      </c>
      <c r="BK51" s="37">
        <f t="shared" si="18"/>
        <v>-1.5130184619112263E-6</v>
      </c>
      <c r="BL51" s="37">
        <f t="shared" si="19"/>
        <v>-3.3818362702335646E-2</v>
      </c>
    </row>
    <row r="52" spans="1:64" x14ac:dyDescent="0.35">
      <c r="A52" t="s">
        <v>111</v>
      </c>
      <c r="B52" s="12">
        <f>B35*1000</f>
        <v>100000</v>
      </c>
      <c r="C52" t="s">
        <v>88</v>
      </c>
      <c r="V52" s="29">
        <v>1.48</v>
      </c>
      <c r="W52" s="38">
        <f t="shared" si="52"/>
        <v>301.99517204020162</v>
      </c>
      <c r="X52" s="30">
        <f t="shared" si="21"/>
        <v>-6.6910605961528935</v>
      </c>
      <c r="Y52" s="31">
        <f t="shared" si="38"/>
        <v>-8.679242483951034E-3</v>
      </c>
      <c r="Z52" s="31">
        <f t="shared" si="39"/>
        <v>-2.5609379643939527</v>
      </c>
      <c r="AA52" s="31">
        <f t="shared" si="40"/>
        <v>5.2580274113695848E-5</v>
      </c>
      <c r="AB52" s="31">
        <f t="shared" si="41"/>
        <v>-0.19936157752817452</v>
      </c>
      <c r="AC52" s="31">
        <f t="shared" si="53"/>
        <v>5.6291983078820012E-8</v>
      </c>
      <c r="AD52" s="31">
        <f t="shared" si="42"/>
        <v>6.5230956878848667E-3</v>
      </c>
      <c r="AE52" s="31">
        <f t="shared" si="54"/>
        <v>-6.6996872020707476</v>
      </c>
      <c r="AF52" s="31">
        <f t="shared" si="55"/>
        <v>-2.7537764462342427</v>
      </c>
      <c r="AG52" s="31">
        <f t="shared" si="5"/>
        <v>73.803921600570277</v>
      </c>
      <c r="AH52" s="31">
        <f t="shared" si="43"/>
        <v>-37.430103605521921</v>
      </c>
      <c r="AI52" s="31">
        <f t="shared" si="44"/>
        <v>-89.229752081345595</v>
      </c>
      <c r="AJ52" s="31">
        <f t="shared" si="56"/>
        <v>4.7860895359705582E-3</v>
      </c>
      <c r="AK52" s="31">
        <f t="shared" si="45"/>
        <v>1.9018707596527695</v>
      </c>
      <c r="AL52" s="32">
        <f t="shared" si="46"/>
        <v>-6.8957131873369291E-5</v>
      </c>
      <c r="AM52" s="31">
        <f t="shared" si="47"/>
        <v>-0.22830714170687474</v>
      </c>
      <c r="AN52" s="31">
        <f t="shared" si="57"/>
        <v>36.378535127452452</v>
      </c>
      <c r="AO52" s="31">
        <f t="shared" si="58"/>
        <v>-87.556188463399707</v>
      </c>
      <c r="AP52" s="30">
        <f t="shared" si="10"/>
        <v>19.493882694704595</v>
      </c>
      <c r="AQ52" s="30">
        <f t="shared" si="11"/>
        <v>-19.244228782212005</v>
      </c>
      <c r="AR52" s="31">
        <f t="shared" si="59"/>
        <v>29.928501837874293</v>
      </c>
      <c r="AS52" s="33">
        <f t="shared" si="60"/>
        <v>-90.309964909633948</v>
      </c>
      <c r="AT52" s="31">
        <f t="shared" si="48"/>
        <v>3.9648304491739981E-9</v>
      </c>
      <c r="AU52" s="31">
        <f t="shared" si="49"/>
        <v>1.731182514353317E-3</v>
      </c>
      <c r="AV52" s="32">
        <f t="shared" si="50"/>
        <v>-4.71845429385805E-11</v>
      </c>
      <c r="AW52" s="31">
        <f t="shared" si="51"/>
        <v>-1.8885627434987639E-4</v>
      </c>
      <c r="AX52" s="34">
        <f t="shared" si="61"/>
        <v>3.9176459062354177E-9</v>
      </c>
      <c r="AY52" s="35">
        <f t="shared" si="62"/>
        <v>1.5423262400034406E-3</v>
      </c>
      <c r="AZ52" s="10">
        <f t="shared" si="32"/>
        <v>29.928499140466844</v>
      </c>
      <c r="BA52" s="10">
        <f t="shared" si="33"/>
        <v>-90.372086100648659</v>
      </c>
      <c r="BB52" s="10">
        <f t="shared" si="63"/>
        <v>89.627913899351341</v>
      </c>
      <c r="BC52" s="37"/>
      <c r="BD52" s="60">
        <f t="shared" si="64"/>
        <v>30</v>
      </c>
      <c r="BE52" s="60">
        <f t="shared" si="65"/>
        <v>-90</v>
      </c>
      <c r="BF52" s="60">
        <f t="shared" si="66"/>
        <v>90</v>
      </c>
      <c r="BI52" s="37">
        <f t="shared" si="16"/>
        <v>-1.117000282363237E-6</v>
      </c>
      <c r="BJ52" s="37">
        <f t="shared" si="17"/>
        <v>-2.9057423880398697E-2</v>
      </c>
      <c r="BK52" s="37">
        <f t="shared" si="18"/>
        <v>-1.5843248118521278E-6</v>
      </c>
      <c r="BL52" s="37">
        <f t="shared" si="19"/>
        <v>-3.4606093374310955E-2</v>
      </c>
    </row>
    <row r="53" spans="1:64" x14ac:dyDescent="0.35">
      <c r="A53" t="s">
        <v>112</v>
      </c>
      <c r="B53">
        <f>(B11/B3-1)*B52</f>
        <v>816666.66666666674</v>
      </c>
      <c r="C53" s="39" t="s">
        <v>88</v>
      </c>
      <c r="V53" s="29">
        <v>1.49</v>
      </c>
      <c r="W53" s="36">
        <f t="shared" si="52"/>
        <v>309.0295432513592</v>
      </c>
      <c r="X53" s="30">
        <f t="shared" si="21"/>
        <v>-6.6910605961528935</v>
      </c>
      <c r="Y53" s="31">
        <f t="shared" si="38"/>
        <v>-9.0878549024185577E-3</v>
      </c>
      <c r="Z53" s="31">
        <f t="shared" si="39"/>
        <v>-2.6205076641408356</v>
      </c>
      <c r="AA53" s="31">
        <f t="shared" si="40"/>
        <v>5.5058290380987397E-5</v>
      </c>
      <c r="AB53" s="31">
        <f t="shared" si="41"/>
        <v>-0.20400526641381334</v>
      </c>
      <c r="AC53" s="31">
        <f t="shared" si="53"/>
        <v>5.894494242580123E-8</v>
      </c>
      <c r="AD53" s="31">
        <f t="shared" si="42"/>
        <v>6.6750381040302066E-3</v>
      </c>
      <c r="AE53" s="31">
        <f t="shared" si="54"/>
        <v>-6.7000933338199884</v>
      </c>
      <c r="AF53" s="31">
        <f t="shared" si="55"/>
        <v>-2.8178378924506187</v>
      </c>
      <c r="AG53" s="31">
        <f t="shared" si="5"/>
        <v>73.803921600570277</v>
      </c>
      <c r="AH53" s="31">
        <f t="shared" si="43"/>
        <v>-37.630068282343338</v>
      </c>
      <c r="AI53" s="31">
        <f t="shared" si="44"/>
        <v>-89.247283023750114</v>
      </c>
      <c r="AJ53" s="31">
        <f t="shared" si="56"/>
        <v>5.0115208927706354E-3</v>
      </c>
      <c r="AK53" s="31">
        <f t="shared" si="45"/>
        <v>1.9461373421870147</v>
      </c>
      <c r="AL53" s="32">
        <f t="shared" si="46"/>
        <v>-7.2206954358834465E-5</v>
      </c>
      <c r="AM53" s="31">
        <f t="shared" si="47"/>
        <v>-0.23362503992234407</v>
      </c>
      <c r="AN53" s="31">
        <f t="shared" si="57"/>
        <v>36.178792632165354</v>
      </c>
      <c r="AO53" s="31">
        <f t="shared" si="58"/>
        <v>-87.534770721485444</v>
      </c>
      <c r="AP53" s="30">
        <f t="shared" si="10"/>
        <v>19.493882694704595</v>
      </c>
      <c r="AQ53" s="30">
        <f t="shared" si="11"/>
        <v>-19.244228782212005</v>
      </c>
      <c r="AR53" s="31">
        <f t="shared" si="59"/>
        <v>29.728353210837952</v>
      </c>
      <c r="AS53" s="33">
        <f t="shared" si="60"/>
        <v>-90.352608613936056</v>
      </c>
      <c r="AT53" s="31">
        <f t="shared" si="48"/>
        <v>4.1516881822807238E-9</v>
      </c>
      <c r="AU53" s="31">
        <f t="shared" si="49"/>
        <v>1.7715069352713193E-3</v>
      </c>
      <c r="AV53" s="32">
        <f t="shared" si="50"/>
        <v>-4.9408282076464748E-11</v>
      </c>
      <c r="AW53" s="31">
        <f t="shared" si="51"/>
        <v>-1.9325530209044717E-4</v>
      </c>
      <c r="AX53" s="34">
        <f t="shared" si="61"/>
        <v>4.102279900204259E-9</v>
      </c>
      <c r="AY53" s="35">
        <f t="shared" si="62"/>
        <v>1.5782516331808722E-3</v>
      </c>
      <c r="AZ53" s="10">
        <f t="shared" si="32"/>
        <v>29.728350386305628</v>
      </c>
      <c r="BA53" s="10">
        <f t="shared" si="33"/>
        <v>-90.416176793050496</v>
      </c>
      <c r="BB53" s="10">
        <f t="shared" si="63"/>
        <v>89.583823206949504</v>
      </c>
      <c r="BC53" s="62"/>
      <c r="BD53" s="60">
        <f t="shared" si="64"/>
        <v>30</v>
      </c>
      <c r="BE53" s="60">
        <f t="shared" si="65"/>
        <v>-90</v>
      </c>
      <c r="BF53" s="60">
        <f t="shared" si="66"/>
        <v>90</v>
      </c>
      <c r="BI53" s="37">
        <f t="shared" si="16"/>
        <v>-1.1696428774753394E-6</v>
      </c>
      <c r="BJ53" s="37">
        <f t="shared" si="17"/>
        <v>-2.9734258110403103E-2</v>
      </c>
      <c r="BK53" s="37">
        <f t="shared" si="18"/>
        <v>-1.6589917246639594E-6</v>
      </c>
      <c r="BL53" s="37">
        <f t="shared" si="19"/>
        <v>-3.5412172637202317E-2</v>
      </c>
    </row>
    <row r="54" spans="1:64" x14ac:dyDescent="0.35">
      <c r="A54" t="s">
        <v>116</v>
      </c>
      <c r="B54">
        <f>1/2/PI()/B53/B51</f>
        <v>9994930.4261710271</v>
      </c>
      <c r="C54" t="s">
        <v>94</v>
      </c>
      <c r="V54" s="29">
        <v>1.5</v>
      </c>
      <c r="W54" s="38">
        <f t="shared" si="52"/>
        <v>316.22776601683802</v>
      </c>
      <c r="X54" s="30">
        <f t="shared" si="21"/>
        <v>-6.6910605961528935</v>
      </c>
      <c r="Y54" s="31">
        <f t="shared" si="38"/>
        <v>-9.5156834295033257E-3</v>
      </c>
      <c r="Z54" s="31">
        <f t="shared" si="39"/>
        <v>-2.6814590511300094</v>
      </c>
      <c r="AA54" s="31">
        <f t="shared" si="40"/>
        <v>5.7653090442079083E-5</v>
      </c>
      <c r="AB54" s="31">
        <f t="shared" si="41"/>
        <v>-0.208757117933842</v>
      </c>
      <c r="AC54" s="31">
        <f t="shared" si="53"/>
        <v>6.1722930684433088E-8</v>
      </c>
      <c r="AD54" s="31">
        <f t="shared" si="42"/>
        <v>6.8305197136047276E-3</v>
      </c>
      <c r="AE54" s="31">
        <f t="shared" si="54"/>
        <v>-6.7005185647690242</v>
      </c>
      <c r="AF54" s="31">
        <f t="shared" si="55"/>
        <v>-2.8833856493502465</v>
      </c>
      <c r="AG54" s="31">
        <f t="shared" si="5"/>
        <v>73.803921600570277</v>
      </c>
      <c r="AH54" s="31">
        <f t="shared" si="43"/>
        <v>-37.830034548701477</v>
      </c>
      <c r="AI54" s="31">
        <f t="shared" si="44"/>
        <v>-89.264415049381157</v>
      </c>
      <c r="AJ54" s="31">
        <f t="shared" si="56"/>
        <v>5.2475639609847694E-3</v>
      </c>
      <c r="AK54" s="31">
        <f t="shared" si="45"/>
        <v>1.9914326195323271</v>
      </c>
      <c r="AL54" s="32">
        <f t="shared" si="46"/>
        <v>-7.56099336546558E-5</v>
      </c>
      <c r="AM54" s="31">
        <f t="shared" si="47"/>
        <v>-0.23906680373224098</v>
      </c>
      <c r="AN54" s="31">
        <f t="shared" si="57"/>
        <v>35.979059005896133</v>
      </c>
      <c r="AO54" s="31">
        <f t="shared" si="58"/>
        <v>-87.512049233581067</v>
      </c>
      <c r="AP54" s="30">
        <f t="shared" si="10"/>
        <v>19.493882694704595</v>
      </c>
      <c r="AQ54" s="30">
        <f t="shared" si="11"/>
        <v>-19.244228782212005</v>
      </c>
      <c r="AR54" s="31">
        <f t="shared" si="59"/>
        <v>29.528194353619696</v>
      </c>
      <c r="AS54" s="33">
        <f t="shared" si="60"/>
        <v>-90.395434882931312</v>
      </c>
      <c r="AT54" s="31">
        <f t="shared" si="48"/>
        <v>4.3473502251486596E-9</v>
      </c>
      <c r="AU54" s="31">
        <f t="shared" si="49"/>
        <v>1.8127706326126728E-3</v>
      </c>
      <c r="AV54" s="32">
        <f t="shared" si="50"/>
        <v>-5.1738097235671053E-11</v>
      </c>
      <c r="AW54" s="31">
        <f t="shared" si="51"/>
        <v>-1.9775679635021938E-4</v>
      </c>
      <c r="AX54" s="34">
        <f t="shared" si="61"/>
        <v>4.2956121279129886E-9</v>
      </c>
      <c r="AY54" s="35">
        <f t="shared" si="62"/>
        <v>1.6150138362624534E-3</v>
      </c>
      <c r="AZ54" s="10">
        <f t="shared" si="32"/>
        <v>29.528191395971287</v>
      </c>
      <c r="BA54" s="10">
        <f t="shared" si="33"/>
        <v>-90.460483754804997</v>
      </c>
      <c r="BB54" s="10">
        <f t="shared" si="63"/>
        <v>89.539516245195003</v>
      </c>
      <c r="BC54" s="37"/>
      <c r="BD54" s="60">
        <f t="shared" si="64"/>
        <v>30</v>
      </c>
      <c r="BE54" s="60">
        <f t="shared" si="65"/>
        <v>-90</v>
      </c>
      <c r="BF54" s="60">
        <f t="shared" si="66"/>
        <v>90</v>
      </c>
      <c r="BI54" s="37">
        <f t="shared" si="16"/>
        <v>-1.224766439030926E-6</v>
      </c>
      <c r="BJ54" s="37">
        <f t="shared" si="17"/>
        <v>-3.0426857826309973E-2</v>
      </c>
      <c r="BK54" s="37">
        <f t="shared" si="18"/>
        <v>-1.7371775796795133E-6</v>
      </c>
      <c r="BL54" s="37">
        <f t="shared" si="19"/>
        <v>-3.6237027883627468E-2</v>
      </c>
    </row>
    <row r="55" spans="1:64" x14ac:dyDescent="0.35">
      <c r="A55" t="s">
        <v>117</v>
      </c>
      <c r="B55">
        <f>1/2/PI()/(B53*B52/(B53+B52)+B49)/(B51)</f>
        <v>91620195.573234424</v>
      </c>
      <c r="C55" t="s">
        <v>94</v>
      </c>
      <c r="V55" s="29">
        <v>1.51</v>
      </c>
      <c r="W55" s="36">
        <f t="shared" si="52"/>
        <v>323.59365692962831</v>
      </c>
      <c r="X55" s="30">
        <f t="shared" si="21"/>
        <v>-6.6910605961528935</v>
      </c>
      <c r="Y55" s="31">
        <f t="shared" si="38"/>
        <v>-9.9636297263728645E-3</v>
      </c>
      <c r="Z55" s="31">
        <f t="shared" si="39"/>
        <v>-2.7438238904622083</v>
      </c>
      <c r="AA55" s="31">
        <f t="shared" si="40"/>
        <v>6.0370178000997425E-5</v>
      </c>
      <c r="AB55" s="31">
        <f t="shared" si="41"/>
        <v>-0.21361965132120775</v>
      </c>
      <c r="AC55" s="31">
        <f t="shared" si="53"/>
        <v>6.4631843752682231E-8</v>
      </c>
      <c r="AD55" s="31">
        <f t="shared" si="42"/>
        <v>6.9896229550067066E-3</v>
      </c>
      <c r="AE55" s="31">
        <f t="shared" si="54"/>
        <v>-6.7009637910694222</v>
      </c>
      <c r="AF55" s="31">
        <f t="shared" si="55"/>
        <v>-2.9504539188284093</v>
      </c>
      <c r="AG55" s="31">
        <f t="shared" si="5"/>
        <v>73.803921600570277</v>
      </c>
      <c r="AH55" s="31">
        <f t="shared" si="43"/>
        <v>-38.030002333078997</v>
      </c>
      <c r="AI55" s="31">
        <f t="shared" si="44"/>
        <v>-89.281157229604673</v>
      </c>
      <c r="AJ55" s="31">
        <f t="shared" si="56"/>
        <v>5.4947176467179566E-3</v>
      </c>
      <c r="AK55" s="31">
        <f t="shared" si="45"/>
        <v>2.0377803812486617</v>
      </c>
      <c r="AL55" s="32">
        <f t="shared" si="46"/>
        <v>-7.9173287564735949E-5</v>
      </c>
      <c r="AM55" s="31">
        <f t="shared" si="47"/>
        <v>-0.24463531803883976</v>
      </c>
      <c r="AN55" s="31">
        <f t="shared" si="57"/>
        <v>35.779334811850433</v>
      </c>
      <c r="AO55" s="31">
        <f t="shared" si="58"/>
        <v>-87.488012166394853</v>
      </c>
      <c r="AP55" s="30">
        <f t="shared" si="10"/>
        <v>19.493882694704595</v>
      </c>
      <c r="AQ55" s="30">
        <f t="shared" si="11"/>
        <v>-19.244228782212005</v>
      </c>
      <c r="AR55" s="31">
        <f t="shared" si="59"/>
        <v>29.328024933273596</v>
      </c>
      <c r="AS55" s="33">
        <f t="shared" si="60"/>
        <v>-90.438466085223268</v>
      </c>
      <c r="AT55" s="31">
        <f t="shared" si="48"/>
        <v>4.5522350958974742E-9</v>
      </c>
      <c r="AU55" s="31">
        <f t="shared" si="49"/>
        <v>1.8549954849357267E-3</v>
      </c>
      <c r="AV55" s="32">
        <f t="shared" si="50"/>
        <v>-5.4175917071132624E-11</v>
      </c>
      <c r="AW55" s="31">
        <f t="shared" si="51"/>
        <v>-2.023631438810338E-4</v>
      </c>
      <c r="AX55" s="34">
        <f t="shared" si="61"/>
        <v>4.4980591788263417E-9</v>
      </c>
      <c r="AY55" s="35">
        <f t="shared" si="62"/>
        <v>1.652632341054693E-3</v>
      </c>
      <c r="AZ55" s="10">
        <f t="shared" si="32"/>
        <v>29.328021836235543</v>
      </c>
      <c r="BA55" s="10">
        <f t="shared" si="33"/>
        <v>-90.505030139596457</v>
      </c>
      <c r="BB55" s="10">
        <f t="shared" si="63"/>
        <v>89.494969860403543</v>
      </c>
      <c r="BC55" s="62"/>
      <c r="BD55" s="60">
        <f t="shared" si="64"/>
        <v>29</v>
      </c>
      <c r="BE55" s="60">
        <f t="shared" si="65"/>
        <v>-91</v>
      </c>
      <c r="BF55" s="60">
        <f t="shared" si="66"/>
        <v>89</v>
      </c>
      <c r="BI55" s="37">
        <f t="shared" si="16"/>
        <v>-1.2824878946927979E-6</v>
      </c>
      <c r="BJ55" s="37">
        <f t="shared" si="17"/>
        <v>-3.1135590252846256E-2</v>
      </c>
      <c r="BK55" s="37">
        <f t="shared" si="18"/>
        <v>-1.8190482201375891E-6</v>
      </c>
      <c r="BL55" s="37">
        <f t="shared" si="19"/>
        <v>-3.7081096461387929E-2</v>
      </c>
    </row>
    <row r="56" spans="1:64" x14ac:dyDescent="0.35">
      <c r="B56">
        <f>1/2/PI()/(B53*B52/(B53+B52))/(B51+0.000000000005)</f>
        <v>355898.72681561991</v>
      </c>
      <c r="V56" s="29">
        <v>1.52</v>
      </c>
      <c r="W56" s="38">
        <f t="shared" si="52"/>
        <v>331.13112148259125</v>
      </c>
      <c r="X56" s="30">
        <f t="shared" si="21"/>
        <v>-6.6910605961528935</v>
      </c>
      <c r="Y56" s="31">
        <f t="shared" si="38"/>
        <v>-1.0432637566849786E-2</v>
      </c>
      <c r="Z56" s="31">
        <f t="shared" si="39"/>
        <v>-2.8076346573603215</v>
      </c>
      <c r="AA56" s="31">
        <f t="shared" si="40"/>
        <v>6.3215316128925633E-5</v>
      </c>
      <c r="AB56" s="31">
        <f t="shared" si="41"/>
        <v>-0.21859544447513782</v>
      </c>
      <c r="AC56" s="31">
        <f t="shared" si="53"/>
        <v>6.7677849468845164E-8</v>
      </c>
      <c r="AD56" s="31">
        <f t="shared" si="42"/>
        <v>7.1524321868708983E-3</v>
      </c>
      <c r="AE56" s="31">
        <f t="shared" si="54"/>
        <v>-6.7014299507257649</v>
      </c>
      <c r="AF56" s="31">
        <f t="shared" si="55"/>
        <v>-3.0190776696485884</v>
      </c>
      <c r="AG56" s="31">
        <f t="shared" si="5"/>
        <v>73.803921600570277</v>
      </c>
      <c r="AH56" s="31">
        <f t="shared" si="43"/>
        <v>-38.229971567175298</v>
      </c>
      <c r="AI56" s="31">
        <f t="shared" si="44"/>
        <v>-89.297518429903448</v>
      </c>
      <c r="AJ56" s="31">
        <f t="shared" si="56"/>
        <v>5.7535042524215069E-3</v>
      </c>
      <c r="AK56" s="31">
        <f t="shared" si="45"/>
        <v>2.0852049587717039</v>
      </c>
      <c r="AL56" s="32">
        <f t="shared" si="46"/>
        <v>-8.2904574038845759E-5</v>
      </c>
      <c r="AM56" s="31">
        <f t="shared" si="47"/>
        <v>-0.25033353492110466</v>
      </c>
      <c r="AN56" s="31">
        <f t="shared" si="57"/>
        <v>35.579620633073368</v>
      </c>
      <c r="AO56" s="31">
        <f t="shared" si="58"/>
        <v>-87.462647006052862</v>
      </c>
      <c r="AP56" s="30">
        <f t="shared" si="10"/>
        <v>19.493882694704595</v>
      </c>
      <c r="AQ56" s="30">
        <f t="shared" si="11"/>
        <v>-19.244228782212005</v>
      </c>
      <c r="AR56" s="31">
        <f t="shared" si="59"/>
        <v>29.127844594840198</v>
      </c>
      <c r="AS56" s="33">
        <f t="shared" si="60"/>
        <v>-90.481724675701457</v>
      </c>
      <c r="AT56" s="31">
        <f t="shared" si="48"/>
        <v>4.7667748132312948E-9</v>
      </c>
      <c r="AU56" s="31">
        <f t="shared" si="49"/>
        <v>1.898203880415912E-3</v>
      </c>
      <c r="AV56" s="32">
        <f t="shared" si="50"/>
        <v>-5.6729456202582028E-11</v>
      </c>
      <c r="AW56" s="31">
        <f t="shared" si="51"/>
        <v>-2.0707678702932335E-4</v>
      </c>
      <c r="AX56" s="34">
        <f t="shared" si="61"/>
        <v>4.7100453570287125E-9</v>
      </c>
      <c r="AY56" s="35">
        <f t="shared" si="62"/>
        <v>1.6911270933865888E-3</v>
      </c>
      <c r="AZ56" s="10">
        <f t="shared" si="32"/>
        <v>29.127841351843262</v>
      </c>
      <c r="BA56" s="10">
        <f t="shared" si="33"/>
        <v>-90.549839205681891</v>
      </c>
      <c r="BB56" s="10">
        <f t="shared" si="63"/>
        <v>89.450160794318109</v>
      </c>
      <c r="BC56" s="37"/>
      <c r="BD56" s="60">
        <f t="shared" si="64"/>
        <v>29</v>
      </c>
      <c r="BE56" s="60">
        <f t="shared" si="65"/>
        <v>-91</v>
      </c>
      <c r="BF56" s="60">
        <f t="shared" si="66"/>
        <v>89</v>
      </c>
      <c r="BI56" s="37">
        <f t="shared" si="16"/>
        <v>-1.3429296784398119E-6</v>
      </c>
      <c r="BJ56" s="37">
        <f t="shared" si="17"/>
        <v>-3.1860831168457643E-2</v>
      </c>
      <c r="BK56" s="37">
        <f t="shared" si="18"/>
        <v>-1.9047773032349673E-6</v>
      </c>
      <c r="BL56" s="37">
        <f t="shared" si="19"/>
        <v>-3.7944825905349866E-2</v>
      </c>
    </row>
    <row r="57" spans="1:64" x14ac:dyDescent="0.35">
      <c r="A57" s="89" t="s">
        <v>118</v>
      </c>
      <c r="B57" s="89"/>
      <c r="V57" s="29">
        <v>1.53</v>
      </c>
      <c r="W57" s="36">
        <f t="shared" si="52"/>
        <v>338.84415613920271</v>
      </c>
      <c r="X57" s="30">
        <f t="shared" si="21"/>
        <v>-6.6910605961528935</v>
      </c>
      <c r="Y57" s="31">
        <f t="shared" si="38"/>
        <v>-1.0923694785521132E-2</v>
      </c>
      <c r="Z57" s="31">
        <f t="shared" si="39"/>
        <v>-2.8729245515985946</v>
      </c>
      <c r="AA57" s="31">
        <f t="shared" si="40"/>
        <v>6.6194539488617106E-5</v>
      </c>
      <c r="AB57" s="31">
        <f t="shared" si="41"/>
        <v>-0.2236871353266377</v>
      </c>
      <c r="AC57" s="31">
        <f t="shared" si="53"/>
        <v>7.086740689809593E-8</v>
      </c>
      <c r="AD57" s="31">
        <f t="shared" si="42"/>
        <v>7.319033732796543E-3</v>
      </c>
      <c r="AE57" s="31">
        <f t="shared" si="54"/>
        <v>-6.7019180255315183</v>
      </c>
      <c r="AF57" s="31">
        <f t="shared" si="55"/>
        <v>-3.0892926531924361</v>
      </c>
      <c r="AG57" s="31">
        <f t="shared" si="5"/>
        <v>73.803921600570277</v>
      </c>
      <c r="AH57" s="31">
        <f t="shared" si="43"/>
        <v>-38.429942185761895</v>
      </c>
      <c r="AI57" s="31">
        <f t="shared" si="44"/>
        <v>-89.31350731452325</v>
      </c>
      <c r="AJ57" s="31">
        <f t="shared" si="56"/>
        <v>6.0244705683487419E-3</v>
      </c>
      <c r="AK57" s="31">
        <f t="shared" si="45"/>
        <v>2.1337312371625168</v>
      </c>
      <c r="AL57" s="32">
        <f t="shared" si="46"/>
        <v>-8.6811707190462406E-5</v>
      </c>
      <c r="AM57" s="31">
        <f t="shared" si="47"/>
        <v>-0.25616447519791152</v>
      </c>
      <c r="AN57" s="31">
        <f t="shared" si="57"/>
        <v>35.379917073669539</v>
      </c>
      <c r="AO57" s="31">
        <f t="shared" si="58"/>
        <v>-87.435940552558634</v>
      </c>
      <c r="AP57" s="30">
        <f t="shared" si="10"/>
        <v>19.493882694704595</v>
      </c>
      <c r="AQ57" s="30">
        <f t="shared" si="11"/>
        <v>-19.244228782212005</v>
      </c>
      <c r="AR57" s="31">
        <f t="shared" si="59"/>
        <v>28.92765296063061</v>
      </c>
      <c r="AS57" s="33">
        <f t="shared" si="60"/>
        <v>-90.525233205751064</v>
      </c>
      <c r="AT57" s="31">
        <f t="shared" si="48"/>
        <v>4.9914264683682876E-9</v>
      </c>
      <c r="AU57" s="31">
        <f t="shared" si="49"/>
        <v>1.9424187287162449E-3</v>
      </c>
      <c r="AV57" s="32">
        <f t="shared" si="50"/>
        <v>-5.9402571939885613E-11</v>
      </c>
      <c r="AW57" s="31">
        <f t="shared" si="51"/>
        <v>-2.1190022503107727E-4</v>
      </c>
      <c r="AX57" s="34">
        <f t="shared" si="61"/>
        <v>4.9320238964284021E-9</v>
      </c>
      <c r="AY57" s="35">
        <f t="shared" si="62"/>
        <v>1.7305185036851677E-3</v>
      </c>
      <c r="AZ57" s="10">
        <f t="shared" si="32"/>
        <v>28.927649564795971</v>
      </c>
      <c r="BA57" s="10">
        <f t="shared" si="33"/>
        <v>-90.594934326526641</v>
      </c>
      <c r="BB57" s="10">
        <f t="shared" si="63"/>
        <v>89.405065673473359</v>
      </c>
      <c r="BC57" s="62"/>
      <c r="BD57" s="60">
        <f t="shared" si="64"/>
        <v>29</v>
      </c>
      <c r="BE57" s="60">
        <f t="shared" si="65"/>
        <v>-91</v>
      </c>
      <c r="BF57" s="60">
        <f t="shared" si="66"/>
        <v>89</v>
      </c>
      <c r="BI57" s="37">
        <f t="shared" si="16"/>
        <v>-1.4062199919002249E-6</v>
      </c>
      <c r="BJ57" s="37">
        <f t="shared" si="17"/>
        <v>-3.2602965104547146E-2</v>
      </c>
      <c r="BK57" s="37">
        <f t="shared" si="18"/>
        <v>-1.9945466713936905E-6</v>
      </c>
      <c r="BL57" s="37">
        <f t="shared" si="19"/>
        <v>-3.8828674174726081E-2</v>
      </c>
    </row>
    <row r="58" spans="1:64" x14ac:dyDescent="0.35">
      <c r="A58" t="s">
        <v>119</v>
      </c>
      <c r="B58" s="12">
        <f>(B52*B53)/(B52+B53)</f>
        <v>89090.909090909088</v>
      </c>
      <c r="C58" s="39" t="s">
        <v>88</v>
      </c>
      <c r="V58" s="29">
        <v>1.54</v>
      </c>
      <c r="W58" s="38">
        <f t="shared" si="52"/>
        <v>346.73685045253183</v>
      </c>
      <c r="X58" s="30">
        <f t="shared" si="21"/>
        <v>-6.6910605961528935</v>
      </c>
      <c r="Y58" s="31">
        <f t="shared" si="38"/>
        <v>-1.1437835314165522E-2</v>
      </c>
      <c r="Z58" s="31">
        <f t="shared" si="39"/>
        <v>-2.9397275121191466</v>
      </c>
      <c r="AA58" s="31">
        <f t="shared" si="40"/>
        <v>6.9314167127633626E-5</v>
      </c>
      <c r="AB58" s="31">
        <f t="shared" si="41"/>
        <v>-0.22889742323572373</v>
      </c>
      <c r="AC58" s="31">
        <f t="shared" si="53"/>
        <v>7.4207285619033753E-8</v>
      </c>
      <c r="AD58" s="31">
        <f t="shared" si="42"/>
        <v>7.4895159271172523E-3</v>
      </c>
      <c r="AE58" s="31">
        <f t="shared" si="54"/>
        <v>-6.7024290430926454</v>
      </c>
      <c r="AF58" s="31">
        <f t="shared" si="55"/>
        <v>-3.1611354194277532</v>
      </c>
      <c r="AG58" s="31">
        <f t="shared" si="5"/>
        <v>73.803921600570277</v>
      </c>
      <c r="AH58" s="31">
        <f t="shared" si="43"/>
        <v>-38.629914126544378</v>
      </c>
      <c r="AI58" s="31">
        <f t="shared" si="44"/>
        <v>-89.329132351015701</v>
      </c>
      <c r="AJ58" s="31">
        <f t="shared" si="56"/>
        <v>6.3081890143479175E-3</v>
      </c>
      <c r="AK58" s="31">
        <f t="shared" si="45"/>
        <v>2.1833846670689976</v>
      </c>
      <c r="AL58" s="32">
        <f t="shared" si="46"/>
        <v>-9.0902974085326009E-5</v>
      </c>
      <c r="AM58" s="31">
        <f t="shared" si="47"/>
        <v>-0.26213123002757327</v>
      </c>
      <c r="AN58" s="31">
        <f t="shared" si="57"/>
        <v>35.18022476006616</v>
      </c>
      <c r="AO58" s="31">
        <f t="shared" si="58"/>
        <v>-87.407878913974287</v>
      </c>
      <c r="AP58" s="30">
        <f t="shared" si="10"/>
        <v>19.493882694704595</v>
      </c>
      <c r="AQ58" s="30">
        <f t="shared" si="11"/>
        <v>-19.244228782212005</v>
      </c>
      <c r="AR58" s="31">
        <f t="shared" si="59"/>
        <v>28.727449629466108</v>
      </c>
      <c r="AS58" s="33">
        <f t="shared" si="60"/>
        <v>-90.569014333402038</v>
      </c>
      <c r="AT58" s="31">
        <f t="shared" si="48"/>
        <v>5.2266664390758614E-9</v>
      </c>
      <c r="AU58" s="31">
        <f t="shared" si="49"/>
        <v>1.9876634731343375E-3</v>
      </c>
      <c r="AV58" s="32">
        <f t="shared" si="50"/>
        <v>-6.2202978902775953E-11</v>
      </c>
      <c r="AW58" s="31">
        <f t="shared" si="51"/>
        <v>-2.1683601533696963E-4</v>
      </c>
      <c r="AX58" s="34">
        <f t="shared" si="61"/>
        <v>5.1644634601730853E-9</v>
      </c>
      <c r="AY58" s="35">
        <f t="shared" si="62"/>
        <v>1.7708274577973677E-3</v>
      </c>
      <c r="AZ58" s="10">
        <f t="shared" si="32"/>
        <v>28.727446073590745</v>
      </c>
      <c r="BA58" s="10">
        <f t="shared" si="33"/>
        <v>-90.640339001389478</v>
      </c>
      <c r="BB58" s="10">
        <f t="shared" si="63"/>
        <v>89.359660998610522</v>
      </c>
      <c r="BC58" s="37"/>
      <c r="BD58" s="60">
        <f t="shared" si="64"/>
        <v>29</v>
      </c>
      <c r="BE58" s="60">
        <f t="shared" si="65"/>
        <v>-91</v>
      </c>
      <c r="BF58" s="60">
        <f t="shared" si="66"/>
        <v>89</v>
      </c>
      <c r="BI58" s="37">
        <f t="shared" si="16"/>
        <v>-1.4724930888289579E-6</v>
      </c>
      <c r="BJ58" s="37">
        <f t="shared" si="17"/>
        <v>-3.3362385549354334E-2</v>
      </c>
      <c r="BK58" s="37">
        <f t="shared" si="18"/>
        <v>-2.0885467370290473E-6</v>
      </c>
      <c r="BL58" s="37">
        <f t="shared" si="19"/>
        <v>-3.9733109895884557E-2</v>
      </c>
    </row>
    <row r="59" spans="1:64" x14ac:dyDescent="0.35">
      <c r="A59" t="s">
        <v>120</v>
      </c>
      <c r="B59" s="67">
        <v>3.0000000000000001E-12</v>
      </c>
      <c r="C59" t="s">
        <v>115</v>
      </c>
      <c r="V59" s="29">
        <v>1.55</v>
      </c>
      <c r="W59" s="36">
        <f t="shared" si="52"/>
        <v>354.81338923357555</v>
      </c>
      <c r="X59" s="30">
        <f t="shared" si="21"/>
        <v>-6.6910605961528935</v>
      </c>
      <c r="Y59" s="31">
        <f t="shared" si="38"/>
        <v>-1.1976141310309479E-2</v>
      </c>
      <c r="Z59" s="31">
        <f t="shared" si="39"/>
        <v>-3.0080782318297583</v>
      </c>
      <c r="AA59" s="31">
        <f t="shared" si="40"/>
        <v>7.2580815886683992E-5</v>
      </c>
      <c r="AB59" s="31">
        <f t="shared" si="41"/>
        <v>-0.23422907042112245</v>
      </c>
      <c r="AC59" s="31">
        <f t="shared" si="53"/>
        <v>7.7704567652336241E-8</v>
      </c>
      <c r="AD59" s="31">
        <f t="shared" si="42"/>
        <v>7.6639691617369681E-3</v>
      </c>
      <c r="AE59" s="31">
        <f t="shared" si="54"/>
        <v>-6.7029640789427498</v>
      </c>
      <c r="AF59" s="31">
        <f t="shared" si="55"/>
        <v>-3.2346433330891435</v>
      </c>
      <c r="AG59" s="31">
        <f t="shared" si="5"/>
        <v>73.803921600570277</v>
      </c>
      <c r="AH59" s="31">
        <f t="shared" si="43"/>
        <v>-38.829887330030445</v>
      </c>
      <c r="AI59" s="31">
        <f t="shared" si="44"/>
        <v>-89.344401814680396</v>
      </c>
      <c r="AJ59" s="31">
        <f t="shared" si="56"/>
        <v>6.6052588343042569E-3</v>
      </c>
      <c r="AK59" s="31">
        <f t="shared" si="45"/>
        <v>2.2341912768997085</v>
      </c>
      <c r="AL59" s="32">
        <f t="shared" si="46"/>
        <v>-9.5187052318093863E-5</v>
      </c>
      <c r="AM59" s="31">
        <f t="shared" si="47"/>
        <v>-0.26823696254450496</v>
      </c>
      <c r="AN59" s="31">
        <f t="shared" si="57"/>
        <v>34.980544342321821</v>
      </c>
      <c r="AO59" s="31">
        <f t="shared" si="58"/>
        <v>-87.378447500325194</v>
      </c>
      <c r="AP59" s="30">
        <f t="shared" si="10"/>
        <v>19.493882694704595</v>
      </c>
      <c r="AQ59" s="30">
        <f t="shared" si="11"/>
        <v>-19.244228782212005</v>
      </c>
      <c r="AR59" s="31">
        <f t="shared" si="59"/>
        <v>28.527234175871662</v>
      </c>
      <c r="AS59" s="33">
        <f t="shared" si="60"/>
        <v>-90.613090833414333</v>
      </c>
      <c r="AT59" s="31">
        <f t="shared" si="48"/>
        <v>5.4729903896706506E-9</v>
      </c>
      <c r="AU59" s="31">
        <f t="shared" si="49"/>
        <v>2.0339621030323373E-3</v>
      </c>
      <c r="AV59" s="32">
        <f t="shared" si="50"/>
        <v>-6.5134534401119452E-11</v>
      </c>
      <c r="AW59" s="31">
        <f t="shared" si="51"/>
        <v>-2.2188677496835319E-4</v>
      </c>
      <c r="AX59" s="34">
        <f t="shared" si="61"/>
        <v>5.4078558552695308E-9</v>
      </c>
      <c r="AY59" s="35">
        <f t="shared" si="62"/>
        <v>1.8120753280639842E-3</v>
      </c>
      <c r="AZ59" s="10">
        <f t="shared" si="32"/>
        <v>28.527230452413093</v>
      </c>
      <c r="BA59" s="10">
        <f t="shared" si="33"/>
        <v>-90.686076865853664</v>
      </c>
      <c r="BB59" s="10">
        <f t="shared" si="63"/>
        <v>89.313923134146336</v>
      </c>
      <c r="BC59" s="62"/>
      <c r="BD59" s="60">
        <f t="shared" si="64"/>
        <v>29</v>
      </c>
      <c r="BE59" s="60">
        <f t="shared" si="65"/>
        <v>-91</v>
      </c>
      <c r="BF59" s="60">
        <f t="shared" si="66"/>
        <v>89</v>
      </c>
      <c r="BI59" s="37">
        <f t="shared" si="16"/>
        <v>-1.5418895374053824E-6</v>
      </c>
      <c r="BJ59" s="37">
        <f t="shared" si="17"/>
        <v>-3.4139495156583238E-2</v>
      </c>
      <c r="BK59" s="37">
        <f t="shared" si="18"/>
        <v>-2.1869768866042337E-6</v>
      </c>
      <c r="BL59" s="37">
        <f t="shared" si="19"/>
        <v>-4.06586126108123E-2</v>
      </c>
    </row>
    <row r="60" spans="1:64" x14ac:dyDescent="0.35">
      <c r="A60" t="s">
        <v>121</v>
      </c>
      <c r="B60">
        <f>1/2/PI()/B58/B59</f>
        <v>595477.67823498254</v>
      </c>
      <c r="C60" t="s">
        <v>94</v>
      </c>
      <c r="V60" s="29">
        <v>1.56</v>
      </c>
      <c r="W60" s="38">
        <f t="shared" si="52"/>
        <v>363.07805477010157</v>
      </c>
      <c r="X60" s="30">
        <f t="shared" si="21"/>
        <v>-6.6910605961528935</v>
      </c>
      <c r="Y60" s="31">
        <f t="shared" si="38"/>
        <v>-1.2539745381899288E-2</v>
      </c>
      <c r="Z60" s="31">
        <f t="shared" si="39"/>
        <v>-3.0780121725761047</v>
      </c>
      <c r="AA60" s="31">
        <f t="shared" si="40"/>
        <v>7.6001414426906386E-5</v>
      </c>
      <c r="AB60" s="31">
        <f t="shared" si="41"/>
        <v>-0.23968490342319018</v>
      </c>
      <c r="AC60" s="31">
        <f t="shared" si="53"/>
        <v>8.1366670604616522E-8</v>
      </c>
      <c r="AD60" s="31">
        <f t="shared" si="42"/>
        <v>7.8424859340569062E-3</v>
      </c>
      <c r="AE60" s="31">
        <f t="shared" si="54"/>
        <v>-6.7035242587536956</v>
      </c>
      <c r="AF60" s="31">
        <f t="shared" si="55"/>
        <v>-3.3098545900652376</v>
      </c>
      <c r="AG60" s="31">
        <f t="shared" si="5"/>
        <v>73.803921600570277</v>
      </c>
      <c r="AH60" s="31">
        <f t="shared" si="43"/>
        <v>-39.02986173940397</v>
      </c>
      <c r="AI60" s="31">
        <f t="shared" si="44"/>
        <v>-89.359323792908157</v>
      </c>
      <c r="AJ60" s="31">
        <f t="shared" si="56"/>
        <v>6.916307345583554E-3</v>
      </c>
      <c r="AK60" s="31">
        <f t="shared" si="45"/>
        <v>2.2861776852103652</v>
      </c>
      <c r="AL60" s="32">
        <f t="shared" si="46"/>
        <v>-9.9673028409902461E-5</v>
      </c>
      <c r="AM60" s="31">
        <f t="shared" si="47"/>
        <v>-0.27448490953388766</v>
      </c>
      <c r="AN60" s="31">
        <f t="shared" si="57"/>
        <v>34.780876495483483</v>
      </c>
      <c r="AO60" s="31">
        <f t="shared" si="58"/>
        <v>-87.347631017231677</v>
      </c>
      <c r="AP60" s="30">
        <f t="shared" si="10"/>
        <v>19.493882694704595</v>
      </c>
      <c r="AQ60" s="30">
        <f t="shared" si="11"/>
        <v>-19.244228782212005</v>
      </c>
      <c r="AR60" s="31">
        <f t="shared" si="59"/>
        <v>28.327006149222377</v>
      </c>
      <c r="AS60" s="33">
        <f t="shared" si="60"/>
        <v>-90.65748560729692</v>
      </c>
      <c r="AT60" s="31">
        <f t="shared" si="48"/>
        <v>5.7309248429481035E-9</v>
      </c>
      <c r="AU60" s="31">
        <f t="shared" si="49"/>
        <v>2.0813391665564121E-3</v>
      </c>
      <c r="AV60" s="32">
        <f t="shared" si="50"/>
        <v>-6.8203024399715549E-11</v>
      </c>
      <c r="AW60" s="31">
        <f t="shared" si="51"/>
        <v>-2.27055181904839E-4</v>
      </c>
      <c r="AX60" s="34">
        <f t="shared" si="61"/>
        <v>5.6627218185483877E-9</v>
      </c>
      <c r="AY60" s="35">
        <f t="shared" si="62"/>
        <v>1.8542839846515731E-3</v>
      </c>
      <c r="AZ60" s="10">
        <f t="shared" si="32"/>
        <v>28.327002250282654</v>
      </c>
      <c r="BA60" s="10">
        <f t="shared" si="33"/>
        <v>-90.732171702302523</v>
      </c>
      <c r="BB60" s="10">
        <f t="shared" si="63"/>
        <v>89.267828297697477</v>
      </c>
      <c r="BC60" s="37"/>
      <c r="BD60" s="60">
        <f t="shared" si="64"/>
        <v>28</v>
      </c>
      <c r="BE60" s="60">
        <f t="shared" si="65"/>
        <v>-91</v>
      </c>
      <c r="BF60" s="60">
        <f t="shared" si="66"/>
        <v>89</v>
      </c>
      <c r="BI60" s="37">
        <f t="shared" si="16"/>
        <v>-1.6145565384621815E-6</v>
      </c>
      <c r="BJ60" s="37">
        <f t="shared" si="17"/>
        <v>-3.4934705958889603E-2</v>
      </c>
      <c r="BK60" s="37">
        <f t="shared" si="18"/>
        <v>-2.2900459059003567E-6</v>
      </c>
      <c r="BL60" s="37">
        <f t="shared" si="19"/>
        <v>-4.1605673031366315E-2</v>
      </c>
    </row>
    <row r="61" spans="1:64" x14ac:dyDescent="0.35">
      <c r="V61" s="29">
        <v>1.57</v>
      </c>
      <c r="W61" s="36">
        <f t="shared" si="52"/>
        <v>371.53522909717276</v>
      </c>
      <c r="X61" s="30">
        <f t="shared" si="21"/>
        <v>-6.6910605961528935</v>
      </c>
      <c r="Y61" s="31">
        <f t="shared" si="38"/>
        <v>-1.3129832912231344E-2</v>
      </c>
      <c r="Z61" s="31">
        <f t="shared" si="39"/>
        <v>-3.1495655802806222</v>
      </c>
      <c r="AA61" s="31">
        <f t="shared" si="40"/>
        <v>7.9583217920439073E-5</v>
      </c>
      <c r="AB61" s="31">
        <f t="shared" si="41"/>
        <v>-0.24526781460081712</v>
      </c>
      <c r="AC61" s="31">
        <f t="shared" si="53"/>
        <v>8.5201363097660453E-8</v>
      </c>
      <c r="AD61" s="31">
        <f t="shared" si="42"/>
        <v>8.0251608960188233E-3</v>
      </c>
      <c r="AE61" s="31">
        <f t="shared" si="54"/>
        <v>-6.7041107606458405</v>
      </c>
      <c r="AF61" s="31">
        <f t="shared" si="55"/>
        <v>-3.3868082339854206</v>
      </c>
      <c r="AG61" s="31">
        <f t="shared" si="5"/>
        <v>73.803921600570277</v>
      </c>
      <c r="AH61" s="31">
        <f t="shared" si="43"/>
        <v>-39.22983730040464</v>
      </c>
      <c r="AI61" s="31">
        <f t="shared" si="44"/>
        <v>-89.373906189427714</v>
      </c>
      <c r="AJ61" s="31">
        <f t="shared" si="56"/>
        <v>7.2419912459349535E-3</v>
      </c>
      <c r="AK61" s="31">
        <f t="shared" si="45"/>
        <v>2.3393711133029296</v>
      </c>
      <c r="AL61" s="32">
        <f t="shared" si="46"/>
        <v>-1.0437041707315086E-4</v>
      </c>
      <c r="AM61" s="31">
        <f t="shared" si="47"/>
        <v>-0.28087838314520508</v>
      </c>
      <c r="AN61" s="31">
        <f t="shared" si="57"/>
        <v>34.581221920994501</v>
      </c>
      <c r="AO61" s="31">
        <f t="shared" si="58"/>
        <v>-87.31541345926999</v>
      </c>
      <c r="AP61" s="30">
        <f t="shared" si="10"/>
        <v>19.493882694704595</v>
      </c>
      <c r="AQ61" s="30">
        <f t="shared" si="11"/>
        <v>-19.244228782212005</v>
      </c>
      <c r="AR61" s="31">
        <f t="shared" si="59"/>
        <v>28.126765072841252</v>
      </c>
      <c r="AS61" s="33">
        <f t="shared" si="60"/>
        <v>-90.70222169325541</v>
      </c>
      <c r="AT61" s="31">
        <f t="shared" si="48"/>
        <v>6.0010156082528764E-9</v>
      </c>
      <c r="AU61" s="31">
        <f t="shared" si="49"/>
        <v>2.1298197836524899E-3</v>
      </c>
      <c r="AV61" s="32">
        <f t="shared" si="50"/>
        <v>-7.1418092173230058E-11</v>
      </c>
      <c r="AW61" s="31">
        <f t="shared" si="51"/>
        <v>-2.3234397650419636E-4</v>
      </c>
      <c r="AX61" s="34">
        <f t="shared" si="61"/>
        <v>5.9295975160796465E-9</v>
      </c>
      <c r="AY61" s="35">
        <f t="shared" si="62"/>
        <v>1.8974758071482935E-3</v>
      </c>
      <c r="AZ61" s="10">
        <f t="shared" si="32"/>
        <v>28.126760990150206</v>
      </c>
      <c r="BA61" s="10">
        <f t="shared" si="33"/>
        <v>-90.778647450334049</v>
      </c>
      <c r="BB61" s="10">
        <f t="shared" si="63"/>
        <v>89.221352549665951</v>
      </c>
      <c r="BC61" s="62"/>
      <c r="BD61" s="60">
        <f t="shared" si="64"/>
        <v>28</v>
      </c>
      <c r="BE61" s="60">
        <f t="shared" si="65"/>
        <v>-91</v>
      </c>
      <c r="BF61" s="60">
        <f t="shared" si="66"/>
        <v>89</v>
      </c>
      <c r="BI61" s="37">
        <f t="shared" si="16"/>
        <v>-1.6906482292493674E-6</v>
      </c>
      <c r="BJ61" s="37">
        <f t="shared" si="17"/>
        <v>-3.5748439586340483E-2</v>
      </c>
      <c r="BK61" s="37">
        <f t="shared" si="18"/>
        <v>-2.3979724130012125E-6</v>
      </c>
      <c r="BL61" s="37">
        <f t="shared" si="19"/>
        <v>-4.2574793299446127E-2</v>
      </c>
    </row>
    <row r="62" spans="1:64" x14ac:dyDescent="0.35">
      <c r="A62" t="s">
        <v>145</v>
      </c>
      <c r="B62">
        <f>B2*1000/2</f>
        <v>500000</v>
      </c>
      <c r="V62" s="29">
        <v>1.58</v>
      </c>
      <c r="W62" s="38">
        <f t="shared" si="52"/>
        <v>380.1893963205614</v>
      </c>
      <c r="X62" s="30">
        <f t="shared" si="21"/>
        <v>-6.6910605961528935</v>
      </c>
      <c r="Y62" s="31">
        <f t="shared" si="38"/>
        <v>-1.3747644489400088E-2</v>
      </c>
      <c r="Z62" s="31">
        <f t="shared" si="39"/>
        <v>-3.2227755002392922</v>
      </c>
      <c r="AA62" s="31">
        <f t="shared" si="40"/>
        <v>8.3333823446693139E-5</v>
      </c>
      <c r="AB62" s="31">
        <f t="shared" si="41"/>
        <v>-0.25098076366310512</v>
      </c>
      <c r="AC62" s="31">
        <f t="shared" si="53"/>
        <v>8.9216780197663761E-8</v>
      </c>
      <c r="AD62" s="31">
        <f t="shared" si="42"/>
        <v>8.2120909042906736E-3</v>
      </c>
      <c r="AE62" s="31">
        <f t="shared" si="54"/>
        <v>-6.7047248176020666</v>
      </c>
      <c r="AF62" s="31">
        <f t="shared" si="55"/>
        <v>-3.4655441729981065</v>
      </c>
      <c r="AG62" s="31">
        <f t="shared" si="5"/>
        <v>73.803921600570277</v>
      </c>
      <c r="AH62" s="31">
        <f t="shared" si="43"/>
        <v>-39.429813961213092</v>
      </c>
      <c r="AI62" s="31">
        <f t="shared" si="44"/>
        <v>-89.388156728457716</v>
      </c>
      <c r="AJ62" s="31">
        <f t="shared" si="56"/>
        <v>7.5829979804455635E-3</v>
      </c>
      <c r="AK62" s="31">
        <f t="shared" si="45"/>
        <v>2.3937993980369425</v>
      </c>
      <c r="AL62" s="32">
        <f t="shared" si="46"/>
        <v>-1.0928918139946472E-4</v>
      </c>
      <c r="AM62" s="31">
        <f t="shared" si="47"/>
        <v>-0.28742077264555105</v>
      </c>
      <c r="AN62" s="31">
        <f t="shared" si="57"/>
        <v>34.381581348156224</v>
      </c>
      <c r="AO62" s="31">
        <f t="shared" si="58"/>
        <v>-87.281778103066316</v>
      </c>
      <c r="AP62" s="30">
        <f t="shared" si="10"/>
        <v>19.493882694704595</v>
      </c>
      <c r="AQ62" s="30">
        <f t="shared" si="11"/>
        <v>-19.244228782212005</v>
      </c>
      <c r="AR62" s="31">
        <f t="shared" si="59"/>
        <v>27.926510443046752</v>
      </c>
      <c r="AS62" s="33">
        <f t="shared" si="60"/>
        <v>-90.747322276064423</v>
      </c>
      <c r="AT62" s="31">
        <f t="shared" si="48"/>
        <v>6.2838335674436237E-9</v>
      </c>
      <c r="AU62" s="31">
        <f t="shared" si="49"/>
        <v>2.1794296593851958E-3</v>
      </c>
      <c r="AV62" s="32">
        <f t="shared" si="50"/>
        <v>-7.4781666376596235E-11</v>
      </c>
      <c r="AW62" s="31">
        <f t="shared" si="51"/>
        <v>-2.3775596295532686E-4</v>
      </c>
      <c r="AX62" s="34">
        <f t="shared" si="61"/>
        <v>6.2090519010670278E-9</v>
      </c>
      <c r="AY62" s="35">
        <f t="shared" si="62"/>
        <v>1.9416736964298689E-3</v>
      </c>
      <c r="AZ62" s="10">
        <f t="shared" si="32"/>
        <v>27.926506167944456</v>
      </c>
      <c r="BA62" s="10">
        <f t="shared" si="33"/>
        <v>-90.825528217111184</v>
      </c>
      <c r="BB62" s="10">
        <f t="shared" si="63"/>
        <v>89.174471782888816</v>
      </c>
      <c r="BC62" s="37"/>
      <c r="BD62" s="60">
        <f t="shared" si="64"/>
        <v>28</v>
      </c>
      <c r="BE62" s="60">
        <f t="shared" si="65"/>
        <v>-91</v>
      </c>
      <c r="BF62" s="60">
        <f t="shared" si="66"/>
        <v>89</v>
      </c>
      <c r="BI62" s="37">
        <f t="shared" si="16"/>
        <v>-1.7703260093779161E-6</v>
      </c>
      <c r="BJ62" s="37">
        <f t="shared" si="17"/>
        <v>-3.6581127489962381E-2</v>
      </c>
      <c r="BK62" s="37">
        <f t="shared" si="18"/>
        <v>-2.5109853385302813E-6</v>
      </c>
      <c r="BL62" s="37">
        <f t="shared" si="19"/>
        <v>-4.3566487253226364E-2</v>
      </c>
    </row>
    <row r="63" spans="1:64" x14ac:dyDescent="0.35">
      <c r="V63" s="29">
        <v>1.59</v>
      </c>
      <c r="W63" s="36">
        <f t="shared" si="52"/>
        <v>389.04514499428075</v>
      </c>
      <c r="X63" s="30">
        <f t="shared" si="21"/>
        <v>-6.6910605961528935</v>
      </c>
      <c r="Y63" s="31">
        <f t="shared" si="38"/>
        <v>-1.4394478444724253E-2</v>
      </c>
      <c r="Z63" s="31">
        <f t="shared" si="39"/>
        <v>-3.2976797925664658</v>
      </c>
      <c r="AA63" s="31">
        <f t="shared" si="40"/>
        <v>8.7261186092380983E-5</v>
      </c>
      <c r="AB63" s="31">
        <f t="shared" si="41"/>
        <v>-0.25682677923661895</v>
      </c>
      <c r="AC63" s="31">
        <f t="shared" si="53"/>
        <v>9.3421436915813869E-8</v>
      </c>
      <c r="AD63" s="31">
        <f t="shared" si="42"/>
        <v>8.4033750716212344E-3</v>
      </c>
      <c r="AE63" s="31">
        <f t="shared" si="54"/>
        <v>-6.7053677199900887</v>
      </c>
      <c r="AF63" s="31">
        <f t="shared" si="55"/>
        <v>-3.5461031967314636</v>
      </c>
      <c r="AG63" s="31">
        <f t="shared" si="5"/>
        <v>73.803921600570277</v>
      </c>
      <c r="AH63" s="31">
        <f t="shared" si="43"/>
        <v>-39.629791672341113</v>
      </c>
      <c r="AI63" s="31">
        <f t="shared" si="44"/>
        <v>-89.402082958766073</v>
      </c>
      <c r="AJ63" s="31">
        <f t="shared" si="56"/>
        <v>7.9400471712194574E-3</v>
      </c>
      <c r="AK63" s="31">
        <f t="shared" si="45"/>
        <v>2.4494910048523018</v>
      </c>
      <c r="AL63" s="32">
        <f t="shared" si="46"/>
        <v>-1.1443975397472833E-4</v>
      </c>
      <c r="AM63" s="31">
        <f t="shared" si="47"/>
        <v>-0.29411554621362207</v>
      </c>
      <c r="AN63" s="31">
        <f t="shared" si="57"/>
        <v>34.181955535646409</v>
      </c>
      <c r="AO63" s="31">
        <f t="shared" si="58"/>
        <v>-87.246707500127386</v>
      </c>
      <c r="AP63" s="30">
        <f t="shared" si="10"/>
        <v>19.493882694704595</v>
      </c>
      <c r="AQ63" s="30">
        <f t="shared" si="11"/>
        <v>-19.244228782212005</v>
      </c>
      <c r="AR63" s="31">
        <f t="shared" si="59"/>
        <v>27.726241728148906</v>
      </c>
      <c r="AS63" s="33">
        <f t="shared" si="60"/>
        <v>-90.792810696858851</v>
      </c>
      <c r="AT63" s="31">
        <f t="shared" si="48"/>
        <v>6.5799823895127058E-9</v>
      </c>
      <c r="AU63" s="31">
        <f t="shared" si="49"/>
        <v>2.2301950975670086E-3</v>
      </c>
      <c r="AV63" s="32">
        <f t="shared" si="50"/>
        <v>-7.8307247594346104E-11</v>
      </c>
      <c r="AW63" s="31">
        <f t="shared" si="51"/>
        <v>-2.4329401076508275E-4</v>
      </c>
      <c r="AX63" s="34">
        <f t="shared" si="61"/>
        <v>6.5016751419183593E-9</v>
      </c>
      <c r="AY63" s="35">
        <f t="shared" si="62"/>
        <v>1.986901086801926E-3</v>
      </c>
      <c r="AZ63" s="10">
        <f t="shared" si="32"/>
        <v>27.726237251567298</v>
      </c>
      <c r="BA63" s="10">
        <f t="shared" si="33"/>
        <v>-90.872838287642139</v>
      </c>
      <c r="BB63" s="10">
        <f t="shared" si="63"/>
        <v>89.127161712357861</v>
      </c>
      <c r="BC63" s="62"/>
      <c r="BD63" s="60">
        <f t="shared" si="64"/>
        <v>28</v>
      </c>
      <c r="BE63" s="60">
        <f t="shared" si="65"/>
        <v>-91</v>
      </c>
      <c r="BF63" s="60">
        <f t="shared" si="66"/>
        <v>89</v>
      </c>
      <c r="BI63" s="37">
        <f t="shared" si="16"/>
        <v>-1.8537588850857167E-6</v>
      </c>
      <c r="BJ63" s="37">
        <f t="shared" si="17"/>
        <v>-3.743321117049591E-2</v>
      </c>
      <c r="BK63" s="37">
        <f t="shared" si="18"/>
        <v>-2.6293243981732824E-6</v>
      </c>
      <c r="BL63" s="37">
        <f t="shared" si="19"/>
        <v>-4.4581280699589845E-2</v>
      </c>
    </row>
    <row r="64" spans="1:64" x14ac:dyDescent="0.35">
      <c r="V64" s="29">
        <v>1.6</v>
      </c>
      <c r="W64" s="38">
        <f t="shared" si="52"/>
        <v>398.10717055349755</v>
      </c>
      <c r="X64" s="30">
        <f t="shared" si="21"/>
        <v>-6.6910605961528935</v>
      </c>
      <c r="Y64" s="31">
        <f t="shared" si="38"/>
        <v>-1.507169350478354E-2</v>
      </c>
      <c r="Z64" s="31">
        <f t="shared" si="39"/>
        <v>-3.3743171477768019</v>
      </c>
      <c r="AA64" s="31">
        <f t="shared" si="40"/>
        <v>9.1373635832427122E-5</v>
      </c>
      <c r="AB64" s="31">
        <f t="shared" si="41"/>
        <v>-0.26280896046903424</v>
      </c>
      <c r="AC64" s="31">
        <f t="shared" si="53"/>
        <v>9.7824253280801144E-8</v>
      </c>
      <c r="AD64" s="31">
        <f t="shared" si="42"/>
        <v>8.5991148193909073E-3</v>
      </c>
      <c r="AE64" s="31">
        <f t="shared" si="54"/>
        <v>-6.7060408181975903</v>
      </c>
      <c r="AF64" s="31">
        <f t="shared" si="55"/>
        <v>-3.628526993426445</v>
      </c>
      <c r="AG64" s="31">
        <f t="shared" si="5"/>
        <v>73.803921600570277</v>
      </c>
      <c r="AH64" s="31">
        <f t="shared" si="43"/>
        <v>-39.829770386526839</v>
      </c>
      <c r="AI64" s="31">
        <f t="shared" si="44"/>
        <v>-89.415692257638867</v>
      </c>
      <c r="AJ64" s="31">
        <f t="shared" si="56"/>
        <v>8.313892112559413E-3</v>
      </c>
      <c r="AK64" s="31">
        <f t="shared" si="45"/>
        <v>2.506475041002306</v>
      </c>
      <c r="AL64" s="32">
        <f t="shared" si="46"/>
        <v>-1.1983305901186599E-4</v>
      </c>
      <c r="AM64" s="31">
        <f t="shared" si="47"/>
        <v>-0.30096625277533251</v>
      </c>
      <c r="AN64" s="31">
        <f t="shared" si="57"/>
        <v>33.982345273096989</v>
      </c>
      <c r="AO64" s="31">
        <f t="shared" si="58"/>
        <v>-87.210183469411902</v>
      </c>
      <c r="AP64" s="30">
        <f t="shared" si="10"/>
        <v>19.493882694704595</v>
      </c>
      <c r="AQ64" s="30">
        <f t="shared" si="11"/>
        <v>-19.244228782212005</v>
      </c>
      <c r="AR64" s="31">
        <f t="shared" si="59"/>
        <v>27.525958367391993</v>
      </c>
      <c r="AS64" s="33">
        <f t="shared" si="60"/>
        <v>-90.83871046283835</v>
      </c>
      <c r="AT64" s="31">
        <f t="shared" si="48"/>
        <v>6.8900869586565903E-9</v>
      </c>
      <c r="AU64" s="31">
        <f t="shared" si="49"/>
        <v>2.2821430147048948E-3</v>
      </c>
      <c r="AV64" s="32">
        <f t="shared" si="50"/>
        <v>-8.1998693136346161E-11</v>
      </c>
      <c r="AW64" s="31">
        <f t="shared" si="51"/>
        <v>-2.4896105627971707E-4</v>
      </c>
      <c r="AX64" s="34">
        <f t="shared" si="61"/>
        <v>6.8080882655202439E-9</v>
      </c>
      <c r="AY64" s="35">
        <f t="shared" si="62"/>
        <v>2.0331819584251776E-3</v>
      </c>
      <c r="AZ64" s="10">
        <f t="shared" si="32"/>
        <v>27.525953679835652</v>
      </c>
      <c r="BA64" s="10">
        <f t="shared" si="33"/>
        <v>-90.920602134985316</v>
      </c>
      <c r="BB64" s="10">
        <f t="shared" si="63"/>
        <v>89.079397865014684</v>
      </c>
      <c r="BC64" s="37"/>
      <c r="BD64" s="60">
        <f t="shared" si="64"/>
        <v>28</v>
      </c>
      <c r="BE64" s="60">
        <f t="shared" si="65"/>
        <v>-91</v>
      </c>
      <c r="BF64" s="60">
        <f t="shared" si="66"/>
        <v>89</v>
      </c>
      <c r="BI64" s="37">
        <f t="shared" si="16"/>
        <v>-1.9411238308615174E-6</v>
      </c>
      <c r="BJ64" s="37">
        <f t="shared" si="17"/>
        <v>-3.8305142412478697E-2</v>
      </c>
      <c r="BK64" s="37">
        <f t="shared" si="18"/>
        <v>-2.7532405989523948E-6</v>
      </c>
      <c r="BL64" s="37">
        <f t="shared" si="19"/>
        <v>-4.5619711692906073E-2</v>
      </c>
    </row>
    <row r="65" spans="22:64" x14ac:dyDescent="0.35">
      <c r="V65" s="29">
        <v>1.61</v>
      </c>
      <c r="W65" s="36">
        <f t="shared" si="52"/>
        <v>407.38027780411301</v>
      </c>
      <c r="X65" s="30">
        <f t="shared" si="21"/>
        <v>-6.6910605961528935</v>
      </c>
      <c r="Y65" s="31">
        <f t="shared" si="38"/>
        <v>-1.5780711561807645E-2</v>
      </c>
      <c r="Z65" s="31">
        <f t="shared" si="39"/>
        <v>-3.4527271024920876</v>
      </c>
      <c r="AA65" s="31">
        <f t="shared" si="40"/>
        <v>9.5679895184024933E-5</v>
      </c>
      <c r="AB65" s="31">
        <f t="shared" si="41"/>
        <v>-0.26893047867002084</v>
      </c>
      <c r="AC65" s="31">
        <f t="shared" si="53"/>
        <v>1.0243456976805509E-7</v>
      </c>
      <c r="AD65" s="31">
        <f t="shared" si="42"/>
        <v>8.7994139313865814E-3</v>
      </c>
      <c r="AE65" s="31">
        <f t="shared" si="54"/>
        <v>-6.7067455253849477</v>
      </c>
      <c r="AF65" s="31">
        <f t="shared" si="55"/>
        <v>-3.7128581672307215</v>
      </c>
      <c r="AG65" s="31">
        <f t="shared" si="5"/>
        <v>73.803921600570277</v>
      </c>
      <c r="AH65" s="31">
        <f t="shared" si="43"/>
        <v>-40.029750058634633</v>
      </c>
      <c r="AI65" s="31">
        <f t="shared" si="44"/>
        <v>-89.428991834760367</v>
      </c>
      <c r="AJ65" s="31">
        <f t="shared" si="56"/>
        <v>8.7053213346073768E-3</v>
      </c>
      <c r="AK65" s="31">
        <f t="shared" si="45"/>
        <v>2.5647812689953384</v>
      </c>
      <c r="AL65" s="32">
        <f t="shared" si="46"/>
        <v>-1.2548053550623069E-4</v>
      </c>
      <c r="AM65" s="31">
        <f t="shared" si="47"/>
        <v>-0.30797652388200958</v>
      </c>
      <c r="AN65" s="31">
        <f t="shared" si="57"/>
        <v>33.782751382734745</v>
      </c>
      <c r="AO65" s="31">
        <f t="shared" si="58"/>
        <v>-87.172187089647039</v>
      </c>
      <c r="AP65" s="30">
        <f t="shared" si="10"/>
        <v>19.493882694704595</v>
      </c>
      <c r="AQ65" s="30">
        <f t="shared" si="11"/>
        <v>-19.244228782212005</v>
      </c>
      <c r="AR65" s="31">
        <f t="shared" si="59"/>
        <v>27.325659769842389</v>
      </c>
      <c r="AS65" s="33">
        <f t="shared" si="60"/>
        <v>-90.88504525687776</v>
      </c>
      <c r="AT65" s="31">
        <f t="shared" si="48"/>
        <v>7.2148068748603583E-9</v>
      </c>
      <c r="AU65" s="31">
        <f t="shared" si="49"/>
        <v>2.3353009542717903E-3</v>
      </c>
      <c r="AV65" s="32">
        <f t="shared" si="50"/>
        <v>-8.5861788967395959E-11</v>
      </c>
      <c r="AW65" s="31">
        <f t="shared" si="51"/>
        <v>-2.5476010424177334E-4</v>
      </c>
      <c r="AX65" s="34">
        <f t="shared" si="61"/>
        <v>7.1289450858929628E-9</v>
      </c>
      <c r="AY65" s="35">
        <f t="shared" si="62"/>
        <v>2.0805408500300169E-3</v>
      </c>
      <c r="AZ65" s="10">
        <f t="shared" si="32"/>
        <v>27.325654861368392</v>
      </c>
      <c r="BA65" s="10">
        <f t="shared" si="33"/>
        <v>-90.968844430371817</v>
      </c>
      <c r="BB65" s="10">
        <f t="shared" si="63"/>
        <v>89.031155569628183</v>
      </c>
      <c r="BC65" s="62"/>
      <c r="BD65" s="60">
        <f t="shared" si="64"/>
        <v>27</v>
      </c>
      <c r="BE65" s="60">
        <f t="shared" si="65"/>
        <v>-91</v>
      </c>
      <c r="BF65" s="60">
        <f t="shared" si="66"/>
        <v>89</v>
      </c>
      <c r="BI65" s="37">
        <f t="shared" si="16"/>
        <v>-2.0326061587835948E-6</v>
      </c>
      <c r="BJ65" s="37">
        <f t="shared" si="17"/>
        <v>-3.9197383523780202E-2</v>
      </c>
      <c r="BK65" s="37">
        <f t="shared" si="18"/>
        <v>-2.8829967869667841E-6</v>
      </c>
      <c r="BL65" s="37">
        <f t="shared" si="19"/>
        <v>-4.6682330820302521E-2</v>
      </c>
    </row>
    <row r="66" spans="22:64" x14ac:dyDescent="0.35">
      <c r="V66" s="29">
        <v>1.62</v>
      </c>
      <c r="W66" s="38">
        <f t="shared" si="52"/>
        <v>416.86938347033561</v>
      </c>
      <c r="X66" s="30">
        <f t="shared" si="21"/>
        <v>-6.6910605961528935</v>
      </c>
      <c r="Y66" s="31">
        <f t="shared" si="38"/>
        <v>-1.6523020567397122E-2</v>
      </c>
      <c r="Z66" s="31">
        <f t="shared" si="39"/>
        <v>-3.5329500552594508</v>
      </c>
      <c r="AA66" s="31">
        <f t="shared" si="40"/>
        <v>1.0018909770710505E-4</v>
      </c>
      <c r="AB66" s="31">
        <f t="shared" si="41"/>
        <v>-0.27519457899022254</v>
      </c>
      <c r="AC66" s="31">
        <f t="shared" si="53"/>
        <v>1.0726216080032564E-7</v>
      </c>
      <c r="AD66" s="31">
        <f t="shared" si="42"/>
        <v>9.0043786088291246E-3</v>
      </c>
      <c r="AE66" s="31">
        <f t="shared" si="54"/>
        <v>-6.7074833203604225</v>
      </c>
      <c r="AF66" s="31">
        <f t="shared" si="55"/>
        <v>-3.799140255640844</v>
      </c>
      <c r="AG66" s="31">
        <f t="shared" si="5"/>
        <v>73.803921600570277</v>
      </c>
      <c r="AH66" s="31">
        <f t="shared" si="43"/>
        <v>-40.229730645559457</v>
      </c>
      <c r="AI66" s="31">
        <f t="shared" si="44"/>
        <v>-89.441988736006422</v>
      </c>
      <c r="AJ66" s="31">
        <f t="shared" si="56"/>
        <v>9.1151602384005152E-3</v>
      </c>
      <c r="AK66" s="31">
        <f t="shared" si="45"/>
        <v>2.6244401202430554</v>
      </c>
      <c r="AL66" s="32">
        <f t="shared" si="46"/>
        <v>-1.3139416149368036E-4</v>
      </c>
      <c r="AM66" s="31">
        <f t="shared" si="47"/>
        <v>-0.31515007563214864</v>
      </c>
      <c r="AN66" s="31">
        <f t="shared" si="57"/>
        <v>33.58317472108773</v>
      </c>
      <c r="AO66" s="31">
        <f t="shared" si="58"/>
        <v>-87.132698691395518</v>
      </c>
      <c r="AP66" s="30">
        <f t="shared" si="10"/>
        <v>19.493882694704595</v>
      </c>
      <c r="AQ66" s="30">
        <f t="shared" si="11"/>
        <v>-19.244228782212005</v>
      </c>
      <c r="AR66" s="31">
        <f t="shared" si="59"/>
        <v>27.125345313219896</v>
      </c>
      <c r="AS66" s="33">
        <f t="shared" si="60"/>
        <v>-90.931838947036368</v>
      </c>
      <c r="AT66" s="31">
        <f t="shared" si="48"/>
        <v>7.5548306679328888E-9</v>
      </c>
      <c r="AU66" s="31">
        <f t="shared" si="49"/>
        <v>2.3896971013105148E-3</v>
      </c>
      <c r="AV66" s="32">
        <f t="shared" si="50"/>
        <v>-8.9910035672027628E-11</v>
      </c>
      <c r="AW66" s="31">
        <f t="shared" si="51"/>
        <v>-2.6069422938324006E-4</v>
      </c>
      <c r="AX66" s="34">
        <f t="shared" si="61"/>
        <v>7.4649206322608617E-9</v>
      </c>
      <c r="AY66" s="35">
        <f t="shared" si="62"/>
        <v>2.1290028719272748E-3</v>
      </c>
      <c r="AZ66" s="10">
        <f t="shared" si="32"/>
        <v>27.125340173416713</v>
      </c>
      <c r="BA66" s="10">
        <f t="shared" si="33"/>
        <v>-91.017590053238735</v>
      </c>
      <c r="BB66" s="10">
        <f t="shared" si="63"/>
        <v>88.982409946761265</v>
      </c>
      <c r="BC66" s="37"/>
      <c r="BD66" s="60">
        <f t="shared" si="64"/>
        <v>27</v>
      </c>
      <c r="BE66" s="60">
        <f t="shared" si="65"/>
        <v>-91</v>
      </c>
      <c r="BF66" s="60">
        <f t="shared" si="66"/>
        <v>89</v>
      </c>
      <c r="BI66" s="37">
        <f t="shared" si="16"/>
        <v>-2.1283999110024115E-6</v>
      </c>
      <c r="BJ66" s="37">
        <f t="shared" si="17"/>
        <v>-4.0110407580715886E-2</v>
      </c>
      <c r="BK66" s="37">
        <f t="shared" si="18"/>
        <v>-3.0188681932047162E-6</v>
      </c>
      <c r="BL66" s="37">
        <f t="shared" si="19"/>
        <v>-4.7769701493580299E-2</v>
      </c>
    </row>
    <row r="67" spans="22:64" x14ac:dyDescent="0.35">
      <c r="V67" s="29">
        <v>1.63</v>
      </c>
      <c r="W67" s="36">
        <f t="shared" si="52"/>
        <v>426.57951880159266</v>
      </c>
      <c r="X67" s="30">
        <f t="shared" si="21"/>
        <v>-6.6910605961528935</v>
      </c>
      <c r="Y67" s="31">
        <f t="shared" si="38"/>
        <v>-1.7300177554692854E-2</v>
      </c>
      <c r="Z67" s="31">
        <f t="shared" si="39"/>
        <v>-3.6150272824660039</v>
      </c>
      <c r="AA67" s="31">
        <f t="shared" si="40"/>
        <v>1.0491080738204749E-4</v>
      </c>
      <c r="AB67" s="31">
        <f t="shared" si="41"/>
        <v>-0.28160458213920836</v>
      </c>
      <c r="AC67" s="31">
        <f t="shared" si="53"/>
        <v>1.1231727139212264E-7</v>
      </c>
      <c r="AD67" s="31">
        <f t="shared" si="42"/>
        <v>9.2141175266825404E-3</v>
      </c>
      <c r="AE67" s="31">
        <f t="shared" si="54"/>
        <v>-6.7082557505829339</v>
      </c>
      <c r="AF67" s="31">
        <f t="shared" si="55"/>
        <v>-3.8874177470785298</v>
      </c>
      <c r="AG67" s="31">
        <f t="shared" si="5"/>
        <v>73.803921600570277</v>
      </c>
      <c r="AH67" s="31">
        <f t="shared" si="43"/>
        <v>-40.42971210613559</v>
      </c>
      <c r="AI67" s="31">
        <f t="shared" si="44"/>
        <v>-89.45468984715292</v>
      </c>
      <c r="AJ67" s="31">
        <f t="shared" si="56"/>
        <v>9.5442728055861511E-3</v>
      </c>
      <c r="AK67" s="31">
        <f t="shared" si="45"/>
        <v>2.6854827089124162</v>
      </c>
      <c r="AL67" s="32">
        <f t="shared" si="46"/>
        <v>-1.37586479461531E-4</v>
      </c>
      <c r="AM67" s="31">
        <f t="shared" si="47"/>
        <v>-0.32249071063772833</v>
      </c>
      <c r="AN67" s="31">
        <f t="shared" si="57"/>
        <v>33.383616180760811</v>
      </c>
      <c r="AO67" s="31">
        <f t="shared" si="58"/>
        <v>-87.091697848878226</v>
      </c>
      <c r="AP67" s="30">
        <f t="shared" si="10"/>
        <v>19.493882694704595</v>
      </c>
      <c r="AQ67" s="30">
        <f t="shared" si="11"/>
        <v>-19.244228782212005</v>
      </c>
      <c r="AR67" s="31">
        <f t="shared" si="59"/>
        <v>26.925014342670465</v>
      </c>
      <c r="AS67" s="33">
        <f t="shared" si="60"/>
        <v>-90.979115595956756</v>
      </c>
      <c r="AT67" s="31">
        <f t="shared" si="48"/>
        <v>7.9108796548167118E-9</v>
      </c>
      <c r="AU67" s="31">
        <f t="shared" si="49"/>
        <v>2.4453602973778534E-3</v>
      </c>
      <c r="AV67" s="32">
        <f t="shared" si="50"/>
        <v>-9.4145361905174526E-11</v>
      </c>
      <c r="AW67" s="31">
        <f t="shared" si="51"/>
        <v>-2.6676657805581414E-4</v>
      </c>
      <c r="AX67" s="34">
        <f t="shared" si="61"/>
        <v>7.8167342929115381E-9</v>
      </c>
      <c r="AY67" s="35">
        <f t="shared" si="62"/>
        <v>2.1785937193220394E-3</v>
      </c>
      <c r="AZ67" s="10">
        <f t="shared" si="32"/>
        <v>26.9250089606359</v>
      </c>
      <c r="BA67" s="10">
        <f t="shared" si="33"/>
        <v>-91.066864101164242</v>
      </c>
      <c r="BB67" s="10">
        <f t="shared" si="63"/>
        <v>88.933135898835758</v>
      </c>
      <c r="BC67" s="62"/>
      <c r="BD67" s="60">
        <f t="shared" si="64"/>
        <v>27</v>
      </c>
      <c r="BE67" s="60">
        <f t="shared" si="65"/>
        <v>-91</v>
      </c>
      <c r="BF67" s="60">
        <f t="shared" si="66"/>
        <v>89</v>
      </c>
      <c r="BI67" s="37">
        <f t="shared" si="16"/>
        <v>-2.228708282117556E-6</v>
      </c>
      <c r="BJ67" s="37">
        <f t="shared" si="17"/>
        <v>-4.1044698678870194E-2</v>
      </c>
      <c r="BK67" s="37">
        <f t="shared" si="18"/>
        <v>-3.1611430169647039E-6</v>
      </c>
      <c r="BL67" s="37">
        <f t="shared" si="19"/>
        <v>-4.8882400247928497E-2</v>
      </c>
    </row>
    <row r="68" spans="22:64" x14ac:dyDescent="0.35">
      <c r="V68" s="29">
        <v>1.64</v>
      </c>
      <c r="W68" s="38">
        <f t="shared" si="52"/>
        <v>436.51583224016611</v>
      </c>
      <c r="X68" s="30">
        <f t="shared" si="21"/>
        <v>-6.6910605961528935</v>
      </c>
      <c r="Y68" s="31">
        <f t="shared" si="38"/>
        <v>-1.8113811794305018E-2</v>
      </c>
      <c r="Z68" s="31">
        <f t="shared" si="39"/>
        <v>-3.6990009543334748</v>
      </c>
      <c r="AA68" s="31">
        <f t="shared" si="40"/>
        <v>1.0985503887811032E-4</v>
      </c>
      <c r="AB68" s="31">
        <f t="shared" si="41"/>
        <v>-0.2881638861432968</v>
      </c>
      <c r="AC68" s="31">
        <f t="shared" si="53"/>
        <v>1.1761062100702195E-7</v>
      </c>
      <c r="AD68" s="31">
        <f t="shared" si="42"/>
        <v>9.4287418912748153E-3</v>
      </c>
      <c r="AE68" s="31">
        <f t="shared" si="54"/>
        <v>-6.7090644352976998</v>
      </c>
      <c r="AF68" s="31">
        <f t="shared" si="55"/>
        <v>-3.9777360985854968</v>
      </c>
      <c r="AG68" s="31">
        <f t="shared" ref="AG68:AG131" si="67">DC_gain_comp</f>
        <v>73.803921600570277</v>
      </c>
      <c r="AH68" s="31">
        <f t="shared" si="43"/>
        <v>-40.62969440104937</v>
      </c>
      <c r="AI68" s="31">
        <f t="shared" si="44"/>
        <v>-89.467101897501138</v>
      </c>
      <c r="AJ68" s="31">
        <f t="shared" si="56"/>
        <v>9.9935633859864065E-3</v>
      </c>
      <c r="AK68" s="31">
        <f t="shared" si="45"/>
        <v>2.7479408459783277</v>
      </c>
      <c r="AL68" s="32">
        <f t="shared" si="46"/>
        <v>-1.4407062291822093E-4</v>
      </c>
      <c r="AM68" s="31">
        <f t="shared" si="47"/>
        <v>-0.33000232003610969</v>
      </c>
      <c r="AN68" s="31">
        <f t="shared" si="57"/>
        <v>33.184076692283973</v>
      </c>
      <c r="AO68" s="31">
        <f t="shared" si="58"/>
        <v>-87.049163371558919</v>
      </c>
      <c r="AP68" s="30">
        <f t="shared" ref="AP68:AP131" si="68">-20*LOG(GmPS*Rsns)</f>
        <v>19.493882694704595</v>
      </c>
      <c r="AQ68" s="30">
        <f t="shared" ref="AQ68:AQ131" si="69">20*LOG(Vref/Vout)</f>
        <v>-19.244228782212005</v>
      </c>
      <c r="AR68" s="31">
        <f t="shared" si="59"/>
        <v>26.724666169478866</v>
      </c>
      <c r="AS68" s="33">
        <f t="shared" si="60"/>
        <v>-91.026899470144414</v>
      </c>
      <c r="AT68" s="31">
        <f t="shared" si="48"/>
        <v>8.2837079395879785E-9</v>
      </c>
      <c r="AU68" s="31">
        <f t="shared" si="49"/>
        <v>2.5023200558367334E-3</v>
      </c>
      <c r="AV68" s="32">
        <f t="shared" si="50"/>
        <v>-9.8583196906301983E-11</v>
      </c>
      <c r="AW68" s="31">
        <f t="shared" si="51"/>
        <v>-2.7298036989913853E-4</v>
      </c>
      <c r="AX68" s="34">
        <f t="shared" si="61"/>
        <v>8.1851247426816761E-9</v>
      </c>
      <c r="AY68" s="35">
        <f t="shared" si="62"/>
        <v>2.2293396859375948E-3</v>
      </c>
      <c r="AZ68" s="10">
        <f t="shared" si="32"/>
        <v>26.724660533796911</v>
      </c>
      <c r="BA68" s="10">
        <f t="shared" si="33"/>
        <v>-91.116691899695837</v>
      </c>
      <c r="BB68" s="10">
        <f t="shared" si="63"/>
        <v>88.883308100304163</v>
      </c>
      <c r="BC68" s="37"/>
      <c r="BD68" s="60">
        <f t="shared" si="64"/>
        <v>27</v>
      </c>
      <c r="BE68" s="60">
        <f t="shared" si="65"/>
        <v>-91</v>
      </c>
      <c r="BF68" s="60">
        <f t="shared" si="66"/>
        <v>89</v>
      </c>
      <c r="BI68" s="37">
        <f t="shared" ref="BI68:BI131" si="70">20*LOG(1/SQRT((W68/fp_filter)^2+1))</f>
        <v>-2.3337440405904958E-6</v>
      </c>
      <c r="BJ68" s="37">
        <f t="shared" ref="BJ68:BJ131" si="71">-180/PI()*ATAN(W68/fp_filter)</f>
        <v>-4.2000752189761646E-2</v>
      </c>
      <c r="BK68" s="37">
        <f t="shared" ref="BK68:BK131" si="72">20*LOG(1/SQRT((W68/f_L)^2+1))</f>
        <v>-3.3101230401354334E-6</v>
      </c>
      <c r="BL68" s="37">
        <f t="shared" ref="BL68:BL131" si="73">-180/PI()*ATAN(W68/f_L)</f>
        <v>-5.0021017047595887E-2</v>
      </c>
    </row>
    <row r="69" spans="22:64" x14ac:dyDescent="0.35">
      <c r="V69" s="29">
        <v>1.65</v>
      </c>
      <c r="W69" s="36">
        <f t="shared" si="52"/>
        <v>446.68359215096325</v>
      </c>
      <c r="X69" s="30">
        <f t="shared" ref="X69:X132" si="74">DC_gain_power</f>
        <v>-6.6910605961528935</v>
      </c>
      <c r="Y69" s="31">
        <f t="shared" si="38"/>
        <v>-1.8965628089472171E-2</v>
      </c>
      <c r="Z69" s="31">
        <f t="shared" si="39"/>
        <v>-3.7849141509747048</v>
      </c>
      <c r="AA69" s="31">
        <f t="shared" si="40"/>
        <v>1.1503227878968966E-4</v>
      </c>
      <c r="AB69" s="31">
        <f t="shared" si="41"/>
        <v>-0.294875968144168</v>
      </c>
      <c r="AC69" s="31">
        <f t="shared" si="53"/>
        <v>1.2315343827344936E-7</v>
      </c>
      <c r="AD69" s="31">
        <f t="shared" si="42"/>
        <v>9.6483654992608296E-3</v>
      </c>
      <c r="AE69" s="31">
        <f t="shared" si="54"/>
        <v>-6.709911068810138</v>
      </c>
      <c r="AF69" s="31">
        <f t="shared" si="55"/>
        <v>-4.0701417536196125</v>
      </c>
      <c r="AG69" s="31">
        <f t="shared" si="67"/>
        <v>73.803921600570277</v>
      </c>
      <c r="AH69" s="31">
        <f t="shared" si="43"/>
        <v>-40.82967749275592</v>
      </c>
      <c r="AI69" s="31">
        <f t="shared" si="44"/>
        <v>-89.479231463421897</v>
      </c>
      <c r="AJ69" s="31">
        <f t="shared" si="56"/>
        <v>1.0463978566507411E-2</v>
      </c>
      <c r="AK69" s="31">
        <f t="shared" si="45"/>
        <v>2.8118470534730231</v>
      </c>
      <c r="AL69" s="32">
        <f t="shared" si="46"/>
        <v>-1.508603442654255E-4</v>
      </c>
      <c r="AM69" s="31">
        <f t="shared" si="47"/>
        <v>-0.33768888554856458</v>
      </c>
      <c r="AN69" s="31">
        <f t="shared" si="57"/>
        <v>32.9845572260366</v>
      </c>
      <c r="AO69" s="31">
        <f t="shared" si="58"/>
        <v>-87.005073295497439</v>
      </c>
      <c r="AP69" s="30">
        <f t="shared" si="68"/>
        <v>19.493882694704595</v>
      </c>
      <c r="AQ69" s="30">
        <f t="shared" si="69"/>
        <v>-19.244228782212005</v>
      </c>
      <c r="AR69" s="31">
        <f t="shared" si="59"/>
        <v>26.524300069719054</v>
      </c>
      <c r="AS69" s="33">
        <f t="shared" si="60"/>
        <v>-91.075215049117048</v>
      </c>
      <c r="AT69" s="31">
        <f t="shared" si="48"/>
        <v>8.6741062707663167E-9</v>
      </c>
      <c r="AU69" s="31">
        <f t="shared" si="49"/>
        <v>2.5606065775045884E-3</v>
      </c>
      <c r="AV69" s="32">
        <f t="shared" si="50"/>
        <v>-1.0322932664020971E-10</v>
      </c>
      <c r="AW69" s="31">
        <f t="shared" si="51"/>
        <v>-2.7933889954789696E-4</v>
      </c>
      <c r="AX69" s="34">
        <f t="shared" si="61"/>
        <v>8.5708769441261069E-9</v>
      </c>
      <c r="AY69" s="35">
        <f t="shared" si="62"/>
        <v>2.2812676779566917E-3</v>
      </c>
      <c r="AZ69" s="10">
        <f t="shared" ref="AZ69:AZ132" si="75">AR69+AX69+BI69+BK69</f>
        <v>26.524294168435684</v>
      </c>
      <c r="BA69" s="10">
        <f t="shared" ref="BA69:BA132" si="76">AS69+AY69+BJ69+BL69</f>
        <v>-91.167099012061257</v>
      </c>
      <c r="BB69" s="10">
        <f t="shared" si="63"/>
        <v>88.832900987938743</v>
      </c>
      <c r="BC69" s="62"/>
      <c r="BD69" s="60">
        <f t="shared" si="64"/>
        <v>27</v>
      </c>
      <c r="BE69" s="60">
        <f t="shared" si="65"/>
        <v>-91</v>
      </c>
      <c r="BF69" s="60">
        <f t="shared" si="66"/>
        <v>89</v>
      </c>
      <c r="BI69" s="37">
        <f t="shared" si="70"/>
        <v>-2.4437299761943338E-6</v>
      </c>
      <c r="BJ69" s="37">
        <f t="shared" si="71"/>
        <v>-4.2979075023485747E-2</v>
      </c>
      <c r="BK69" s="37">
        <f t="shared" si="72"/>
        <v>-3.4661242704058307E-6</v>
      </c>
      <c r="BL69" s="37">
        <f t="shared" si="73"/>
        <v>-5.1186155598681622E-2</v>
      </c>
    </row>
    <row r="70" spans="22:64" x14ac:dyDescent="0.35">
      <c r="V70" s="29">
        <v>1.66</v>
      </c>
      <c r="W70" s="38">
        <f t="shared" si="52"/>
        <v>457.08818961487509</v>
      </c>
      <c r="X70" s="30">
        <f t="shared" si="74"/>
        <v>-6.6910605961528935</v>
      </c>
      <c r="Y70" s="31">
        <f t="shared" ref="Y70:Y133" si="77">20*LOG(1/SQRT((W70/fp)^2+1))</f>
        <v>-1.9857410216107423E-2</v>
      </c>
      <c r="Z70" s="31">
        <f t="shared" ref="Z70:Z133" si="78">-180/PI()*ATAN(W70/fp)</f>
        <v>-3.8728108784922277</v>
      </c>
      <c r="AA70" s="31">
        <f t="shared" ref="AA70:AA133" si="79">20*LOG(SQRT((W70/fzRHP)^2+1))</f>
        <v>1.204535078866643E-4</v>
      </c>
      <c r="AB70" s="31">
        <f t="shared" ref="AB70:AB133" si="80">-180/PI()*ATAN(W70/fzRHP)</f>
        <v>-0.30174438623920702</v>
      </c>
      <c r="AC70" s="31">
        <f t="shared" si="53"/>
        <v>1.2895748219987985E-7</v>
      </c>
      <c r="AD70" s="31">
        <f t="shared" ref="AD70:AD133" si="81">180/PI()*ATAN(W70/fzESR)</f>
        <v>9.8731047979587656E-3</v>
      </c>
      <c r="AE70" s="31">
        <f t="shared" si="54"/>
        <v>-6.7107974239036325</v>
      </c>
      <c r="AF70" s="31">
        <f t="shared" si="55"/>
        <v>-4.1646821599334762</v>
      </c>
      <c r="AG70" s="31">
        <f t="shared" si="67"/>
        <v>73.803921600570277</v>
      </c>
      <c r="AH70" s="31">
        <f t="shared" ref="AH70:AH133" si="82">20*LOG(1/SQRT((W70/fp_comp1)^2+1))</f>
        <v>-41.029661345399575</v>
      </c>
      <c r="AI70" s="31">
        <f t="shared" ref="AI70:AI133" si="83">-180/PI()*ATAN(W70/fp_comp1)</f>
        <v>-89.4910849718202</v>
      </c>
      <c r="AJ70" s="31">
        <f t="shared" si="56"/>
        <v>1.0956509124891232E-2</v>
      </c>
      <c r="AK70" s="31">
        <f t="shared" ref="AK70:AK133" si="84">180/PI()*ATAN(W70/fz_comp)</f>
        <v>2.8772345789276588</v>
      </c>
      <c r="AL70" s="32">
        <f t="shared" ref="AL70:AL133" si="85">20*LOG(1/SQRT((W70/fp_comp2)^2+1))</f>
        <v>-1.579700439447143E-4</v>
      </c>
      <c r="AM70" s="31">
        <f t="shared" ref="AM70:AM133" si="86">-180/PI()*ATAN(W70/fp_comp2)</f>
        <v>-0.34555448158650576</v>
      </c>
      <c r="AN70" s="31">
        <f t="shared" si="57"/>
        <v>32.785058794251647</v>
      </c>
      <c r="AO70" s="31">
        <f t="shared" si="58"/>
        <v>-86.959404874479048</v>
      </c>
      <c r="AP70" s="30">
        <f t="shared" si="68"/>
        <v>19.493882694704595</v>
      </c>
      <c r="AQ70" s="30">
        <f t="shared" si="69"/>
        <v>-19.244228782212005</v>
      </c>
      <c r="AR70" s="31">
        <f t="shared" si="59"/>
        <v>26.323915282840602</v>
      </c>
      <c r="AS70" s="33">
        <f t="shared" si="60"/>
        <v>-91.124087034412526</v>
      </c>
      <c r="AT70" s="31">
        <f t="shared" ref="AT70:AT133" si="87">20*LOG(SQRT((W70/fz_ff)^2+1))</f>
        <v>9.0829039699697242E-9</v>
      </c>
      <c r="AU70" s="31">
        <f t="shared" ref="AU70:AU133" si="88">180/PI()*ATAN(W70/fz_ff)</f>
        <v>2.6202507666662363E-3</v>
      </c>
      <c r="AV70" s="32">
        <f t="shared" ref="AV70:AV133" si="89">20*LOG(1/SQRT((W70/fp_ff)^2+1))</f>
        <v>-1.0809339438156366E-10</v>
      </c>
      <c r="AW70" s="31">
        <f t="shared" ref="AW70:AW133" si="90">-180/PI()*ATAN(W70/fp_ff)</f>
        <v>-2.8584553837867363E-4</v>
      </c>
      <c r="AX70" s="34">
        <f t="shared" si="61"/>
        <v>8.9748105755881599E-9</v>
      </c>
      <c r="AY70" s="35">
        <f t="shared" si="62"/>
        <v>2.3344052282875628E-3</v>
      </c>
      <c r="AZ70" s="10">
        <f t="shared" si="75"/>
        <v>26.323909103438417</v>
      </c>
      <c r="BA70" s="10">
        <f t="shared" si="76"/>
        <v>-91.21811124875093</v>
      </c>
      <c r="BB70" s="10">
        <f t="shared" si="63"/>
        <v>88.78188875124907</v>
      </c>
      <c r="BC70" s="37"/>
      <c r="BD70" s="60">
        <f t="shared" si="64"/>
        <v>26</v>
      </c>
      <c r="BE70" s="60">
        <f t="shared" si="65"/>
        <v>-91</v>
      </c>
      <c r="BF70" s="60">
        <f t="shared" si="66"/>
        <v>89</v>
      </c>
      <c r="BI70" s="37">
        <f t="shared" si="70"/>
        <v>-2.558899388929828E-6</v>
      </c>
      <c r="BJ70" s="37">
        <f t="shared" si="71"/>
        <v>-4.3980185897475391E-2</v>
      </c>
      <c r="BK70" s="37">
        <f t="shared" si="72"/>
        <v>-3.6294776056906856E-6</v>
      </c>
      <c r="BL70" s="37">
        <f t="shared" si="73"/>
        <v>-5.2378433669211112E-2</v>
      </c>
    </row>
    <row r="71" spans="22:64" x14ac:dyDescent="0.35">
      <c r="V71" s="29">
        <v>1.67</v>
      </c>
      <c r="W71" s="36">
        <f t="shared" ref="W71:W134" si="91">10*10^V71</f>
        <v>467.73514128719819</v>
      </c>
      <c r="X71" s="30">
        <f t="shared" si="74"/>
        <v>-6.6910605961528935</v>
      </c>
      <c r="Y71" s="31">
        <f t="shared" si="77"/>
        <v>-2.0791024513632583E-2</v>
      </c>
      <c r="Z71" s="31">
        <f t="shared" si="78"/>
        <v>-3.9627360850971605</v>
      </c>
      <c r="AA71" s="31">
        <f t="shared" si="79"/>
        <v>1.261302243884317E-4</v>
      </c>
      <c r="AB71" s="31">
        <f t="shared" si="80"/>
        <v>-0.30877278136453445</v>
      </c>
      <c r="AC71" s="31">
        <f t="shared" ref="AC71:AC134" si="92">20*LOG(SQRT((W71/fzESR)^2+1))</f>
        <v>1.3503505953272657E-7</v>
      </c>
      <c r="AD71" s="31">
        <f t="shared" si="81"/>
        <v>1.0103078947091898E-2</v>
      </c>
      <c r="AE71" s="31">
        <f t="shared" ref="AE71:AE134" si="93">X71+Y71+AA71+AC71</f>
        <v>-6.7117253554070784</v>
      </c>
      <c r="AF71" s="31">
        <f t="shared" ref="AF71:AF134" si="94">Z71+AB71+AD71</f>
        <v>-4.2614057875146036</v>
      </c>
      <c r="AG71" s="31">
        <f t="shared" si="67"/>
        <v>73.803921600570277</v>
      </c>
      <c r="AH71" s="31">
        <f t="shared" si="82"/>
        <v>-41.22964592473793</v>
      </c>
      <c r="AI71" s="31">
        <f t="shared" si="83"/>
        <v>-89.50266870352209</v>
      </c>
      <c r="AJ71" s="31">
        <f t="shared" ref="AJ71:AJ134" si="95">20*LOG(SQRT((W71/fz_comp)^2+1))</f>
        <v>1.1472192072031467E-2</v>
      </c>
      <c r="AK71" s="31">
        <f t="shared" si="84"/>
        <v>2.9441374100008333</v>
      </c>
      <c r="AL71" s="32">
        <f t="shared" si="85"/>
        <v>-1.6541480097067776E-4</v>
      </c>
      <c r="AM71" s="31">
        <f t="shared" si="86"/>
        <v>-0.35360327740650788</v>
      </c>
      <c r="AN71" s="31">
        <f t="shared" ref="AN71:AN134" si="96">AG71+AH71+AJ71+AL71</f>
        <v>32.585582453103413</v>
      </c>
      <c r="AO71" s="31">
        <f t="shared" ref="AO71:AO134" si="97">AI71+AK71+AM71</f>
        <v>-86.912134570927762</v>
      </c>
      <c r="AP71" s="30">
        <f t="shared" si="68"/>
        <v>19.493882694704595</v>
      </c>
      <c r="AQ71" s="30">
        <f t="shared" si="69"/>
        <v>-19.244228782212005</v>
      </c>
      <c r="AR71" s="31">
        <f t="shared" ref="AR71:AR134" si="98">AE71+AN71+AP71+AQ71</f>
        <v>26.123511010188921</v>
      </c>
      <c r="AS71" s="33">
        <f t="shared" ref="AS71:AS134" si="99">AF71+AO71</f>
        <v>-91.173540358442366</v>
      </c>
      <c r="AT71" s="31">
        <f t="shared" si="87"/>
        <v>9.5109689319145487E-9</v>
      </c>
      <c r="AU71" s="31">
        <f t="shared" si="88"/>
        <v>2.6812842474597393E-3</v>
      </c>
      <c r="AV71" s="32">
        <f t="shared" si="89"/>
        <v>-1.1318890071489613E-10</v>
      </c>
      <c r="AW71" s="31">
        <f t="shared" si="90"/>
        <v>-2.925037362975017E-4</v>
      </c>
      <c r="AX71" s="34">
        <f t="shared" ref="AX71:AX134" si="100">AT71+AV71</f>
        <v>9.3977800311996531E-9</v>
      </c>
      <c r="AY71" s="35">
        <f t="shared" ref="AY71:AY134" si="101">AU71+AW71</f>
        <v>2.3887805111622376E-3</v>
      </c>
      <c r="AZ71" s="10">
        <f t="shared" si="75"/>
        <v>26.123504539560596</v>
      </c>
      <c r="BA71" s="10">
        <f t="shared" si="76"/>
        <v>-91.26975467695938</v>
      </c>
      <c r="BB71" s="10">
        <f t="shared" ref="BB71:BB134" si="102">BA71+180</f>
        <v>88.73024532304062</v>
      </c>
      <c r="BC71" s="62"/>
      <c r="BD71" s="60">
        <f t="shared" ref="BD71:BD134" si="103">ROUND(AZ71,0)</f>
        <v>26</v>
      </c>
      <c r="BE71" s="60">
        <f t="shared" ref="BE71:BE134" si="104">ROUND(BA71,0)</f>
        <v>-91</v>
      </c>
      <c r="BF71" s="60">
        <f t="shared" ref="BF71:BF134" si="105">ROUND(BB71,0)</f>
        <v>89</v>
      </c>
      <c r="BI71" s="37">
        <f t="shared" si="70"/>
        <v>-2.6794965644410041E-6</v>
      </c>
      <c r="BJ71" s="37">
        <f t="shared" si="71"/>
        <v>-4.5004615611520755E-2</v>
      </c>
      <c r="BK71" s="37">
        <f t="shared" si="72"/>
        <v>-3.8005295419513982E-6</v>
      </c>
      <c r="BL71" s="37">
        <f t="shared" si="73"/>
        <v>-5.3598483416666398E-2</v>
      </c>
    </row>
    <row r="72" spans="22:64" x14ac:dyDescent="0.35">
      <c r="V72" s="29">
        <v>1.68</v>
      </c>
      <c r="W72" s="38">
        <f t="shared" si="91"/>
        <v>478.63009232263857</v>
      </c>
      <c r="X72" s="30">
        <f t="shared" si="74"/>
        <v>-6.6910605961528935</v>
      </c>
      <c r="Y72" s="31">
        <f t="shared" si="77"/>
        <v>-2.1768423632552467E-2</v>
      </c>
      <c r="Z72" s="31">
        <f t="shared" si="78"/>
        <v>-4.0547356772247323</v>
      </c>
      <c r="AA72" s="31">
        <f t="shared" si="79"/>
        <v>1.3207446834259716E-4</v>
      </c>
      <c r="AB72" s="31">
        <f t="shared" si="80"/>
        <v>-0.31596487922170835</v>
      </c>
      <c r="AC72" s="31">
        <f t="shared" si="92"/>
        <v>1.4139906525808822E-7</v>
      </c>
      <c r="AD72" s="31">
        <f t="shared" si="81"/>
        <v>1.0338409881968508E-2</v>
      </c>
      <c r="AE72" s="31">
        <f t="shared" si="93"/>
        <v>-6.712696803918039</v>
      </c>
      <c r="AF72" s="31">
        <f t="shared" si="94"/>
        <v>-4.360362146564472</v>
      </c>
      <c r="AG72" s="31">
        <f t="shared" si="67"/>
        <v>73.803921600570277</v>
      </c>
      <c r="AH72" s="31">
        <f t="shared" si="82"/>
        <v>-41.429631198069288</v>
      </c>
      <c r="AI72" s="31">
        <f t="shared" si="83"/>
        <v>-89.513988796585423</v>
      </c>
      <c r="AJ72" s="31">
        <f t="shared" si="95"/>
        <v>1.2012112786676049E-2</v>
      </c>
      <c r="AK72" s="31">
        <f t="shared" si="84"/>
        <v>3.0125902892879801</v>
      </c>
      <c r="AL72" s="32">
        <f t="shared" si="85"/>
        <v>-1.7321040490941725E-4</v>
      </c>
      <c r="AM72" s="31">
        <f t="shared" si="86"/>
        <v>-0.36183953931523977</v>
      </c>
      <c r="AN72" s="31">
        <f t="shared" si="96"/>
        <v>32.386129304882758</v>
      </c>
      <c r="AO72" s="31">
        <f t="shared" si="97"/>
        <v>-86.863238046612679</v>
      </c>
      <c r="AP72" s="30">
        <f t="shared" si="68"/>
        <v>19.493882694704595</v>
      </c>
      <c r="AQ72" s="30">
        <f t="shared" si="69"/>
        <v>-19.244228782212005</v>
      </c>
      <c r="AR72" s="31">
        <f t="shared" si="98"/>
        <v>25.923086413457312</v>
      </c>
      <c r="AS72" s="33">
        <f t="shared" si="99"/>
        <v>-91.223600193177148</v>
      </c>
      <c r="AT72" s="31">
        <f t="shared" si="87"/>
        <v>9.959205695760535E-9</v>
      </c>
      <c r="AU72" s="31">
        <f t="shared" si="88"/>
        <v>2.7437393806439329E-3</v>
      </c>
      <c r="AV72" s="32">
        <f t="shared" si="89"/>
        <v>-1.1852356025994007E-10</v>
      </c>
      <c r="AW72" s="31">
        <f t="shared" si="90"/>
        <v>-2.9931702356904879E-4</v>
      </c>
      <c r="AX72" s="34">
        <f t="shared" si="100"/>
        <v>9.8406821355005949E-9</v>
      </c>
      <c r="AY72" s="35">
        <f t="shared" si="101"/>
        <v>2.4444223570748839E-3</v>
      </c>
      <c r="AZ72" s="10">
        <f t="shared" si="75"/>
        <v>25.923079637877791</v>
      </c>
      <c r="BA72" s="10">
        <f t="shared" si="76"/>
        <v>-91.322055629872423</v>
      </c>
      <c r="BB72" s="10">
        <f t="shared" si="102"/>
        <v>88.677944370127577</v>
      </c>
      <c r="BC72" s="37"/>
      <c r="BD72" s="60">
        <f t="shared" si="103"/>
        <v>26</v>
      </c>
      <c r="BE72" s="60">
        <f t="shared" si="104"/>
        <v>-91</v>
      </c>
      <c r="BF72" s="60">
        <f t="shared" si="105"/>
        <v>89</v>
      </c>
      <c r="BI72" s="37">
        <f t="shared" si="70"/>
        <v>-2.805777306326316E-6</v>
      </c>
      <c r="BJ72" s="37">
        <f t="shared" si="71"/>
        <v>-4.6052907329194759E-2</v>
      </c>
      <c r="BK72" s="37">
        <f t="shared" si="72"/>
        <v>-3.9796428983750378E-6</v>
      </c>
      <c r="BL72" s="37">
        <f t="shared" si="73"/>
        <v>-5.4846951723144695E-2</v>
      </c>
    </row>
    <row r="73" spans="22:64" x14ac:dyDescent="0.35">
      <c r="V73" s="29">
        <v>1.69</v>
      </c>
      <c r="W73" s="36">
        <f t="shared" si="91"/>
        <v>489.77881936844631</v>
      </c>
      <c r="X73" s="30">
        <f t="shared" si="74"/>
        <v>-6.6910605961528935</v>
      </c>
      <c r="Y73" s="31">
        <f t="shared" si="77"/>
        <v>-2.2791650445045209E-2</v>
      </c>
      <c r="Z73" s="31">
        <f t="shared" si="78"/>
        <v>-4.1488565356205616</v>
      </c>
      <c r="AA73" s="31">
        <f t="shared" si="79"/>
        <v>1.3829884716420228E-4</v>
      </c>
      <c r="AB73" s="31">
        <f t="shared" si="80"/>
        <v>-0.32332449224909882</v>
      </c>
      <c r="AC73" s="31">
        <f t="shared" si="92"/>
        <v>1.4806299803098188E-7</v>
      </c>
      <c r="AD73" s="31">
        <f t="shared" si="81"/>
        <v>1.0579222378133458E-2</v>
      </c>
      <c r="AE73" s="31">
        <f t="shared" si="93"/>
        <v>-6.7137137996877758</v>
      </c>
      <c r="AF73" s="31">
        <f t="shared" si="94"/>
        <v>-4.4616018054915267</v>
      </c>
      <c r="AG73" s="31">
        <f t="shared" si="67"/>
        <v>73.803921600570277</v>
      </c>
      <c r="AH73" s="31">
        <f t="shared" si="82"/>
        <v>-41.629617134163297</v>
      </c>
      <c r="AI73" s="31">
        <f t="shared" si="83"/>
        <v>-89.525051249536318</v>
      </c>
      <c r="AJ73" s="31">
        <f t="shared" si="95"/>
        <v>1.2577407246514152E-2</v>
      </c>
      <c r="AK73" s="31">
        <f t="shared" si="84"/>
        <v>3.0826287293046999</v>
      </c>
      <c r="AL73" s="32">
        <f t="shared" si="85"/>
        <v>-1.8137338934297805E-4</v>
      </c>
      <c r="AM73" s="31">
        <f t="shared" si="86"/>
        <v>-0.37026763292544779</v>
      </c>
      <c r="AN73" s="31">
        <f t="shared" si="96"/>
        <v>32.186700500264152</v>
      </c>
      <c r="AO73" s="31">
        <f t="shared" si="97"/>
        <v>-86.812690153157064</v>
      </c>
      <c r="AP73" s="30">
        <f t="shared" si="68"/>
        <v>19.493882694704595</v>
      </c>
      <c r="AQ73" s="30">
        <f t="shared" si="69"/>
        <v>-19.244228782212005</v>
      </c>
      <c r="AR73" s="31">
        <f t="shared" si="98"/>
        <v>25.722640613068968</v>
      </c>
      <c r="AS73" s="33">
        <f t="shared" si="99"/>
        <v>-91.27429195864859</v>
      </c>
      <c r="AT73" s="31">
        <f t="shared" si="87"/>
        <v>1.0428568945695299E-8</v>
      </c>
      <c r="AU73" s="31">
        <f t="shared" si="88"/>
        <v>2.8076492807565271E-3</v>
      </c>
      <c r="AV73" s="32">
        <f t="shared" si="89"/>
        <v>-1.2410894494629471E-10</v>
      </c>
      <c r="AW73" s="31">
        <f t="shared" si="90"/>
        <v>-3.0628901268840952E-4</v>
      </c>
      <c r="AX73" s="34">
        <f t="shared" si="100"/>
        <v>1.0304460000749004E-8</v>
      </c>
      <c r="AY73" s="35">
        <f t="shared" si="101"/>
        <v>2.5013602680681174E-3</v>
      </c>
      <c r="AZ73" s="10">
        <f t="shared" si="75"/>
        <v>25.722633518166354</v>
      </c>
      <c r="BA73" s="10">
        <f t="shared" si="76"/>
        <v>-91.375040715784664</v>
      </c>
      <c r="BB73" s="10">
        <f t="shared" si="102"/>
        <v>88.624959284215336</v>
      </c>
      <c r="BC73" s="62"/>
      <c r="BD73" s="60">
        <f t="shared" si="103"/>
        <v>26</v>
      </c>
      <c r="BE73" s="60">
        <f t="shared" si="104"/>
        <v>-91</v>
      </c>
      <c r="BF73" s="60">
        <f t="shared" si="105"/>
        <v>89</v>
      </c>
      <c r="BI73" s="37">
        <f t="shared" si="70"/>
        <v>-2.9380094723073287E-6</v>
      </c>
      <c r="BJ73" s="37">
        <f t="shared" si="71"/>
        <v>-4.7125616865832907E-2</v>
      </c>
      <c r="BK73" s="37">
        <f t="shared" si="72"/>
        <v>-4.1671976004135252E-6</v>
      </c>
      <c r="BL73" s="37">
        <f t="shared" si="73"/>
        <v>-5.6124500538322554E-2</v>
      </c>
    </row>
    <row r="74" spans="22:64" x14ac:dyDescent="0.35">
      <c r="V74" s="29">
        <v>1.7</v>
      </c>
      <c r="W74" s="38">
        <f t="shared" si="91"/>
        <v>501.18723362727235</v>
      </c>
      <c r="X74" s="30">
        <f t="shared" si="74"/>
        <v>-6.6910605961528935</v>
      </c>
      <c r="Y74" s="31">
        <f t="shared" si="77"/>
        <v>-2.3862842124946777E-2</v>
      </c>
      <c r="Z74" s="31">
        <f t="shared" si="78"/>
        <v>-4.245146531369576</v>
      </c>
      <c r="AA74" s="31">
        <f t="shared" si="79"/>
        <v>1.448165623605165E-4</v>
      </c>
      <c r="AB74" s="31">
        <f t="shared" si="80"/>
        <v>-0.33085552163896531</v>
      </c>
      <c r="AC74" s="31">
        <f t="shared" si="92"/>
        <v>1.5504099296246974E-7</v>
      </c>
      <c r="AD74" s="31">
        <f t="shared" si="81"/>
        <v>1.0825644117525691E-2</v>
      </c>
      <c r="AE74" s="31">
        <f t="shared" si="93"/>
        <v>-6.7147784666744865</v>
      </c>
      <c r="AF74" s="31">
        <f t="shared" si="94"/>
        <v>-4.5651764088910154</v>
      </c>
      <c r="AG74" s="31">
        <f t="shared" si="67"/>
        <v>73.803921600570277</v>
      </c>
      <c r="AH74" s="31">
        <f t="shared" si="82"/>
        <v>-41.82960370319482</v>
      </c>
      <c r="AI74" s="31">
        <f t="shared" si="83"/>
        <v>-89.535861924532739</v>
      </c>
      <c r="AJ74" s="31">
        <f t="shared" si="95"/>
        <v>1.3169264359789339E-2</v>
      </c>
      <c r="AK74" s="31">
        <f t="shared" si="84"/>
        <v>3.154289027636227</v>
      </c>
      <c r="AL74" s="32">
        <f t="shared" si="85"/>
        <v>-1.8992106693842219E-4</v>
      </c>
      <c r="AM74" s="31">
        <f t="shared" si="86"/>
        <v>-0.37889202546416101</v>
      </c>
      <c r="AN74" s="31">
        <f t="shared" si="96"/>
        <v>31.987297240668308</v>
      </c>
      <c r="AO74" s="31">
        <f t="shared" si="97"/>
        <v>-86.760464922360683</v>
      </c>
      <c r="AP74" s="30">
        <f t="shared" si="68"/>
        <v>19.493882694704595</v>
      </c>
      <c r="AQ74" s="30">
        <f t="shared" si="69"/>
        <v>-19.244228782212005</v>
      </c>
      <c r="AR74" s="31">
        <f t="shared" si="98"/>
        <v>25.522172686486414</v>
      </c>
      <c r="AS74" s="33">
        <f t="shared" si="99"/>
        <v>-91.325641331251703</v>
      </c>
      <c r="AT74" s="31">
        <f t="shared" si="87"/>
        <v>1.0920051939004717E-8</v>
      </c>
      <c r="AU74" s="31">
        <f t="shared" si="88"/>
        <v>2.8730478336718743E-3</v>
      </c>
      <c r="AV74" s="32">
        <f t="shared" si="89"/>
        <v>-1.2995662670355939E-10</v>
      </c>
      <c r="AW74" s="31">
        <f t="shared" si="90"/>
        <v>-3.1342340029649968E-4</v>
      </c>
      <c r="AX74" s="34">
        <f t="shared" si="100"/>
        <v>1.0790095312301158E-8</v>
      </c>
      <c r="AY74" s="35">
        <f t="shared" si="101"/>
        <v>2.5596244333753746E-3</v>
      </c>
      <c r="AZ74" s="10">
        <f t="shared" si="75"/>
        <v>25.522165257211494</v>
      </c>
      <c r="BA74" s="10">
        <f t="shared" si="76"/>
        <v>-91.428736827031955</v>
      </c>
      <c r="BB74" s="10">
        <f t="shared" si="102"/>
        <v>88.571263172968045</v>
      </c>
      <c r="BC74" s="37"/>
      <c r="BD74" s="60">
        <f t="shared" si="103"/>
        <v>26</v>
      </c>
      <c r="BE74" s="60">
        <f t="shared" si="104"/>
        <v>-91</v>
      </c>
      <c r="BF74" s="60">
        <f t="shared" si="105"/>
        <v>89</v>
      </c>
      <c r="BI74" s="37">
        <f t="shared" si="70"/>
        <v>-3.0764735431848048E-6</v>
      </c>
      <c r="BJ74" s="37">
        <f t="shared" si="71"/>
        <v>-4.8223312983220724E-2</v>
      </c>
      <c r="BK74" s="37">
        <f t="shared" si="72"/>
        <v>-4.363591473430911E-6</v>
      </c>
      <c r="BL74" s="37">
        <f t="shared" si="73"/>
        <v>-5.7431807230407916E-2</v>
      </c>
    </row>
    <row r="75" spans="22:64" x14ac:dyDescent="0.35">
      <c r="V75" s="29">
        <v>1.71</v>
      </c>
      <c r="W75" s="36">
        <f t="shared" si="91"/>
        <v>512.86138399136485</v>
      </c>
      <c r="X75" s="30">
        <f t="shared" si="74"/>
        <v>-6.6910605961528935</v>
      </c>
      <c r="Y75" s="31">
        <f t="shared" si="77"/>
        <v>-2.4984234403724395E-2</v>
      </c>
      <c r="Z75" s="31">
        <f t="shared" si="78"/>
        <v>-4.3436545418369477</v>
      </c>
      <c r="AA75" s="31">
        <f t="shared" si="79"/>
        <v>1.5164143752619769E-4</v>
      </c>
      <c r="AB75" s="31">
        <f t="shared" si="80"/>
        <v>-0.33856195940128053</v>
      </c>
      <c r="AC75" s="31">
        <f t="shared" si="92"/>
        <v>1.6234785054947483E-7</v>
      </c>
      <c r="AD75" s="31">
        <f t="shared" si="81"/>
        <v>1.1077805756176728E-2</v>
      </c>
      <c r="AE75" s="31">
        <f t="shared" si="93"/>
        <v>-6.7158930267712416</v>
      </c>
      <c r="AF75" s="31">
        <f t="shared" si="94"/>
        <v>-4.6711386954820515</v>
      </c>
      <c r="AG75" s="31">
        <f t="shared" si="67"/>
        <v>73.803921600570277</v>
      </c>
      <c r="AH75" s="31">
        <f t="shared" si="82"/>
        <v>-42.029590876680736</v>
      </c>
      <c r="AI75" s="31">
        <f t="shared" si="83"/>
        <v>-89.546426550456943</v>
      </c>
      <c r="AJ75" s="31">
        <f t="shared" si="95"/>
        <v>1.3788928401704023E-2</v>
      </c>
      <c r="AK75" s="31">
        <f t="shared" si="84"/>
        <v>3.2276082822441561</v>
      </c>
      <c r="AL75" s="32">
        <f t="shared" si="85"/>
        <v>-1.9887156613513358E-4</v>
      </c>
      <c r="AM75" s="31">
        <f t="shared" si="86"/>
        <v>-0.38771728813430617</v>
      </c>
      <c r="AN75" s="31">
        <f t="shared" si="96"/>
        <v>31.787920780725113</v>
      </c>
      <c r="AO75" s="31">
        <f t="shared" si="97"/>
        <v>-86.706535556347092</v>
      </c>
      <c r="AP75" s="30">
        <f t="shared" si="68"/>
        <v>19.493882694704595</v>
      </c>
      <c r="AQ75" s="30">
        <f t="shared" si="69"/>
        <v>-19.244228782212005</v>
      </c>
      <c r="AR75" s="31">
        <f t="shared" si="98"/>
        <v>25.321681666446466</v>
      </c>
      <c r="AS75" s="33">
        <f t="shared" si="99"/>
        <v>-91.377674251829148</v>
      </c>
      <c r="AT75" s="31">
        <f t="shared" si="87"/>
        <v>1.1434700006657401E-8</v>
      </c>
      <c r="AU75" s="31">
        <f t="shared" si="88"/>
        <v>2.9399697145676999E-3</v>
      </c>
      <c r="AV75" s="32">
        <f t="shared" si="89"/>
        <v>-1.3608203477119967E-10</v>
      </c>
      <c r="AW75" s="31">
        <f t="shared" si="90"/>
        <v>-3.2072396914006293E-4</v>
      </c>
      <c r="AX75" s="34">
        <f t="shared" si="100"/>
        <v>1.12986179718862E-8</v>
      </c>
      <c r="AY75" s="35">
        <f t="shared" si="101"/>
        <v>2.6192457454276368E-3</v>
      </c>
      <c r="AZ75" s="10">
        <f t="shared" si="75"/>
        <v>25.321673887040767</v>
      </c>
      <c r="BA75" s="10">
        <f t="shared" si="76"/>
        <v>-91.483171148720132</v>
      </c>
      <c r="BB75" s="10">
        <f t="shared" si="102"/>
        <v>88.516828851279868</v>
      </c>
      <c r="BC75" s="62"/>
      <c r="BD75" s="60">
        <f t="shared" si="103"/>
        <v>25</v>
      </c>
      <c r="BE75" s="60">
        <f t="shared" si="104"/>
        <v>-91</v>
      </c>
      <c r="BF75" s="60">
        <f t="shared" si="105"/>
        <v>89</v>
      </c>
      <c r="BI75" s="37">
        <f t="shared" si="70"/>
        <v>-3.2214632207248785E-6</v>
      </c>
      <c r="BJ75" s="37">
        <f t="shared" si="71"/>
        <v>-4.9346577691144283E-2</v>
      </c>
      <c r="BK75" s="37">
        <f t="shared" si="72"/>
        <v>-4.5692410942108718E-6</v>
      </c>
      <c r="BL75" s="37">
        <f t="shared" si="73"/>
        <v>-5.8769564945265348E-2</v>
      </c>
    </row>
    <row r="76" spans="22:64" x14ac:dyDescent="0.35">
      <c r="V76" s="29">
        <v>1.72</v>
      </c>
      <c r="W76" s="38">
        <f t="shared" si="91"/>
        <v>524.80746024977282</v>
      </c>
      <c r="X76" s="30">
        <f t="shared" si="74"/>
        <v>-6.6910605961528935</v>
      </c>
      <c r="Y76" s="31">
        <f t="shared" si="77"/>
        <v>-2.6158166009184261E-2</v>
      </c>
      <c r="Z76" s="31">
        <f t="shared" si="78"/>
        <v>-4.4444304664878675</v>
      </c>
      <c r="AA76" s="31">
        <f t="shared" si="79"/>
        <v>1.5878794765312237E-4</v>
      </c>
      <c r="AB76" s="31">
        <f t="shared" si="80"/>
        <v>-0.34644789047537605</v>
      </c>
      <c r="AC76" s="31">
        <f t="shared" si="92"/>
        <v>1.6999906753325149E-7</v>
      </c>
      <c r="AD76" s="31">
        <f t="shared" si="81"/>
        <v>1.133584099348605E-2</v>
      </c>
      <c r="AE76" s="31">
        <f t="shared" si="93"/>
        <v>-6.7170598042153573</v>
      </c>
      <c r="AF76" s="31">
        <f t="shared" si="94"/>
        <v>-4.7795425159697578</v>
      </c>
      <c r="AG76" s="31">
        <f t="shared" si="67"/>
        <v>73.803921600570277</v>
      </c>
      <c r="AH76" s="31">
        <f t="shared" si="82"/>
        <v>-42.229578627419528</v>
      </c>
      <c r="AI76" s="31">
        <f t="shared" si="83"/>
        <v>-89.556750725938301</v>
      </c>
      <c r="AJ76" s="31">
        <f t="shared" si="95"/>
        <v>1.4437701560134424E-2</v>
      </c>
      <c r="AK76" s="31">
        <f t="shared" si="84"/>
        <v>3.3026244069205735</v>
      </c>
      <c r="AL76" s="32">
        <f t="shared" si="85"/>
        <v>-2.0824386959510864E-4</v>
      </c>
      <c r="AM76" s="31">
        <f t="shared" si="86"/>
        <v>-0.39674809853095583</v>
      </c>
      <c r="AN76" s="31">
        <f t="shared" si="96"/>
        <v>31.588572430841289</v>
      </c>
      <c r="AO76" s="31">
        <f t="shared" si="97"/>
        <v>-86.650874417548678</v>
      </c>
      <c r="AP76" s="30">
        <f t="shared" si="68"/>
        <v>19.493882694704595</v>
      </c>
      <c r="AQ76" s="30">
        <f t="shared" si="69"/>
        <v>-19.244228782212005</v>
      </c>
      <c r="AR76" s="31">
        <f t="shared" si="98"/>
        <v>25.121166539118519</v>
      </c>
      <c r="AS76" s="33">
        <f t="shared" si="99"/>
        <v>-91.43041693351843</v>
      </c>
      <c r="AT76" s="31">
        <f t="shared" si="87"/>
        <v>1.197359898137508E-8</v>
      </c>
      <c r="AU76" s="31">
        <f t="shared" si="88"/>
        <v>3.0084504063103415E-3</v>
      </c>
      <c r="AV76" s="32">
        <f t="shared" si="89"/>
        <v>-1.4249674107881501E-10</v>
      </c>
      <c r="AW76" s="31">
        <f t="shared" si="90"/>
        <v>-3.2819459007733391E-4</v>
      </c>
      <c r="AX76" s="34">
        <f t="shared" si="100"/>
        <v>1.1831102240296265E-8</v>
      </c>
      <c r="AY76" s="35">
        <f t="shared" si="101"/>
        <v>2.6802558162330077E-3</v>
      </c>
      <c r="AZ76" s="10">
        <f t="shared" si="75"/>
        <v>25.121158393080901</v>
      </c>
      <c r="BA76" s="10">
        <f t="shared" si="76"/>
        <v>-91.538371167232071</v>
      </c>
      <c r="BB76" s="10">
        <f t="shared" si="102"/>
        <v>88.461628832767929</v>
      </c>
      <c r="BC76" s="37"/>
      <c r="BD76" s="60">
        <f t="shared" si="103"/>
        <v>25</v>
      </c>
      <c r="BE76" s="60">
        <f t="shared" si="104"/>
        <v>-92</v>
      </c>
      <c r="BF76" s="60">
        <f t="shared" si="105"/>
        <v>88</v>
      </c>
      <c r="BI76" s="37">
        <f t="shared" si="70"/>
        <v>-3.3732860457964215E-6</v>
      </c>
      <c r="BJ76" s="37">
        <f t="shared" si="71"/>
        <v>-5.0496006555964194E-2</v>
      </c>
      <c r="BK76" s="37">
        <f t="shared" si="72"/>
        <v>-4.7845826752519472E-6</v>
      </c>
      <c r="BL76" s="37">
        <f t="shared" si="73"/>
        <v>-6.0138482973905096E-2</v>
      </c>
    </row>
    <row r="77" spans="22:64" x14ac:dyDescent="0.35">
      <c r="V77" s="29">
        <v>1.73</v>
      </c>
      <c r="W77" s="36">
        <f t="shared" si="91"/>
        <v>537.03179637025289</v>
      </c>
      <c r="X77" s="30">
        <f t="shared" si="74"/>
        <v>-6.6910605961528935</v>
      </c>
      <c r="Y77" s="31">
        <f t="shared" si="77"/>
        <v>-2.7387083293866119E-2</v>
      </c>
      <c r="Z77" s="31">
        <f t="shared" si="78"/>
        <v>-4.5475252425501598</v>
      </c>
      <c r="AA77" s="31">
        <f t="shared" si="79"/>
        <v>1.6627124982232294E-4</v>
      </c>
      <c r="AB77" s="31">
        <f t="shared" si="80"/>
        <v>-0.35451749489050494</v>
      </c>
      <c r="AC77" s="31">
        <f t="shared" si="92"/>
        <v>1.7801087740112894E-7</v>
      </c>
      <c r="AD77" s="31">
        <f t="shared" si="81"/>
        <v>1.1599886643110067E-2</v>
      </c>
      <c r="AE77" s="31">
        <f t="shared" si="93"/>
        <v>-6.7182812301860597</v>
      </c>
      <c r="AF77" s="31">
        <f t="shared" si="94"/>
        <v>-4.8904428507975544</v>
      </c>
      <c r="AG77" s="31">
        <f t="shared" si="67"/>
        <v>73.803921600570277</v>
      </c>
      <c r="AH77" s="31">
        <f t="shared" si="82"/>
        <v>-42.429566929433626</v>
      </c>
      <c r="AI77" s="31">
        <f t="shared" si="83"/>
        <v>-89.566839922308063</v>
      </c>
      <c r="AJ77" s="31">
        <f t="shared" si="95"/>
        <v>1.5116946595219654E-2</v>
      </c>
      <c r="AK77" s="31">
        <f t="shared" si="84"/>
        <v>3.3793761468785046</v>
      </c>
      <c r="AL77" s="32">
        <f t="shared" si="85"/>
        <v>-2.1805785442694894E-4</v>
      </c>
      <c r="AM77" s="31">
        <f t="shared" si="86"/>
        <v>-0.40598924311345141</v>
      </c>
      <c r="AN77" s="31">
        <f t="shared" si="96"/>
        <v>31.389253559877446</v>
      </c>
      <c r="AO77" s="31">
        <f t="shared" si="97"/>
        <v>-86.593453018543016</v>
      </c>
      <c r="AP77" s="30">
        <f t="shared" si="68"/>
        <v>19.493882694704595</v>
      </c>
      <c r="AQ77" s="30">
        <f t="shared" si="69"/>
        <v>-19.244228782212005</v>
      </c>
      <c r="AR77" s="31">
        <f t="shared" si="98"/>
        <v>24.920626242183978</v>
      </c>
      <c r="AS77" s="33">
        <f t="shared" si="99"/>
        <v>-91.483895869340571</v>
      </c>
      <c r="AT77" s="31">
        <f t="shared" si="87"/>
        <v>1.2537898341491709E-8</v>
      </c>
      <c r="AU77" s="31">
        <f t="shared" si="88"/>
        <v>3.0785262182682241E-3</v>
      </c>
      <c r="AV77" s="32">
        <f t="shared" si="89"/>
        <v>-1.4921231755600486E-10</v>
      </c>
      <c r="AW77" s="31">
        <f t="shared" si="90"/>
        <v>-3.3583922413041734E-4</v>
      </c>
      <c r="AX77" s="34">
        <f t="shared" si="100"/>
        <v>1.2388686023935704E-8</v>
      </c>
      <c r="AY77" s="35">
        <f t="shared" si="101"/>
        <v>2.7426869941378066E-3</v>
      </c>
      <c r="AZ77" s="10">
        <f t="shared" si="75"/>
        <v>24.920617712235629</v>
      </c>
      <c r="BA77" s="10">
        <f t="shared" si="76"/>
        <v>-91.594364678491331</v>
      </c>
      <c r="BB77" s="10">
        <f t="shared" si="102"/>
        <v>88.405635321508669</v>
      </c>
      <c r="BC77" s="62"/>
      <c r="BD77" s="60">
        <f t="shared" si="103"/>
        <v>25</v>
      </c>
      <c r="BE77" s="60">
        <f t="shared" si="104"/>
        <v>-92</v>
      </c>
      <c r="BF77" s="60">
        <f t="shared" si="105"/>
        <v>88</v>
      </c>
      <c r="BI77" s="37">
        <f t="shared" si="70"/>
        <v>-3.5322640560461592E-6</v>
      </c>
      <c r="BJ77" s="37">
        <f t="shared" si="71"/>
        <v>-5.1672209016376133E-2</v>
      </c>
      <c r="BK77" s="37">
        <f t="shared" si="72"/>
        <v>-5.0100729789575942E-6</v>
      </c>
      <c r="BL77" s="37">
        <f t="shared" si="73"/>
        <v>-6.1539287128530649E-2</v>
      </c>
    </row>
    <row r="78" spans="22:64" x14ac:dyDescent="0.35">
      <c r="V78" s="29">
        <v>1.74</v>
      </c>
      <c r="W78" s="38">
        <f t="shared" si="91"/>
        <v>549.54087385762466</v>
      </c>
      <c r="X78" s="30">
        <f t="shared" si="74"/>
        <v>-6.6910605961528935</v>
      </c>
      <c r="Y78" s="31">
        <f t="shared" si="77"/>
        <v>-2.8673545060244741E-2</v>
      </c>
      <c r="Z78" s="31">
        <f t="shared" si="78"/>
        <v>-4.6529908604808288</v>
      </c>
      <c r="AA78" s="31">
        <f t="shared" si="79"/>
        <v>1.7410721533774959E-4</v>
      </c>
      <c r="AB78" s="31">
        <f t="shared" si="80"/>
        <v>-0.36277504997644205</v>
      </c>
      <c r="AC78" s="31">
        <f t="shared" si="92"/>
        <v>1.8640026967305058E-7</v>
      </c>
      <c r="AD78" s="31">
        <f t="shared" si="81"/>
        <v>1.187008270550239E-2</v>
      </c>
      <c r="AE78" s="31">
        <f t="shared" si="93"/>
        <v>-6.7195598475975311</v>
      </c>
      <c r="AF78" s="31">
        <f t="shared" si="94"/>
        <v>-5.0038958277517684</v>
      </c>
      <c r="AG78" s="31">
        <f t="shared" si="67"/>
        <v>73.803921600570277</v>
      </c>
      <c r="AH78" s="31">
        <f t="shared" si="82"/>
        <v>-42.629555757914403</v>
      </c>
      <c r="AI78" s="31">
        <f t="shared" si="83"/>
        <v>-89.576699486487541</v>
      </c>
      <c r="AJ78" s="31">
        <f t="shared" si="95"/>
        <v>1.5828089617644377E-2</v>
      </c>
      <c r="AK78" s="31">
        <f t="shared" si="84"/>
        <v>3.4579030944664528</v>
      </c>
      <c r="AL78" s="32">
        <f t="shared" si="85"/>
        <v>-2.2833433434858101E-4</v>
      </c>
      <c r="AM78" s="31">
        <f t="shared" si="86"/>
        <v>-0.41544561973467775</v>
      </c>
      <c r="AN78" s="31">
        <f t="shared" si="96"/>
        <v>31.189965597939171</v>
      </c>
      <c r="AO78" s="31">
        <f t="shared" si="97"/>
        <v>-86.534242011755765</v>
      </c>
      <c r="AP78" s="30">
        <f t="shared" si="68"/>
        <v>19.493882694704595</v>
      </c>
      <c r="AQ78" s="30">
        <f t="shared" si="69"/>
        <v>-19.244228782212005</v>
      </c>
      <c r="AR78" s="31">
        <f t="shared" si="98"/>
        <v>24.720059662834231</v>
      </c>
      <c r="AS78" s="33">
        <f t="shared" si="99"/>
        <v>-91.538137839507527</v>
      </c>
      <c r="AT78" s="31">
        <f t="shared" si="87"/>
        <v>1.3128791924404127E-8</v>
      </c>
      <c r="AU78" s="31">
        <f t="shared" si="88"/>
        <v>3.1502343055635732E-3</v>
      </c>
      <c r="AV78" s="32">
        <f t="shared" si="89"/>
        <v>-1.5624419344223506E-10</v>
      </c>
      <c r="AW78" s="31">
        <f t="shared" si="90"/>
        <v>-3.4366192458547609E-4</v>
      </c>
      <c r="AX78" s="34">
        <f t="shared" si="100"/>
        <v>1.2972547730961893E-8</v>
      </c>
      <c r="AY78" s="35">
        <f t="shared" si="101"/>
        <v>2.806572380978097E-3</v>
      </c>
      <c r="AZ78" s="10">
        <f t="shared" si="75"/>
        <v>24.720050730882019</v>
      </c>
      <c r="BA78" s="10">
        <f t="shared" si="76"/>
        <v>-91.651179795960431</v>
      </c>
      <c r="BB78" s="10">
        <f t="shared" si="102"/>
        <v>88.348820204039569</v>
      </c>
      <c r="BC78" s="37"/>
      <c r="BD78" s="60">
        <f t="shared" si="103"/>
        <v>25</v>
      </c>
      <c r="BE78" s="60">
        <f t="shared" si="104"/>
        <v>-92</v>
      </c>
      <c r="BF78" s="60">
        <f t="shared" si="105"/>
        <v>88</v>
      </c>
      <c r="BI78" s="37">
        <f t="shared" si="70"/>
        <v>-3.6987344609320504E-6</v>
      </c>
      <c r="BJ78" s="37">
        <f t="shared" si="71"/>
        <v>-5.2875808706525793E-2</v>
      </c>
      <c r="BK78" s="37">
        <f t="shared" si="72"/>
        <v>-5.2461903022228912E-6</v>
      </c>
      <c r="BL78" s="37">
        <f t="shared" si="73"/>
        <v>-6.2972720127344339E-2</v>
      </c>
    </row>
    <row r="79" spans="22:64" x14ac:dyDescent="0.35">
      <c r="V79" s="29">
        <v>1.75</v>
      </c>
      <c r="W79" s="36">
        <f t="shared" si="91"/>
        <v>562.34132519034915</v>
      </c>
      <c r="X79" s="30">
        <f t="shared" si="74"/>
        <v>-6.6910605961528935</v>
      </c>
      <c r="Y79" s="31">
        <f t="shared" si="77"/>
        <v>-3.0020227590016293E-2</v>
      </c>
      <c r="Z79" s="31">
        <f t="shared" si="78"/>
        <v>-4.7608803791943952</v>
      </c>
      <c r="AA79" s="31">
        <f t="shared" si="79"/>
        <v>1.8231246337699559E-4</v>
      </c>
      <c r="AB79" s="31">
        <f t="shared" si="80"/>
        <v>-0.37122493262526507</v>
      </c>
      <c r="AC79" s="31">
        <f t="shared" si="92"/>
        <v>1.9518504390389989E-7</v>
      </c>
      <c r="AD79" s="31">
        <f t="shared" si="81"/>
        <v>1.2146572442143665E-2</v>
      </c>
      <c r="AE79" s="31">
        <f t="shared" si="93"/>
        <v>-6.7208983160944893</v>
      </c>
      <c r="AF79" s="31">
        <f t="shared" si="94"/>
        <v>-5.1199587393775161</v>
      </c>
      <c r="AG79" s="31">
        <f t="shared" si="67"/>
        <v>73.803921600570277</v>
      </c>
      <c r="AH79" s="31">
        <f t="shared" si="82"/>
        <v>-42.829545089169542</v>
      </c>
      <c r="AI79" s="31">
        <f t="shared" si="83"/>
        <v>-89.586334643811099</v>
      </c>
      <c r="AJ79" s="31">
        <f t="shared" si="95"/>
        <v>1.6572622990593467E-2</v>
      </c>
      <c r="AK79" s="31">
        <f t="shared" si="84"/>
        <v>3.5382457049933498</v>
      </c>
      <c r="AL79" s="32">
        <f t="shared" si="85"/>
        <v>-2.3909510378304887E-4</v>
      </c>
      <c r="AM79" s="31">
        <f t="shared" si="86"/>
        <v>-0.4251222402287857</v>
      </c>
      <c r="AN79" s="31">
        <f t="shared" si="96"/>
        <v>30.990710039287546</v>
      </c>
      <c r="AO79" s="31">
        <f t="shared" si="97"/>
        <v>-86.473211179046544</v>
      </c>
      <c r="AP79" s="30">
        <f t="shared" si="68"/>
        <v>19.493882694704595</v>
      </c>
      <c r="AQ79" s="30">
        <f t="shared" si="69"/>
        <v>-19.244228782212005</v>
      </c>
      <c r="AR79" s="31">
        <f t="shared" si="98"/>
        <v>24.519465635685648</v>
      </c>
      <c r="AS79" s="33">
        <f t="shared" si="99"/>
        <v>-91.593169918424053</v>
      </c>
      <c r="AT79" s="31">
        <f t="shared" si="87"/>
        <v>1.3747531427156513E-8</v>
      </c>
      <c r="AU79" s="31">
        <f t="shared" si="88"/>
        <v>3.2236126887725423E-3</v>
      </c>
      <c r="AV79" s="32">
        <f t="shared" si="89"/>
        <v>-1.6360779797697155E-10</v>
      </c>
      <c r="AW79" s="31">
        <f t="shared" si="90"/>
        <v>-3.5166683914183598E-4</v>
      </c>
      <c r="AX79" s="34">
        <f t="shared" si="100"/>
        <v>1.358392362917954E-8</v>
      </c>
      <c r="AY79" s="35">
        <f t="shared" si="101"/>
        <v>2.8719458496307064E-3</v>
      </c>
      <c r="AZ79" s="10">
        <f t="shared" si="75"/>
        <v>24.519456282783729</v>
      </c>
      <c r="BA79" s="10">
        <f t="shared" si="76"/>
        <v>-91.708844958349388</v>
      </c>
      <c r="BB79" s="10">
        <f t="shared" si="102"/>
        <v>88.291155041650612</v>
      </c>
      <c r="BC79" s="62"/>
      <c r="BD79" s="60">
        <f t="shared" si="103"/>
        <v>25</v>
      </c>
      <c r="BE79" s="60">
        <f t="shared" si="104"/>
        <v>-92</v>
      </c>
      <c r="BF79" s="60">
        <f t="shared" si="105"/>
        <v>88</v>
      </c>
      <c r="BI79" s="37">
        <f t="shared" si="70"/>
        <v>-3.8730503678664294E-6</v>
      </c>
      <c r="BJ79" s="37">
        <f t="shared" si="71"/>
        <v>-5.4107443786648945E-2</v>
      </c>
      <c r="BK79" s="37">
        <f t="shared" si="72"/>
        <v>-5.4934354783799349E-6</v>
      </c>
      <c r="BL79" s="37">
        <f t="shared" si="73"/>
        <v>-6.443954198831417E-2</v>
      </c>
    </row>
    <row r="80" spans="22:64" x14ac:dyDescent="0.35">
      <c r="V80" s="29">
        <v>1.76</v>
      </c>
      <c r="W80" s="38">
        <f t="shared" si="91"/>
        <v>575.43993733715695</v>
      </c>
      <c r="X80" s="30">
        <f t="shared" si="74"/>
        <v>-6.6910605961528935</v>
      </c>
      <c r="Y80" s="31">
        <f t="shared" si="77"/>
        <v>-3.1429929884897193E-2</v>
      </c>
      <c r="Z80" s="31">
        <f t="shared" si="78"/>
        <v>-4.8712479410075717</v>
      </c>
      <c r="AA80" s="31">
        <f t="shared" si="79"/>
        <v>1.9090439622640416E-4</v>
      </c>
      <c r="AB80" s="31">
        <f t="shared" si="80"/>
        <v>-0.37987162160548849</v>
      </c>
      <c r="AC80" s="31">
        <f t="shared" si="92"/>
        <v>2.0438383282734765E-7</v>
      </c>
      <c r="AD80" s="31">
        <f t="shared" si="81"/>
        <v>1.2429502451500499E-2</v>
      </c>
      <c r="AE80" s="31">
        <f t="shared" si="93"/>
        <v>-6.7222994172577319</v>
      </c>
      <c r="AF80" s="31">
        <f t="shared" si="94"/>
        <v>-5.2386900601615594</v>
      </c>
      <c r="AG80" s="31">
        <f t="shared" si="67"/>
        <v>73.803921600570277</v>
      </c>
      <c r="AH80" s="31">
        <f t="shared" si="82"/>
        <v>-43.029534900572841</v>
      </c>
      <c r="AI80" s="31">
        <f t="shared" si="83"/>
        <v>-89.595750500785655</v>
      </c>
      <c r="AJ80" s="31">
        <f t="shared" si="95"/>
        <v>1.7352108360457173E-2</v>
      </c>
      <c r="AK80" s="31">
        <f t="shared" si="84"/>
        <v>3.6204453126489433</v>
      </c>
      <c r="AL80" s="32">
        <f t="shared" si="85"/>
        <v>-2.5036298408039493E-4</v>
      </c>
      <c r="AM80" s="31">
        <f t="shared" si="86"/>
        <v>-0.43502423305869303</v>
      </c>
      <c r="AN80" s="31">
        <f t="shared" si="96"/>
        <v>30.791488445373812</v>
      </c>
      <c r="AO80" s="31">
        <f t="shared" si="97"/>
        <v>-86.410329421195414</v>
      </c>
      <c r="AP80" s="30">
        <f t="shared" si="68"/>
        <v>19.493882694704595</v>
      </c>
      <c r="AQ80" s="30">
        <f t="shared" si="69"/>
        <v>-19.244228782212005</v>
      </c>
      <c r="AR80" s="31">
        <f t="shared" si="98"/>
        <v>24.318842940608668</v>
      </c>
      <c r="AS80" s="33">
        <f t="shared" si="99"/>
        <v>-91.649019481356973</v>
      </c>
      <c r="AT80" s="31">
        <f t="shared" si="87"/>
        <v>1.4395434121060042E-8</v>
      </c>
      <c r="AU80" s="31">
        <f t="shared" si="88"/>
        <v>3.2987002740842231E-3</v>
      </c>
      <c r="AV80" s="32">
        <f t="shared" si="89"/>
        <v>-1.7131856039968031E-10</v>
      </c>
      <c r="AW80" s="31">
        <f t="shared" si="90"/>
        <v>-3.5985821211115086E-4</v>
      </c>
      <c r="AX80" s="34">
        <f t="shared" si="100"/>
        <v>1.4224115560660361E-8</v>
      </c>
      <c r="AY80" s="35">
        <f t="shared" si="101"/>
        <v>2.9388420619730722E-3</v>
      </c>
      <c r="AZ80" s="10">
        <f t="shared" si="75"/>
        <v>24.318833146918319</v>
      </c>
      <c r="BA80" s="10">
        <f t="shared" si="76"/>
        <v>-91.767388937008519</v>
      </c>
      <c r="BB80" s="10">
        <f t="shared" si="102"/>
        <v>88.232611062991481</v>
      </c>
      <c r="BC80" s="37"/>
      <c r="BD80" s="60">
        <f t="shared" si="103"/>
        <v>24</v>
      </c>
      <c r="BE80" s="60">
        <f t="shared" si="104"/>
        <v>-92</v>
      </c>
      <c r="BF80" s="60">
        <f t="shared" si="105"/>
        <v>88</v>
      </c>
      <c r="BI80" s="37">
        <f t="shared" si="70"/>
        <v>-4.0555815218601577E-6</v>
      </c>
      <c r="BJ80" s="37">
        <f t="shared" si="71"/>
        <v>-5.5367767281412135E-2</v>
      </c>
      <c r="BK80" s="37">
        <f t="shared" si="72"/>
        <v>-5.7523329447183924E-6</v>
      </c>
      <c r="BL80" s="37">
        <f t="shared" si="73"/>
        <v>-6.5940530432111205E-2</v>
      </c>
    </row>
    <row r="81" spans="22:64" x14ac:dyDescent="0.35">
      <c r="V81" s="29">
        <v>1.77</v>
      </c>
      <c r="W81" s="36">
        <f t="shared" si="91"/>
        <v>588.84365535558948</v>
      </c>
      <c r="X81" s="30">
        <f t="shared" si="74"/>
        <v>-6.6910605961528935</v>
      </c>
      <c r="Y81" s="31">
        <f t="shared" si="77"/>
        <v>-3.2905579126551336E-2</v>
      </c>
      <c r="Z81" s="31">
        <f t="shared" si="78"/>
        <v>-4.9841487862512812</v>
      </c>
      <c r="AA81" s="31">
        <f t="shared" si="79"/>
        <v>1.9990123617760823E-4</v>
      </c>
      <c r="AB81" s="31">
        <f t="shared" si="80"/>
        <v>-0.38871969992974525</v>
      </c>
      <c r="AC81" s="31">
        <f t="shared" si="92"/>
        <v>2.14016146714901E-7</v>
      </c>
      <c r="AD81" s="31">
        <f t="shared" si="81"/>
        <v>1.2719022746753659E-2</v>
      </c>
      <c r="AE81" s="31">
        <f t="shared" si="93"/>
        <v>-6.7237660600271205</v>
      </c>
      <c r="AF81" s="31">
        <f t="shared" si="94"/>
        <v>-5.360149463434273</v>
      </c>
      <c r="AG81" s="31">
        <f t="shared" si="67"/>
        <v>73.803921600570277</v>
      </c>
      <c r="AH81" s="31">
        <f t="shared" si="82"/>
        <v>-43.229525170516219</v>
      </c>
      <c r="AI81" s="31">
        <f t="shared" si="83"/>
        <v>-89.604952047787648</v>
      </c>
      <c r="AJ81" s="31">
        <f t="shared" si="95"/>
        <v>1.8168179821689112E-2</v>
      </c>
      <c r="AK81" s="31">
        <f t="shared" si="84"/>
        <v>3.7045441465030309</v>
      </c>
      <c r="AL81" s="32">
        <f t="shared" si="85"/>
        <v>-2.6216187188121703E-4</v>
      </c>
      <c r="AM81" s="31">
        <f t="shared" si="86"/>
        <v>-0.44515684602471989</v>
      </c>
      <c r="AN81" s="31">
        <f t="shared" si="96"/>
        <v>30.592302448003867</v>
      </c>
      <c r="AO81" s="31">
        <f t="shared" si="97"/>
        <v>-86.345564747309339</v>
      </c>
      <c r="AP81" s="30">
        <f t="shared" si="68"/>
        <v>19.493882694704595</v>
      </c>
      <c r="AQ81" s="30">
        <f t="shared" si="69"/>
        <v>-19.244228782212005</v>
      </c>
      <c r="AR81" s="31">
        <f t="shared" si="98"/>
        <v>24.118190300469337</v>
      </c>
      <c r="AS81" s="33">
        <f t="shared" si="99"/>
        <v>-91.705714210743608</v>
      </c>
      <c r="AT81" s="31">
        <f t="shared" si="87"/>
        <v>1.507386935110832E-8</v>
      </c>
      <c r="AU81" s="31">
        <f t="shared" si="88"/>
        <v>3.3755368739292208E-3</v>
      </c>
      <c r="AV81" s="32">
        <f t="shared" si="89"/>
        <v>-1.7939190994982743E-10</v>
      </c>
      <c r="AW81" s="31">
        <f t="shared" si="90"/>
        <v>-3.6824038666779407E-4</v>
      </c>
      <c r="AX81" s="34">
        <f t="shared" si="100"/>
        <v>1.4894477441158493E-8</v>
      </c>
      <c r="AY81" s="35">
        <f t="shared" si="101"/>
        <v>3.007296487261427E-3</v>
      </c>
      <c r="AZ81" s="10">
        <f t="shared" si="75"/>
        <v>24.118180045216864</v>
      </c>
      <c r="BA81" s="10">
        <f t="shared" si="76"/>
        <v>-91.826840842976921</v>
      </c>
      <c r="BB81" s="10">
        <f t="shared" si="102"/>
        <v>88.173159157023079</v>
      </c>
      <c r="BC81" s="62"/>
      <c r="BD81" s="60">
        <f t="shared" si="103"/>
        <v>24</v>
      </c>
      <c r="BE81" s="60">
        <f t="shared" si="104"/>
        <v>-92</v>
      </c>
      <c r="BF81" s="60">
        <f t="shared" si="105"/>
        <v>88</v>
      </c>
      <c r="BI81" s="37">
        <f t="shared" si="70"/>
        <v>-4.2467150982052876E-6</v>
      </c>
      <c r="BJ81" s="37">
        <f t="shared" si="71"/>
        <v>-5.6657447426133344E-2</v>
      </c>
      <c r="BK81" s="37">
        <f t="shared" si="72"/>
        <v>-6.0234318553304121E-6</v>
      </c>
      <c r="BL81" s="37">
        <f t="shared" si="73"/>
        <v>-6.7476481294430651E-2</v>
      </c>
    </row>
    <row r="82" spans="22:64" x14ac:dyDescent="0.35">
      <c r="V82" s="29">
        <v>1.78</v>
      </c>
      <c r="W82" s="38">
        <f t="shared" si="91"/>
        <v>602.55958607435821</v>
      </c>
      <c r="X82" s="30">
        <f t="shared" si="74"/>
        <v>-6.6910605961528935</v>
      </c>
      <c r="Y82" s="31">
        <f t="shared" si="77"/>
        <v>-3.4450236363375325E-2</v>
      </c>
      <c r="Z82" s="31">
        <f t="shared" si="78"/>
        <v>-5.099639267497114</v>
      </c>
      <c r="AA82" s="31">
        <f t="shared" si="79"/>
        <v>2.0932206415869009E-4</v>
      </c>
      <c r="AB82" s="31">
        <f t="shared" si="80"/>
        <v>-0.39777385727723624</v>
      </c>
      <c r="AC82" s="31">
        <f t="shared" si="92"/>
        <v>2.2410241580629702E-7</v>
      </c>
      <c r="AD82" s="31">
        <f t="shared" si="81"/>
        <v>1.3015286835336745E-2</v>
      </c>
      <c r="AE82" s="31">
        <f t="shared" si="93"/>
        <v>-6.725301286349695</v>
      </c>
      <c r="AF82" s="31">
        <f t="shared" si="94"/>
        <v>-5.4843978379390137</v>
      </c>
      <c r="AG82" s="31">
        <f t="shared" si="67"/>
        <v>73.803921600570277</v>
      </c>
      <c r="AH82" s="31">
        <f t="shared" si="82"/>
        <v>-43.429515878363922</v>
      </c>
      <c r="AI82" s="31">
        <f t="shared" si="83"/>
        <v>-89.61394416169945</v>
      </c>
      <c r="AJ82" s="31">
        <f t="shared" si="95"/>
        <v>1.9022547221225518E-2</v>
      </c>
      <c r="AK82" s="31">
        <f t="shared" si="84"/>
        <v>3.7905853465653223</v>
      </c>
      <c r="AL82" s="32">
        <f t="shared" si="85"/>
        <v>-2.7451678977733743E-4</v>
      </c>
      <c r="AM82" s="31">
        <f t="shared" si="86"/>
        <v>-0.45552544903574332</v>
      </c>
      <c r="AN82" s="31">
        <f t="shared" si="96"/>
        <v>30.393153752637804</v>
      </c>
      <c r="AO82" s="31">
        <f t="shared" si="97"/>
        <v>-86.278884264169875</v>
      </c>
      <c r="AP82" s="30">
        <f t="shared" si="68"/>
        <v>19.493882694704595</v>
      </c>
      <c r="AQ82" s="30">
        <f t="shared" si="69"/>
        <v>-19.244228782212005</v>
      </c>
      <c r="AR82" s="31">
        <f t="shared" si="98"/>
        <v>23.917506378780701</v>
      </c>
      <c r="AS82" s="33">
        <f t="shared" si="99"/>
        <v>-91.763282102108889</v>
      </c>
      <c r="AT82" s="31">
        <f t="shared" si="87"/>
        <v>1.5784279751181531E-8</v>
      </c>
      <c r="AU82" s="31">
        <f t="shared" si="88"/>
        <v>3.454163228088713E-3</v>
      </c>
      <c r="AV82" s="32">
        <f t="shared" si="89"/>
        <v>-1.8784713317674538E-10</v>
      </c>
      <c r="AW82" s="31">
        <f t="shared" si="90"/>
        <v>-3.7681780715166435E-4</v>
      </c>
      <c r="AX82" s="34">
        <f t="shared" si="100"/>
        <v>1.5596432618004786E-8</v>
      </c>
      <c r="AY82" s="35">
        <f t="shared" si="101"/>
        <v>3.0773454209370487E-3</v>
      </c>
      <c r="AZ82" s="10">
        <f t="shared" si="75"/>
        <v>23.917495640213378</v>
      </c>
      <c r="BA82" s="10">
        <f t="shared" si="76"/>
        <v>-91.887230133656942</v>
      </c>
      <c r="BB82" s="10">
        <f t="shared" si="102"/>
        <v>88.112769866343058</v>
      </c>
      <c r="BC82" s="37"/>
      <c r="BD82" s="60">
        <f t="shared" si="103"/>
        <v>24</v>
      </c>
      <c r="BE82" s="60">
        <f t="shared" si="104"/>
        <v>-92</v>
      </c>
      <c r="BF82" s="60">
        <f t="shared" si="105"/>
        <v>88</v>
      </c>
      <c r="BI82" s="37">
        <f t="shared" si="70"/>
        <v>-4.4468565115517963E-6</v>
      </c>
      <c r="BJ82" s="37">
        <f t="shared" si="71"/>
        <v>-5.7977168021065673E-2</v>
      </c>
      <c r="BK82" s="37">
        <f t="shared" si="72"/>
        <v>-6.3073072469946106E-6</v>
      </c>
      <c r="BL82" s="37">
        <f t="shared" si="73"/>
        <v>-6.9048208947914913E-2</v>
      </c>
    </row>
    <row r="83" spans="22:64" x14ac:dyDescent="0.35">
      <c r="V83" s="29">
        <v>1.79</v>
      </c>
      <c r="W83" s="36">
        <f t="shared" si="91"/>
        <v>616.59500186148261</v>
      </c>
      <c r="X83" s="30">
        <f t="shared" si="74"/>
        <v>-6.6910605961528935</v>
      </c>
      <c r="Y83" s="31">
        <f t="shared" si="77"/>
        <v>-3.6067102431983786E-2</v>
      </c>
      <c r="Z83" s="31">
        <f t="shared" si="78"/>
        <v>-5.2177768633414807</v>
      </c>
      <c r="AA83" s="31">
        <f t="shared" si="79"/>
        <v>2.1918686017699356E-4</v>
      </c>
      <c r="AB83" s="31">
        <f t="shared" si="80"/>
        <v>-0.4070388924722016</v>
      </c>
      <c r="AC83" s="31">
        <f t="shared" si="92"/>
        <v>2.3466403659720409E-7</v>
      </c>
      <c r="AD83" s="31">
        <f t="shared" si="81"/>
        <v>1.3318451800327648E-2</v>
      </c>
      <c r="AE83" s="31">
        <f t="shared" si="93"/>
        <v>-6.7269082770606641</v>
      </c>
      <c r="AF83" s="31">
        <f t="shared" si="94"/>
        <v>-5.6114973040133549</v>
      </c>
      <c r="AG83" s="31">
        <f t="shared" si="67"/>
        <v>73.803921600570277</v>
      </c>
      <c r="AH83" s="31">
        <f t="shared" si="82"/>
        <v>-43.629507004408822</v>
      </c>
      <c r="AI83" s="31">
        <f t="shared" si="83"/>
        <v>-89.622731608486006</v>
      </c>
      <c r="AJ83" s="31">
        <f t="shared" si="95"/>
        <v>1.99169996082088E-2</v>
      </c>
      <c r="AK83" s="31">
        <f t="shared" si="84"/>
        <v>3.8786129798860389</v>
      </c>
      <c r="AL83" s="32">
        <f t="shared" si="85"/>
        <v>-2.8745393934306548E-4</v>
      </c>
      <c r="AM83" s="31">
        <f t="shared" si="86"/>
        <v>-0.46613553694429133</v>
      </c>
      <c r="AN83" s="31">
        <f t="shared" si="96"/>
        <v>30.194044141830322</v>
      </c>
      <c r="AO83" s="31">
        <f t="shared" si="97"/>
        <v>-86.210254165544256</v>
      </c>
      <c r="AP83" s="30">
        <f t="shared" si="68"/>
        <v>19.493882694704595</v>
      </c>
      <c r="AQ83" s="30">
        <f t="shared" si="69"/>
        <v>-19.244228782212005</v>
      </c>
      <c r="AR83" s="31">
        <f t="shared" si="98"/>
        <v>23.71678977726225</v>
      </c>
      <c r="AS83" s="33">
        <f t="shared" si="99"/>
        <v>-91.821751469557611</v>
      </c>
      <c r="AT83" s="31">
        <f t="shared" si="87"/>
        <v>1.6528169672116794E-8</v>
      </c>
      <c r="AU83" s="31">
        <f t="shared" si="88"/>
        <v>3.5346210252952368E-3</v>
      </c>
      <c r="AV83" s="32">
        <f t="shared" si="89"/>
        <v>-1.9669965931990052E-10</v>
      </c>
      <c r="AW83" s="31">
        <f t="shared" si="90"/>
        <v>-3.8559502142463672E-4</v>
      </c>
      <c r="AX83" s="34">
        <f t="shared" si="100"/>
        <v>1.6331470012796894E-8</v>
      </c>
      <c r="AY83" s="35">
        <f t="shared" si="101"/>
        <v>3.1490260038706001E-3</v>
      </c>
      <c r="AZ83" s="10">
        <f t="shared" si="75"/>
        <v>23.716778532602177</v>
      </c>
      <c r="BA83" s="10">
        <f t="shared" si="76"/>
        <v>-91.948586619081581</v>
      </c>
      <c r="BB83" s="10">
        <f t="shared" si="102"/>
        <v>88.051413380918419</v>
      </c>
      <c r="BC83" s="62"/>
      <c r="BD83" s="60">
        <f t="shared" si="103"/>
        <v>24</v>
      </c>
      <c r="BE83" s="60">
        <f t="shared" si="104"/>
        <v>-92</v>
      </c>
      <c r="BF83" s="60">
        <f t="shared" si="105"/>
        <v>88</v>
      </c>
      <c r="BI83" s="37">
        <f t="shared" si="70"/>
        <v>-4.6564302895948671E-6</v>
      </c>
      <c r="BJ83" s="37">
        <f t="shared" si="71"/>
        <v>-5.9327628793932635E-2</v>
      </c>
      <c r="BK83" s="37">
        <f t="shared" si="72"/>
        <v>-6.6045612532775932E-6</v>
      </c>
      <c r="BL83" s="37">
        <f t="shared" si="73"/>
        <v>-7.0656546733902911E-2</v>
      </c>
    </row>
    <row r="84" spans="22:64" x14ac:dyDescent="0.35">
      <c r="V84" s="29">
        <v>1.8</v>
      </c>
      <c r="W84" s="38">
        <f t="shared" si="91"/>
        <v>630.95734448019368</v>
      </c>
      <c r="X84" s="30">
        <f t="shared" si="74"/>
        <v>-6.6910605961528935</v>
      </c>
      <c r="Y84" s="31">
        <f t="shared" si="77"/>
        <v>-3.775952412140008E-2</v>
      </c>
      <c r="Z84" s="31">
        <f t="shared" si="78"/>
        <v>-5.3386201916862026</v>
      </c>
      <c r="AA84" s="31">
        <f t="shared" si="79"/>
        <v>2.2951654569497001E-4</v>
      </c>
      <c r="AB84" s="31">
        <f t="shared" si="80"/>
        <v>-0.41651971601968213</v>
      </c>
      <c r="AC84" s="31">
        <f t="shared" si="92"/>
        <v>2.4572341234095744E-7</v>
      </c>
      <c r="AD84" s="31">
        <f t="shared" si="81"/>
        <v>1.3628678383735731E-2</v>
      </c>
      <c r="AE84" s="31">
        <f t="shared" si="93"/>
        <v>-6.728590358005186</v>
      </c>
      <c r="AF84" s="31">
        <f t="shared" si="94"/>
        <v>-5.7415112293221489</v>
      </c>
      <c r="AG84" s="31">
        <f t="shared" si="67"/>
        <v>73.803921600570277</v>
      </c>
      <c r="AH84" s="31">
        <f t="shared" si="82"/>
        <v>-43.829498529830559</v>
      </c>
      <c r="AI84" s="31">
        <f t="shared" si="83"/>
        <v>-89.631319045713354</v>
      </c>
      <c r="AJ84" s="31">
        <f t="shared" si="95"/>
        <v>2.0853408834822347E-2</v>
      </c>
      <c r="AK84" s="31">
        <f t="shared" si="84"/>
        <v>3.9686720566753184</v>
      </c>
      <c r="AL84" s="32">
        <f t="shared" si="85"/>
        <v>-3.0100075667998755E-4</v>
      </c>
      <c r="AM84" s="31">
        <f t="shared" si="86"/>
        <v>-0.47699273244701396</v>
      </c>
      <c r="AN84" s="31">
        <f t="shared" si="96"/>
        <v>29.99497547881786</v>
      </c>
      <c r="AO84" s="31">
        <f t="shared" si="97"/>
        <v>-86.139639721485054</v>
      </c>
      <c r="AP84" s="30">
        <f t="shared" si="68"/>
        <v>19.493882694704595</v>
      </c>
      <c r="AQ84" s="30">
        <f t="shared" si="69"/>
        <v>-19.244228782212005</v>
      </c>
      <c r="AR84" s="31">
        <f t="shared" si="98"/>
        <v>23.516039033305262</v>
      </c>
      <c r="AS84" s="33">
        <f t="shared" si="99"/>
        <v>-91.881150950807196</v>
      </c>
      <c r="AT84" s="31">
        <f t="shared" si="87"/>
        <v>1.7307118682292572E-8</v>
      </c>
      <c r="AU84" s="31">
        <f t="shared" si="88"/>
        <v>3.6169529253365848E-3</v>
      </c>
      <c r="AV84" s="32">
        <f t="shared" si="89"/>
        <v>-2.0596877492862554E-10</v>
      </c>
      <c r="AW84" s="31">
        <f t="shared" si="90"/>
        <v>-3.9457668328189726E-4</v>
      </c>
      <c r="AX84" s="34">
        <f t="shared" si="100"/>
        <v>1.7101149907363947E-8</v>
      </c>
      <c r="AY84" s="35">
        <f t="shared" si="101"/>
        <v>3.2223762420546874E-3</v>
      </c>
      <c r="AZ84" s="10">
        <f t="shared" si="75"/>
        <v>23.516027258701058</v>
      </c>
      <c r="BA84" s="10">
        <f t="shared" si="76"/>
        <v>-92.010940467740284</v>
      </c>
      <c r="BB84" s="10">
        <f t="shared" si="102"/>
        <v>87.989059532259716</v>
      </c>
      <c r="BC84" s="37"/>
      <c r="BD84" s="60">
        <f t="shared" si="103"/>
        <v>24</v>
      </c>
      <c r="BE84" s="60">
        <f t="shared" si="104"/>
        <v>-92</v>
      </c>
      <c r="BF84" s="60">
        <f t="shared" si="105"/>
        <v>88</v>
      </c>
      <c r="BI84" s="37">
        <f t="shared" si="70"/>
        <v>-4.8758809660493346E-6</v>
      </c>
      <c r="BJ84" s="37">
        <f t="shared" si="71"/>
        <v>-6.0709545770906086E-2</v>
      </c>
      <c r="BK84" s="37">
        <f t="shared" si="72"/>
        <v>-6.9158243880683343E-6</v>
      </c>
      <c r="BL84" s="37">
        <f t="shared" si="73"/>
        <v>-7.2302347404233233E-2</v>
      </c>
    </row>
    <row r="85" spans="22:64" x14ac:dyDescent="0.35">
      <c r="V85" s="29">
        <v>1.81</v>
      </c>
      <c r="W85" s="36">
        <f t="shared" si="91"/>
        <v>645.65422903465583</v>
      </c>
      <c r="X85" s="30">
        <f t="shared" si="74"/>
        <v>-6.6910605961528935</v>
      </c>
      <c r="Y85" s="31">
        <f t="shared" si="77"/>
        <v>-3.9531000588019928E-2</v>
      </c>
      <c r="Z85" s="31">
        <f t="shared" si="78"/>
        <v>-5.462229022449983</v>
      </c>
      <c r="AA85" s="31">
        <f t="shared" si="79"/>
        <v>2.4033302795821044E-4</v>
      </c>
      <c r="AB85" s="31">
        <f t="shared" si="80"/>
        <v>-0.42622135269987976</v>
      </c>
      <c r="AC85" s="31">
        <f t="shared" si="92"/>
        <v>2.5730399933625732E-7</v>
      </c>
      <c r="AD85" s="31">
        <f t="shared" si="81"/>
        <v>1.3946131071729045E-2</v>
      </c>
      <c r="AE85" s="31">
        <f t="shared" si="93"/>
        <v>-6.7303510064089558</v>
      </c>
      <c r="AF85" s="31">
        <f t="shared" si="94"/>
        <v>-5.8745042440781337</v>
      </c>
      <c r="AG85" s="31">
        <f t="shared" si="67"/>
        <v>73.803921600570277</v>
      </c>
      <c r="AH85" s="31">
        <f t="shared" si="82"/>
        <v>-44.029490436655706</v>
      </c>
      <c r="AI85" s="31">
        <f t="shared" si="83"/>
        <v>-89.639711025010257</v>
      </c>
      <c r="AJ85" s="31">
        <f t="shared" si="95"/>
        <v>2.1833733314329057E-2</v>
      </c>
      <c r="AK85" s="31">
        <f t="shared" si="84"/>
        <v>4.060808546417646</v>
      </c>
      <c r="AL85" s="32">
        <f t="shared" si="85"/>
        <v>-3.1518597055844985E-4</v>
      </c>
      <c r="AM85" s="31">
        <f t="shared" si="86"/>
        <v>-0.48810278905201437</v>
      </c>
      <c r="AN85" s="31">
        <f t="shared" si="96"/>
        <v>29.795949711258341</v>
      </c>
      <c r="AO85" s="31">
        <f t="shared" si="97"/>
        <v>-86.067005267644618</v>
      </c>
      <c r="AP85" s="30">
        <f t="shared" si="68"/>
        <v>19.493882694704595</v>
      </c>
      <c r="AQ85" s="30">
        <f t="shared" si="69"/>
        <v>-19.244228782212005</v>
      </c>
      <c r="AR85" s="31">
        <f t="shared" si="98"/>
        <v>23.315252617341976</v>
      </c>
      <c r="AS85" s="33">
        <f t="shared" si="99"/>
        <v>-91.941509511722757</v>
      </c>
      <c r="AT85" s="31">
        <f t="shared" si="87"/>
        <v>1.8122777710318731E-8</v>
      </c>
      <c r="AU85" s="31">
        <f t="shared" si="88"/>
        <v>3.7012025816745885E-3</v>
      </c>
      <c r="AV85" s="32">
        <f t="shared" si="89"/>
        <v>-2.1567569520718657E-10</v>
      </c>
      <c r="AW85" s="31">
        <f t="shared" si="90"/>
        <v>-4.0376755491944717E-4</v>
      </c>
      <c r="AX85" s="34">
        <f t="shared" si="100"/>
        <v>1.7907102015111543E-8</v>
      </c>
      <c r="AY85" s="35">
        <f t="shared" si="101"/>
        <v>3.2974350267551411E-3</v>
      </c>
      <c r="AZ85" s="10">
        <f t="shared" si="75"/>
        <v>23.315240287818177</v>
      </c>
      <c r="BA85" s="10">
        <f t="shared" si="76"/>
        <v>-92.074322211925562</v>
      </c>
      <c r="BB85" s="10">
        <f t="shared" si="102"/>
        <v>87.925677788074438</v>
      </c>
      <c r="BC85" s="62"/>
      <c r="BD85" s="60">
        <f t="shared" si="103"/>
        <v>23</v>
      </c>
      <c r="BE85" s="60">
        <f t="shared" si="104"/>
        <v>-92</v>
      </c>
      <c r="BF85" s="60">
        <f t="shared" si="105"/>
        <v>88</v>
      </c>
      <c r="BI85" s="37">
        <f t="shared" si="70"/>
        <v>-5.1056740208768742E-6</v>
      </c>
      <c r="BJ85" s="37">
        <f t="shared" si="71"/>
        <v>-6.2123651656224139E-2</v>
      </c>
      <c r="BK85" s="37">
        <f t="shared" si="72"/>
        <v>-7.2417568792589835E-6</v>
      </c>
      <c r="BL85" s="37">
        <f t="shared" si="73"/>
        <v>-7.3986483573336148E-2</v>
      </c>
    </row>
    <row r="86" spans="22:64" x14ac:dyDescent="0.35">
      <c r="V86" s="29">
        <v>1.82</v>
      </c>
      <c r="W86" s="38">
        <f t="shared" si="91"/>
        <v>660.6934480075962</v>
      </c>
      <c r="X86" s="30">
        <f t="shared" si="74"/>
        <v>-6.6910605961528935</v>
      </c>
      <c r="Y86" s="31">
        <f t="shared" si="77"/>
        <v>-4.1385190029478353E-2</v>
      </c>
      <c r="Z86" s="31">
        <f t="shared" si="78"/>
        <v>-5.5886642896402536</v>
      </c>
      <c r="AA86" s="31">
        <f t="shared" si="79"/>
        <v>2.5165924645294887E-4</v>
      </c>
      <c r="AB86" s="31">
        <f t="shared" si="80"/>
        <v>-0.43614894422244566</v>
      </c>
      <c r="AC86" s="31">
        <f t="shared" si="92"/>
        <v>2.6943036285814008E-7</v>
      </c>
      <c r="AD86" s="31">
        <f t="shared" si="81"/>
        <v>1.4270978181846743E-2</v>
      </c>
      <c r="AE86" s="31">
        <f t="shared" si="93"/>
        <v>-6.7321938575055569</v>
      </c>
      <c r="AF86" s="31">
        <f t="shared" si="94"/>
        <v>-6.0105422556808525</v>
      </c>
      <c r="AG86" s="31">
        <f t="shared" si="67"/>
        <v>73.803921600570277</v>
      </c>
      <c r="AH86" s="31">
        <f t="shared" si="82"/>
        <v>-44.229482707719654</v>
      </c>
      <c r="AI86" s="31">
        <f t="shared" si="83"/>
        <v>-89.647911994474143</v>
      </c>
      <c r="AJ86" s="31">
        <f t="shared" si="95"/>
        <v>2.286002194250978E-2</v>
      </c>
      <c r="AK86" s="31">
        <f t="shared" si="84"/>
        <v>4.1550693939552907</v>
      </c>
      <c r="AL86" s="32">
        <f t="shared" si="85"/>
        <v>-3.300396633102815E-4</v>
      </c>
      <c r="AM86" s="31">
        <f t="shared" si="86"/>
        <v>-0.49947159411454384</v>
      </c>
      <c r="AN86" s="31">
        <f t="shared" si="96"/>
        <v>29.596968875129821</v>
      </c>
      <c r="AO86" s="31">
        <f t="shared" si="97"/>
        <v>-85.992314194633394</v>
      </c>
      <c r="AP86" s="30">
        <f t="shared" si="68"/>
        <v>19.493882694704595</v>
      </c>
      <c r="AQ86" s="30">
        <f t="shared" si="69"/>
        <v>-19.244228782212005</v>
      </c>
      <c r="AR86" s="31">
        <f t="shared" si="98"/>
        <v>23.114428930116858</v>
      </c>
      <c r="AS86" s="33">
        <f t="shared" si="99"/>
        <v>-92.002856450314241</v>
      </c>
      <c r="AT86" s="31">
        <f t="shared" si="87"/>
        <v>1.8976876759656137E-8</v>
      </c>
      <c r="AU86" s="31">
        <f t="shared" si="88"/>
        <v>3.7874146645907594E-3</v>
      </c>
      <c r="AV86" s="32">
        <f t="shared" si="89"/>
        <v>-2.2584163535984969E-10</v>
      </c>
      <c r="AW86" s="31">
        <f t="shared" si="90"/>
        <v>-4.1317250945908235E-4</v>
      </c>
      <c r="AX86" s="34">
        <f t="shared" si="100"/>
        <v>1.8751035124296286E-8</v>
      </c>
      <c r="AY86" s="35">
        <f t="shared" si="101"/>
        <v>3.374242155131677E-3</v>
      </c>
      <c r="AZ86" s="10">
        <f t="shared" si="75"/>
        <v>23.114416019520945</v>
      </c>
      <c r="BA86" s="10">
        <f t="shared" si="76"/>
        <v>-92.138762752560609</v>
      </c>
      <c r="BB86" s="10">
        <f t="shared" si="102"/>
        <v>87.861237247439391</v>
      </c>
      <c r="BC86" s="37"/>
      <c r="BD86" s="60">
        <f t="shared" si="103"/>
        <v>23</v>
      </c>
      <c r="BE86" s="60">
        <f t="shared" si="104"/>
        <v>-92</v>
      </c>
      <c r="BF86" s="60">
        <f t="shared" si="105"/>
        <v>88</v>
      </c>
      <c r="BI86" s="37">
        <f t="shared" si="70"/>
        <v>-5.3462968774092926E-6</v>
      </c>
      <c r="BJ86" s="37">
        <f t="shared" si="71"/>
        <v>-6.3570696220650064E-2</v>
      </c>
      <c r="BK86" s="37">
        <f t="shared" si="72"/>
        <v>-7.5830500689658073E-6</v>
      </c>
      <c r="BL86" s="37">
        <f t="shared" si="73"/>
        <v>-7.5709848180853384E-2</v>
      </c>
    </row>
    <row r="87" spans="22:64" x14ac:dyDescent="0.35">
      <c r="V87" s="29">
        <v>1.83</v>
      </c>
      <c r="W87" s="36">
        <f t="shared" si="91"/>
        <v>676.0829753919819</v>
      </c>
      <c r="X87" s="30">
        <f t="shared" si="74"/>
        <v>-6.6910605961528935</v>
      </c>
      <c r="Y87" s="31">
        <f t="shared" si="77"/>
        <v>-4.3325916625645035E-2</v>
      </c>
      <c r="Z87" s="31">
        <f t="shared" si="78"/>
        <v>-5.7179881027098869</v>
      </c>
      <c r="AA87" s="31">
        <f t="shared" si="79"/>
        <v>2.6351922152180625E-4</v>
      </c>
      <c r="AB87" s="31">
        <f t="shared" si="80"/>
        <v>-0.44630775194205791</v>
      </c>
      <c r="AC87" s="31">
        <f t="shared" si="92"/>
        <v>2.8212822344567227E-7</v>
      </c>
      <c r="AD87" s="31">
        <f t="shared" si="81"/>
        <v>1.4603391952242889E-2</v>
      </c>
      <c r="AE87" s="31">
        <f t="shared" si="93"/>
        <v>-6.7341227114287934</v>
      </c>
      <c r="AF87" s="31">
        <f t="shared" si="94"/>
        <v>-6.1496924626997016</v>
      </c>
      <c r="AG87" s="31">
        <f t="shared" si="67"/>
        <v>73.803921600570277</v>
      </c>
      <c r="AH87" s="31">
        <f t="shared" si="82"/>
        <v>-44.429475326630183</v>
      </c>
      <c r="AI87" s="31">
        <f t="shared" si="83"/>
        <v>-89.655926301022646</v>
      </c>
      <c r="AJ87" s="31">
        <f t="shared" si="95"/>
        <v>2.3934418188916E-2</v>
      </c>
      <c r="AK87" s="31">
        <f t="shared" si="84"/>
        <v>4.2515025355124303</v>
      </c>
      <c r="AL87" s="32">
        <f t="shared" si="85"/>
        <v>-3.4559333458490123E-4</v>
      </c>
      <c r="AM87" s="31">
        <f t="shared" si="86"/>
        <v>-0.51110517194259864</v>
      </c>
      <c r="AN87" s="31">
        <f t="shared" si="96"/>
        <v>29.398035098794423</v>
      </c>
      <c r="AO87" s="31">
        <f t="shared" si="97"/>
        <v>-85.915528937452819</v>
      </c>
      <c r="AP87" s="30">
        <f t="shared" si="68"/>
        <v>19.493882694704595</v>
      </c>
      <c r="AQ87" s="30">
        <f t="shared" si="69"/>
        <v>-19.244228782212005</v>
      </c>
      <c r="AR87" s="31">
        <f t="shared" si="98"/>
        <v>22.913566299858218</v>
      </c>
      <c r="AS87" s="33">
        <f t="shared" si="99"/>
        <v>-92.065221400152524</v>
      </c>
      <c r="AT87" s="31">
        <f t="shared" si="87"/>
        <v>1.9871230694581364E-8</v>
      </c>
      <c r="AU87" s="31">
        <f t="shared" si="88"/>
        <v>3.8756348848710464E-3</v>
      </c>
      <c r="AV87" s="32">
        <f t="shared" si="89"/>
        <v>-2.3648395328101496E-10</v>
      </c>
      <c r="AW87" s="31">
        <f t="shared" si="90"/>
        <v>-4.2279653353218715E-4</v>
      </c>
      <c r="AX87" s="34">
        <f t="shared" si="100"/>
        <v>1.9634746741300348E-8</v>
      </c>
      <c r="AY87" s="35">
        <f t="shared" si="101"/>
        <v>3.4528383513388592E-3</v>
      </c>
      <c r="AZ87" s="10">
        <f t="shared" si="75"/>
        <v>22.913552780805158</v>
      </c>
      <c r="BA87" s="10">
        <f t="shared" si="76"/>
        <v>-92.204293363465197</v>
      </c>
      <c r="BB87" s="10">
        <f t="shared" si="102"/>
        <v>87.795706636534803</v>
      </c>
      <c r="BC87" s="62"/>
      <c r="BD87" s="60">
        <f t="shared" si="103"/>
        <v>23</v>
      </c>
      <c r="BE87" s="60">
        <f t="shared" si="104"/>
        <v>-92</v>
      </c>
      <c r="BF87" s="60">
        <f t="shared" si="105"/>
        <v>88</v>
      </c>
      <c r="BI87" s="37">
        <f t="shared" si="70"/>
        <v>-5.5982599245451438E-6</v>
      </c>
      <c r="BJ87" s="37">
        <f t="shared" si="71"/>
        <v>-6.5051446698977583E-2</v>
      </c>
      <c r="BK87" s="37">
        <f t="shared" si="72"/>
        <v>-7.9404278812547317E-6</v>
      </c>
      <c r="BL87" s="37">
        <f t="shared" si="73"/>
        <v>-7.7473354965030911E-2</v>
      </c>
    </row>
    <row r="88" spans="22:64" x14ac:dyDescent="0.35">
      <c r="V88" s="29">
        <v>1.84</v>
      </c>
      <c r="W88" s="38">
        <f t="shared" si="91"/>
        <v>691.8309709189366</v>
      </c>
      <c r="X88" s="30">
        <f t="shared" si="74"/>
        <v>-6.6910605961528935</v>
      </c>
      <c r="Y88" s="31">
        <f t="shared" si="77"/>
        <v>-4.5357177754986606E-2</v>
      </c>
      <c r="Z88" s="31">
        <f t="shared" si="78"/>
        <v>-5.8502637571178848</v>
      </c>
      <c r="AA88" s="31">
        <f t="shared" si="79"/>
        <v>2.759381052803144E-4</v>
      </c>
      <c r="AB88" s="31">
        <f t="shared" si="80"/>
        <v>-0.45670315963667507</v>
      </c>
      <c r="AC88" s="31">
        <f t="shared" si="92"/>
        <v>2.9542451669022725E-7</v>
      </c>
      <c r="AD88" s="31">
        <f t="shared" si="81"/>
        <v>1.4943548633008997E-2</v>
      </c>
      <c r="AE88" s="31">
        <f t="shared" si="93"/>
        <v>-6.7361415403780835</v>
      </c>
      <c r="AF88" s="31">
        <f t="shared" si="94"/>
        <v>-6.2920233681215505</v>
      </c>
      <c r="AG88" s="31">
        <f t="shared" si="67"/>
        <v>73.803921600570277</v>
      </c>
      <c r="AH88" s="31">
        <f t="shared" si="82"/>
        <v>-44.629468277732741</v>
      </c>
      <c r="AI88" s="31">
        <f t="shared" si="83"/>
        <v>-89.663758192692072</v>
      </c>
      <c r="AJ88" s="31">
        <f t="shared" si="95"/>
        <v>2.5059164364553556E-2</v>
      </c>
      <c r="AK88" s="31">
        <f t="shared" si="84"/>
        <v>4.3501569146292329</v>
      </c>
      <c r="AL88" s="32">
        <f t="shared" si="85"/>
        <v>-3.6187996809929822E-4</v>
      </c>
      <c r="AM88" s="31">
        <f t="shared" si="86"/>
        <v>-0.52300968697399164</v>
      </c>
      <c r="AN88" s="31">
        <f t="shared" si="96"/>
        <v>29.199150607233989</v>
      </c>
      <c r="AO88" s="31">
        <f t="shared" si="97"/>
        <v>-85.836610965036826</v>
      </c>
      <c r="AP88" s="30">
        <f t="shared" si="68"/>
        <v>19.493882694704595</v>
      </c>
      <c r="AQ88" s="30">
        <f t="shared" si="69"/>
        <v>-19.244228782212005</v>
      </c>
      <c r="AR88" s="31">
        <f t="shared" si="98"/>
        <v>22.712662979348494</v>
      </c>
      <c r="AS88" s="33">
        <f t="shared" si="99"/>
        <v>-92.128634333158374</v>
      </c>
      <c r="AT88" s="31">
        <f t="shared" si="87"/>
        <v>2.0807731525566812E-8</v>
      </c>
      <c r="AU88" s="31">
        <f t="shared" si="88"/>
        <v>3.9659100180423033E-3</v>
      </c>
      <c r="AV88" s="32">
        <f t="shared" si="89"/>
        <v>-2.4762965013974849E-10</v>
      </c>
      <c r="AW88" s="31">
        <f t="shared" si="90"/>
        <v>-4.3264472992371185E-4</v>
      </c>
      <c r="AX88" s="34">
        <f t="shared" si="100"/>
        <v>2.0560101875427063E-8</v>
      </c>
      <c r="AY88" s="35">
        <f t="shared" si="101"/>
        <v>3.5332652881185913E-3</v>
      </c>
      <c r="AZ88" s="10">
        <f t="shared" si="75"/>
        <v>22.712648823162628</v>
      </c>
      <c r="BA88" s="10">
        <f t="shared" si="76"/>
        <v>-92.270945695014191</v>
      </c>
      <c r="BB88" s="10">
        <f t="shared" si="102"/>
        <v>87.729054304985809</v>
      </c>
      <c r="BC88" s="37"/>
      <c r="BD88" s="60">
        <f t="shared" si="103"/>
        <v>23</v>
      </c>
      <c r="BE88" s="60">
        <f t="shared" si="104"/>
        <v>-92</v>
      </c>
      <c r="BF88" s="60">
        <f t="shared" si="105"/>
        <v>88</v>
      </c>
      <c r="BI88" s="37">
        <f t="shared" si="70"/>
        <v>-5.8620976064502058E-6</v>
      </c>
      <c r="BJ88" s="37">
        <f t="shared" si="71"/>
        <v>-6.6566688196793733E-2</v>
      </c>
      <c r="BK88" s="37">
        <f t="shared" si="72"/>
        <v>-8.3146483602646437E-6</v>
      </c>
      <c r="BL88" s="37">
        <f t="shared" si="73"/>
        <v>-7.927793894713564E-2</v>
      </c>
    </row>
    <row r="89" spans="22:64" x14ac:dyDescent="0.35">
      <c r="V89" s="29">
        <v>1.85</v>
      </c>
      <c r="W89" s="36">
        <f t="shared" si="91"/>
        <v>707.94578438413862</v>
      </c>
      <c r="X89" s="30">
        <f t="shared" si="74"/>
        <v>-6.6910605961528935</v>
      </c>
      <c r="Y89" s="31">
        <f t="shared" si="77"/>
        <v>-4.7483151494497187E-2</v>
      </c>
      <c r="Z89" s="31">
        <f t="shared" si="78"/>
        <v>-5.9855557440075007</v>
      </c>
      <c r="AA89" s="31">
        <f t="shared" si="79"/>
        <v>2.8894223493817258E-4</v>
      </c>
      <c r="AB89" s="31">
        <f t="shared" si="80"/>
        <v>-0.46734067634988896</v>
      </c>
      <c r="AC89" s="31">
        <f t="shared" si="92"/>
        <v>3.0934744530913923E-7</v>
      </c>
      <c r="AD89" s="31">
        <f t="shared" si="81"/>
        <v>1.5291628579623757E-2</v>
      </c>
      <c r="AE89" s="31">
        <f t="shared" si="93"/>
        <v>-6.7382544960650073</v>
      </c>
      <c r="AF89" s="31">
        <f t="shared" si="94"/>
        <v>-6.4376047917777663</v>
      </c>
      <c r="AG89" s="31">
        <f t="shared" si="67"/>
        <v>73.803921600570277</v>
      </c>
      <c r="AH89" s="31">
        <f t="shared" si="82"/>
        <v>-44.829461546077297</v>
      </c>
      <c r="AI89" s="31">
        <f t="shared" si="83"/>
        <v>-89.671411820883677</v>
      </c>
      <c r="AJ89" s="31">
        <f t="shared" si="95"/>
        <v>2.6236606072742315E-2</v>
      </c>
      <c r="AK89" s="31">
        <f t="shared" si="84"/>
        <v>4.4510824979725125</v>
      </c>
      <c r="AL89" s="32">
        <f t="shared" si="85"/>
        <v>-3.789341015423038E-4</v>
      </c>
      <c r="AM89" s="31">
        <f t="shared" si="86"/>
        <v>-0.53519144702650046</v>
      </c>
      <c r="AN89" s="31">
        <f t="shared" si="96"/>
        <v>29.000317726464182</v>
      </c>
      <c r="AO89" s="31">
        <f t="shared" si="97"/>
        <v>-85.755520769937675</v>
      </c>
      <c r="AP89" s="30">
        <f t="shared" si="68"/>
        <v>19.493882694704595</v>
      </c>
      <c r="AQ89" s="30">
        <f t="shared" si="69"/>
        <v>-19.244228782212005</v>
      </c>
      <c r="AR89" s="31">
        <f t="shared" si="98"/>
        <v>22.511717142891769</v>
      </c>
      <c r="AS89" s="33">
        <f t="shared" si="99"/>
        <v>-92.193125561715448</v>
      </c>
      <c r="AT89" s="31">
        <f t="shared" si="87"/>
        <v>2.1788369624484826E-8</v>
      </c>
      <c r="AU89" s="31">
        <f t="shared" si="88"/>
        <v>4.0582879291732772E-3</v>
      </c>
      <c r="AV89" s="32">
        <f t="shared" si="89"/>
        <v>-2.5929994114031693E-10</v>
      </c>
      <c r="AW89" s="31">
        <f t="shared" si="90"/>
        <v>-4.427223202777377E-4</v>
      </c>
      <c r="AX89" s="34">
        <f t="shared" si="100"/>
        <v>2.1529069683344508E-8</v>
      </c>
      <c r="AY89" s="35">
        <f t="shared" si="101"/>
        <v>3.6155656088955393E-3</v>
      </c>
      <c r="AZ89" s="10">
        <f t="shared" si="75"/>
        <v>22.511702319546007</v>
      </c>
      <c r="BA89" s="10">
        <f t="shared" si="76"/>
        <v>-92.338751777140416</v>
      </c>
      <c r="BB89" s="10">
        <f t="shared" si="102"/>
        <v>87.661248222859584</v>
      </c>
      <c r="BC89" s="62"/>
      <c r="BD89" s="60">
        <f t="shared" si="103"/>
        <v>23</v>
      </c>
      <c r="BE89" s="60">
        <f t="shared" si="104"/>
        <v>-92</v>
      </c>
      <c r="BF89" s="60">
        <f t="shared" si="105"/>
        <v>88</v>
      </c>
      <c r="BI89" s="37">
        <f t="shared" si="70"/>
        <v>-6.1383695614396639E-6</v>
      </c>
      <c r="BJ89" s="37">
        <f t="shared" si="71"/>
        <v>-6.8117224106714475E-2</v>
      </c>
      <c r="BK89" s="37">
        <f t="shared" si="72"/>
        <v>-8.7065052700496643E-6</v>
      </c>
      <c r="BL89" s="37">
        <f t="shared" si="73"/>
        <v>-8.1124556927152078E-2</v>
      </c>
    </row>
    <row r="90" spans="22:64" x14ac:dyDescent="0.35">
      <c r="V90" s="29">
        <v>1.86</v>
      </c>
      <c r="W90" s="38">
        <f t="shared" si="91"/>
        <v>724.4359600749907</v>
      </c>
      <c r="X90" s="30">
        <f t="shared" si="74"/>
        <v>-6.6910605961528935</v>
      </c>
      <c r="Y90" s="31">
        <f t="shared" si="77"/>
        <v>-4.9708204411438611E-2</v>
      </c>
      <c r="Z90" s="31">
        <f t="shared" si="78"/>
        <v>-6.1239297589092603</v>
      </c>
      <c r="AA90" s="31">
        <f t="shared" si="79"/>
        <v>3.0255918860988204E-4</v>
      </c>
      <c r="AB90" s="31">
        <f t="shared" si="80"/>
        <v>-0.47822593929881879</v>
      </c>
      <c r="AC90" s="31">
        <f t="shared" si="92"/>
        <v>3.2392654086262916E-7</v>
      </c>
      <c r="AD90" s="31">
        <f t="shared" si="81"/>
        <v>1.5647816348579386E-2</v>
      </c>
      <c r="AE90" s="31">
        <f t="shared" si="93"/>
        <v>-6.7404659174491819</v>
      </c>
      <c r="AF90" s="31">
        <f t="shared" si="94"/>
        <v>-6.5865078818594993</v>
      </c>
      <c r="AG90" s="31">
        <f t="shared" si="67"/>
        <v>73.803921600570277</v>
      </c>
      <c r="AH90" s="31">
        <f t="shared" si="82"/>
        <v>-45.029455117386483</v>
      </c>
      <c r="AI90" s="31">
        <f t="shared" si="83"/>
        <v>-89.678891242559232</v>
      </c>
      <c r="AJ90" s="31">
        <f t="shared" si="95"/>
        <v>2.7469196850138534E-2</v>
      </c>
      <c r="AK90" s="31">
        <f t="shared" si="84"/>
        <v>4.5543302909867673</v>
      </c>
      <c r="AL90" s="32">
        <f t="shared" si="85"/>
        <v>-3.9679189975599157E-4</v>
      </c>
      <c r="AM90" s="31">
        <f t="shared" si="86"/>
        <v>-0.54765690662272515</v>
      </c>
      <c r="AN90" s="31">
        <f t="shared" si="96"/>
        <v>28.801538888134175</v>
      </c>
      <c r="AO90" s="31">
        <f t="shared" si="97"/>
        <v>-85.672217858195182</v>
      </c>
      <c r="AP90" s="30">
        <f t="shared" si="68"/>
        <v>19.493882694704595</v>
      </c>
      <c r="AQ90" s="30">
        <f t="shared" si="69"/>
        <v>-19.244228782212005</v>
      </c>
      <c r="AR90" s="31">
        <f t="shared" si="98"/>
        <v>22.31072688317758</v>
      </c>
      <c r="AS90" s="33">
        <f t="shared" si="99"/>
        <v>-92.258725740054686</v>
      </c>
      <c r="AT90" s="31">
        <f t="shared" si="87"/>
        <v>2.2815224081332892E-8</v>
      </c>
      <c r="AU90" s="31">
        <f t="shared" si="88"/>
        <v>4.1528175982532877E-3</v>
      </c>
      <c r="AV90" s="32">
        <f t="shared" si="89"/>
        <v>-2.7151989879685358E-10</v>
      </c>
      <c r="AW90" s="31">
        <f t="shared" si="90"/>
        <v>-4.5303464786605963E-4</v>
      </c>
      <c r="AX90" s="34">
        <f t="shared" si="100"/>
        <v>2.2543704182536038E-8</v>
      </c>
      <c r="AY90" s="35">
        <f t="shared" si="101"/>
        <v>3.6997829503872281E-3</v>
      </c>
      <c r="AZ90" s="10">
        <f t="shared" si="75"/>
        <v>22.3107113612297</v>
      </c>
      <c r="BA90" s="10">
        <f t="shared" si="76"/>
        <v>-92.40774402162964</v>
      </c>
      <c r="BB90" s="10">
        <f t="shared" si="102"/>
        <v>87.59225597837036</v>
      </c>
      <c r="BC90" s="37"/>
      <c r="BD90" s="60">
        <f t="shared" si="103"/>
        <v>22</v>
      </c>
      <c r="BE90" s="60">
        <f t="shared" si="104"/>
        <v>-92</v>
      </c>
      <c r="BF90" s="60">
        <f t="shared" si="105"/>
        <v>88</v>
      </c>
      <c r="BI90" s="37">
        <f t="shared" si="70"/>
        <v>-6.4276617917198555E-6</v>
      </c>
      <c r="BJ90" s="37">
        <f t="shared" si="71"/>
        <v>-6.9703876534313439E-2</v>
      </c>
      <c r="BK90" s="37">
        <f t="shared" si="72"/>
        <v>-9.116829792785071E-6</v>
      </c>
      <c r="BL90" s="37">
        <f t="shared" si="73"/>
        <v>-8.3014187991021851E-2</v>
      </c>
    </row>
    <row r="91" spans="22:64" x14ac:dyDescent="0.35">
      <c r="V91" s="29">
        <v>1.87</v>
      </c>
      <c r="W91" s="36">
        <f t="shared" si="91"/>
        <v>741.31024130091816</v>
      </c>
      <c r="X91" s="30">
        <f t="shared" si="74"/>
        <v>-6.6910605961528935</v>
      </c>
      <c r="Y91" s="31">
        <f t="shared" si="77"/>
        <v>-5.2036899654979207E-2</v>
      </c>
      <c r="Z91" s="31">
        <f t="shared" si="78"/>
        <v>-6.2654527093701562</v>
      </c>
      <c r="AA91" s="31">
        <f t="shared" si="79"/>
        <v>3.1681784377845818E-4</v>
      </c>
      <c r="AB91" s="31">
        <f t="shared" si="80"/>
        <v>-0.48936471684903482</v>
      </c>
      <c r="AC91" s="31">
        <f t="shared" si="92"/>
        <v>3.3919272739938292E-7</v>
      </c>
      <c r="AD91" s="31">
        <f t="shared" si="81"/>
        <v>1.601230079523552E-2</v>
      </c>
      <c r="AE91" s="31">
        <f t="shared" si="93"/>
        <v>-6.7427803387713672</v>
      </c>
      <c r="AF91" s="31">
        <f t="shared" si="94"/>
        <v>-6.7388051254239549</v>
      </c>
      <c r="AG91" s="31">
        <f t="shared" si="67"/>
        <v>73.803921600570277</v>
      </c>
      <c r="AH91" s="31">
        <f t="shared" si="82"/>
        <v>-45.229448978025545</v>
      </c>
      <c r="AI91" s="31">
        <f t="shared" si="83"/>
        <v>-89.686200422386875</v>
      </c>
      <c r="AJ91" s="31">
        <f t="shared" si="95"/>
        <v>2.8759503005016257E-2</v>
      </c>
      <c r="AK91" s="31">
        <f t="shared" si="84"/>
        <v>4.6599523533465277</v>
      </c>
      <c r="AL91" s="32">
        <f t="shared" si="85"/>
        <v>-4.1549123136819103E-4</v>
      </c>
      <c r="AM91" s="31">
        <f t="shared" si="86"/>
        <v>-0.56041267039133325</v>
      </c>
      <c r="AN91" s="31">
        <f t="shared" si="96"/>
        <v>28.60281663431838</v>
      </c>
      <c r="AO91" s="31">
        <f t="shared" si="97"/>
        <v>-85.586660739431679</v>
      </c>
      <c r="AP91" s="30">
        <f t="shared" si="68"/>
        <v>19.493882694704595</v>
      </c>
      <c r="AQ91" s="30">
        <f t="shared" si="69"/>
        <v>-19.244228782212005</v>
      </c>
      <c r="AR91" s="31">
        <f t="shared" si="98"/>
        <v>22.109690208039602</v>
      </c>
      <c r="AS91" s="33">
        <f t="shared" si="99"/>
        <v>-92.32546586485563</v>
      </c>
      <c r="AT91" s="31">
        <f t="shared" si="87"/>
        <v>2.3890472347508097E-8</v>
      </c>
      <c r="AU91" s="31">
        <f t="shared" si="88"/>
        <v>4.2495491461620729E-3</v>
      </c>
      <c r="AV91" s="32">
        <f t="shared" si="89"/>
        <v>-2.8431652427842516E-10</v>
      </c>
      <c r="AW91" s="31">
        <f t="shared" si="90"/>
        <v>-4.6358718042126257E-4</v>
      </c>
      <c r="AX91" s="34">
        <f t="shared" si="100"/>
        <v>2.3606155823229673E-8</v>
      </c>
      <c r="AY91" s="35">
        <f t="shared" si="101"/>
        <v>3.7859619657408103E-3</v>
      </c>
      <c r="AZ91" s="10">
        <f t="shared" si="75"/>
        <v>22.109673954565562</v>
      </c>
      <c r="BA91" s="10">
        <f t="shared" si="76"/>
        <v>-92.477955223653538</v>
      </c>
      <c r="BB91" s="10">
        <f t="shared" si="102"/>
        <v>87.522044776346462</v>
      </c>
      <c r="BC91" s="62"/>
      <c r="BD91" s="60">
        <f t="shared" si="103"/>
        <v>22</v>
      </c>
      <c r="BE91" s="60">
        <f t="shared" si="104"/>
        <v>-92</v>
      </c>
      <c r="BF91" s="60">
        <f t="shared" si="105"/>
        <v>88</v>
      </c>
      <c r="BI91" s="37">
        <f t="shared" si="70"/>
        <v>-6.7305879237780361E-6</v>
      </c>
      <c r="BJ91" s="37">
        <f t="shared" si="71"/>
        <v>-7.1327486733970019E-2</v>
      </c>
      <c r="BK91" s="37">
        <f t="shared" si="72"/>
        <v>-9.546492271334664E-6</v>
      </c>
      <c r="BL91" s="37">
        <f t="shared" si="73"/>
        <v>-8.494783402969508E-2</v>
      </c>
    </row>
    <row r="92" spans="22:64" x14ac:dyDescent="0.35">
      <c r="V92" s="29">
        <v>1.88</v>
      </c>
      <c r="W92" s="38">
        <f t="shared" si="91"/>
        <v>758.57757502918366</v>
      </c>
      <c r="X92" s="30">
        <f t="shared" si="74"/>
        <v>-6.6910605961528935</v>
      </c>
      <c r="Y92" s="31">
        <f t="shared" si="77"/>
        <v>-5.4474005355764035E-2</v>
      </c>
      <c r="Z92" s="31">
        <f t="shared" si="78"/>
        <v>-6.4101927214034928</v>
      </c>
      <c r="AA92" s="31">
        <f t="shared" si="79"/>
        <v>3.3174843848718047E-4</v>
      </c>
      <c r="AB92" s="31">
        <f t="shared" si="80"/>
        <v>-0.50076291155801322</v>
      </c>
      <c r="AC92" s="31">
        <f t="shared" si="92"/>
        <v>3.5517838703078039E-7</v>
      </c>
      <c r="AD92" s="31">
        <f t="shared" si="81"/>
        <v>1.6385275173952212E-2</v>
      </c>
      <c r="AE92" s="31">
        <f t="shared" si="93"/>
        <v>-6.7452024978917828</v>
      </c>
      <c r="AF92" s="31">
        <f t="shared" si="94"/>
        <v>-6.8945703577875532</v>
      </c>
      <c r="AG92" s="31">
        <f t="shared" si="67"/>
        <v>73.803921600570277</v>
      </c>
      <c r="AH92" s="31">
        <f t="shared" si="82"/>
        <v>-45.42944311497326</v>
      </c>
      <c r="AI92" s="31">
        <f t="shared" si="83"/>
        <v>-89.69334323483838</v>
      </c>
      <c r="AJ92" s="31">
        <f t="shared" si="95"/>
        <v>3.0110208660109931E-2</v>
      </c>
      <c r="AK92" s="31">
        <f t="shared" si="84"/>
        <v>4.7680018141675919</v>
      </c>
      <c r="AL92" s="32">
        <f t="shared" si="85"/>
        <v>-4.3507174903567358E-4</v>
      </c>
      <c r="AM92" s="31">
        <f t="shared" si="86"/>
        <v>-0.57346549654638368</v>
      </c>
      <c r="AN92" s="31">
        <f t="shared" si="96"/>
        <v>28.40415362250809</v>
      </c>
      <c r="AO92" s="31">
        <f t="shared" si="97"/>
        <v>-85.498806917217181</v>
      </c>
      <c r="AP92" s="30">
        <f t="shared" si="68"/>
        <v>19.493882694704595</v>
      </c>
      <c r="AQ92" s="30">
        <f t="shared" si="69"/>
        <v>-19.244228782212005</v>
      </c>
      <c r="AR92" s="31">
        <f t="shared" si="98"/>
        <v>21.908605037108899</v>
      </c>
      <c r="AS92" s="33">
        <f t="shared" si="99"/>
        <v>-92.393377275004738</v>
      </c>
      <c r="AT92" s="31">
        <f t="shared" si="87"/>
        <v>2.5016396021771765E-8</v>
      </c>
      <c r="AU92" s="31">
        <f t="shared" si="88"/>
        <v>4.3485338612445157E-3</v>
      </c>
      <c r="AV92" s="32">
        <f t="shared" si="89"/>
        <v>-2.9771489009916543E-10</v>
      </c>
      <c r="AW92" s="31">
        <f t="shared" si="90"/>
        <v>-4.7438551303578331E-4</v>
      </c>
      <c r="AX92" s="34">
        <f t="shared" si="100"/>
        <v>2.4718681131672601E-8</v>
      </c>
      <c r="AY92" s="35">
        <f t="shared" si="101"/>
        <v>3.8741483482087322E-3</v>
      </c>
      <c r="AZ92" s="10">
        <f t="shared" si="75"/>
        <v>21.908588017633001</v>
      </c>
      <c r="BA92" s="10">
        <f t="shared" si="76"/>
        <v>-92.549418562481677</v>
      </c>
      <c r="BB92" s="10">
        <f t="shared" si="102"/>
        <v>87.450581437518323</v>
      </c>
      <c r="BC92" s="37"/>
      <c r="BD92" s="60">
        <f t="shared" si="103"/>
        <v>22</v>
      </c>
      <c r="BE92" s="60">
        <f t="shared" si="104"/>
        <v>-93</v>
      </c>
      <c r="BF92" s="60">
        <f t="shared" si="105"/>
        <v>87</v>
      </c>
      <c r="BI92" s="37">
        <f t="shared" si="70"/>
        <v>-7.0477905034892416E-6</v>
      </c>
      <c r="BJ92" s="37">
        <f t="shared" si="71"/>
        <v>-7.2988915554866945E-2</v>
      </c>
      <c r="BK92" s="37">
        <f t="shared" si="72"/>
        <v>-9.9964040733261301E-6</v>
      </c>
      <c r="BL92" s="37">
        <f t="shared" si="73"/>
        <v>-8.6926520270267302E-2</v>
      </c>
    </row>
    <row r="93" spans="22:64" x14ac:dyDescent="0.35">
      <c r="V93" s="29">
        <v>1.89</v>
      </c>
      <c r="W93" s="36">
        <f t="shared" si="91"/>
        <v>776.2471166286922</v>
      </c>
      <c r="X93" s="30">
        <f t="shared" si="74"/>
        <v>-6.6910605961528935</v>
      </c>
      <c r="Y93" s="31">
        <f t="shared" si="77"/>
        <v>-5.7024503341278079E-2</v>
      </c>
      <c r="Z93" s="31">
        <f t="shared" si="78"/>
        <v>-6.5582191446471549</v>
      </c>
      <c r="AA93" s="31">
        <f t="shared" si="79"/>
        <v>3.4738263542881658E-4</v>
      </c>
      <c r="AB93" s="31">
        <f t="shared" si="80"/>
        <v>-0.51242656328867253</v>
      </c>
      <c r="AC93" s="31">
        <f t="shared" si="92"/>
        <v>3.7191742743377631E-7</v>
      </c>
      <c r="AD93" s="31">
        <f t="shared" si="81"/>
        <v>1.6766937240555484E-2</v>
      </c>
      <c r="AE93" s="31">
        <f t="shared" si="93"/>
        <v>-6.7477373449413154</v>
      </c>
      <c r="AF93" s="31">
        <f t="shared" si="94"/>
        <v>-7.0538787706952712</v>
      </c>
      <c r="AG93" s="31">
        <f t="shared" si="67"/>
        <v>73.803921600570277</v>
      </c>
      <c r="AH93" s="31">
        <f t="shared" si="82"/>
        <v>-45.629437515794422</v>
      </c>
      <c r="AI93" s="31">
        <f t="shared" si="83"/>
        <v>-89.700323466238856</v>
      </c>
      <c r="AJ93" s="31">
        <f t="shared" si="95"/>
        <v>3.1524121007487749E-2</v>
      </c>
      <c r="AK93" s="31">
        <f t="shared" si="84"/>
        <v>4.878532886931584</v>
      </c>
      <c r="AL93" s="32">
        <f t="shared" si="85"/>
        <v>-4.5557497345278804E-4</v>
      </c>
      <c r="AM93" s="31">
        <f t="shared" si="86"/>
        <v>-0.58682230044647821</v>
      </c>
      <c r="AN93" s="31">
        <f t="shared" si="96"/>
        <v>28.205552630809891</v>
      </c>
      <c r="AO93" s="31">
        <f t="shared" si="97"/>
        <v>-85.408612879753761</v>
      </c>
      <c r="AP93" s="30">
        <f t="shared" si="68"/>
        <v>19.493882694704595</v>
      </c>
      <c r="AQ93" s="30">
        <f t="shared" si="69"/>
        <v>-19.244228782212005</v>
      </c>
      <c r="AR93" s="31">
        <f t="shared" si="98"/>
        <v>21.707469198361167</v>
      </c>
      <c r="AS93" s="33">
        <f t="shared" si="99"/>
        <v>-92.462491650449039</v>
      </c>
      <c r="AT93" s="31">
        <f t="shared" si="87"/>
        <v>2.6195382778904175E-8</v>
      </c>
      <c r="AU93" s="31">
        <f t="shared" si="88"/>
        <v>4.4498242265044183E-3</v>
      </c>
      <c r="AV93" s="32">
        <f t="shared" si="89"/>
        <v>-3.1174778339294119E-10</v>
      </c>
      <c r="AW93" s="31">
        <f t="shared" si="90"/>
        <v>-4.8543537112850493E-4</v>
      </c>
      <c r="AX93" s="34">
        <f t="shared" si="100"/>
        <v>2.5883634995511233E-8</v>
      </c>
      <c r="AY93" s="35">
        <f t="shared" si="101"/>
        <v>3.9643888553759134E-3</v>
      </c>
      <c r="AZ93" s="10">
        <f t="shared" si="75"/>
        <v>21.707451376782934</v>
      </c>
      <c r="BA93" s="10">
        <f t="shared" si="76"/>
        <v>-92.622167601310522</v>
      </c>
      <c r="BB93" s="10">
        <f t="shared" si="102"/>
        <v>87.377832398689478</v>
      </c>
      <c r="BC93" s="62"/>
      <c r="BD93" s="60">
        <f t="shared" si="103"/>
        <v>22</v>
      </c>
      <c r="BE93" s="60">
        <f t="shared" si="104"/>
        <v>-93</v>
      </c>
      <c r="BF93" s="60">
        <f t="shared" si="105"/>
        <v>87</v>
      </c>
      <c r="BI93" s="37">
        <f t="shared" si="70"/>
        <v>-7.37994235487022E-6</v>
      </c>
      <c r="BJ93" s="37">
        <f t="shared" si="71"/>
        <v>-7.4689043897374324E-2</v>
      </c>
      <c r="BK93" s="37">
        <f t="shared" si="72"/>
        <v>-1.0467519515017583E-5</v>
      </c>
      <c r="BL93" s="37">
        <f t="shared" si="73"/>
        <v>-8.8951295819484841E-2</v>
      </c>
    </row>
    <row r="94" spans="22:64" x14ac:dyDescent="0.35">
      <c r="V94" s="29">
        <v>1.9</v>
      </c>
      <c r="W94" s="38">
        <f t="shared" si="91"/>
        <v>794.32823472428197</v>
      </c>
      <c r="X94" s="30">
        <f t="shared" si="74"/>
        <v>-6.6910605961528935</v>
      </c>
      <c r="Y94" s="31">
        <f t="shared" si="77"/>
        <v>-5.9693598174610507E-2</v>
      </c>
      <c r="Z94" s="31">
        <f t="shared" si="78"/>
        <v>-6.7096025561105037</v>
      </c>
      <c r="AA94" s="31">
        <f t="shared" si="79"/>
        <v>3.6375358905158824E-4</v>
      </c>
      <c r="AB94" s="31">
        <f t="shared" si="80"/>
        <v>-0.52436185239455502</v>
      </c>
      <c r="AC94" s="31">
        <f t="shared" si="92"/>
        <v>3.8944535513974156E-7</v>
      </c>
      <c r="AD94" s="31">
        <f t="shared" si="81"/>
        <v>1.7157489357189352E-2</v>
      </c>
      <c r="AE94" s="31">
        <f t="shared" si="93"/>
        <v>-6.7503900512930972</v>
      </c>
      <c r="AF94" s="31">
        <f t="shared" si="94"/>
        <v>-7.216806919147869</v>
      </c>
      <c r="AG94" s="31">
        <f t="shared" si="67"/>
        <v>73.803921600570277</v>
      </c>
      <c r="AH94" s="31">
        <f t="shared" si="82"/>
        <v>-45.829432168613387</v>
      </c>
      <c r="AI94" s="31">
        <f t="shared" si="83"/>
        <v>-89.707144816770111</v>
      </c>
      <c r="AJ94" s="31">
        <f t="shared" si="95"/>
        <v>3.3004175783021172E-2</v>
      </c>
      <c r="AK94" s="31">
        <f t="shared" si="84"/>
        <v>4.9916008840744182</v>
      </c>
      <c r="AL94" s="32">
        <f t="shared" si="85"/>
        <v>-4.7704438131894786E-4</v>
      </c>
      <c r="AM94" s="31">
        <f t="shared" si="86"/>
        <v>-0.60049015823549956</v>
      </c>
      <c r="AN94" s="31">
        <f t="shared" si="96"/>
        <v>28.00701656335859</v>
      </c>
      <c r="AO94" s="31">
        <f t="shared" si="97"/>
        <v>-85.316034090931197</v>
      </c>
      <c r="AP94" s="30">
        <f t="shared" si="68"/>
        <v>19.493882694704595</v>
      </c>
      <c r="AQ94" s="30">
        <f t="shared" si="69"/>
        <v>-19.244228782212005</v>
      </c>
      <c r="AR94" s="31">
        <f t="shared" si="98"/>
        <v>21.506280424558085</v>
      </c>
      <c r="AS94" s="33">
        <f t="shared" si="99"/>
        <v>-92.532841010079068</v>
      </c>
      <c r="AT94" s="31">
        <f t="shared" si="87"/>
        <v>2.7429934084324062E-8</v>
      </c>
      <c r="AU94" s="31">
        <f t="shared" si="88"/>
        <v>4.5534739474316337E-3</v>
      </c>
      <c r="AV94" s="32">
        <f t="shared" si="89"/>
        <v>-3.2644027667388682E-10</v>
      </c>
      <c r="AW94" s="31">
        <f t="shared" si="90"/>
        <v>-4.9674261348044602E-4</v>
      </c>
      <c r="AX94" s="34">
        <f t="shared" si="100"/>
        <v>2.7103493807650176E-8</v>
      </c>
      <c r="AY94" s="35">
        <f t="shared" si="101"/>
        <v>4.0567313339511879E-3</v>
      </c>
      <c r="AZ94" s="10">
        <f t="shared" si="75"/>
        <v>21.506261763075674</v>
      </c>
      <c r="BA94" s="10">
        <f t="shared" si="76"/>
        <v>-92.69623628614508</v>
      </c>
      <c r="BB94" s="10">
        <f t="shared" si="102"/>
        <v>87.30376371385492</v>
      </c>
      <c r="BC94" s="37"/>
      <c r="BD94" s="60">
        <f t="shared" si="103"/>
        <v>22</v>
      </c>
      <c r="BE94" s="60">
        <f t="shared" si="104"/>
        <v>-93</v>
      </c>
      <c r="BF94" s="60">
        <f t="shared" si="105"/>
        <v>87</v>
      </c>
      <c r="BI94" s="37">
        <f t="shared" si="70"/>
        <v>-7.7277480121238572E-6</v>
      </c>
      <c r="BJ94" s="37">
        <f t="shared" si="71"/>
        <v>-7.6428773180060749E-2</v>
      </c>
      <c r="BK94" s="37">
        <f t="shared" si="72"/>
        <v>-1.0960837889314711E-5</v>
      </c>
      <c r="BL94" s="37">
        <f t="shared" si="73"/>
        <v>-9.1023234219904062E-2</v>
      </c>
    </row>
    <row r="95" spans="22:64" x14ac:dyDescent="0.35">
      <c r="V95" s="29">
        <v>1.91</v>
      </c>
      <c r="W95" s="36">
        <f t="shared" si="91"/>
        <v>812.83051616409966</v>
      </c>
      <c r="X95" s="30">
        <f t="shared" si="74"/>
        <v>-6.6910605961528935</v>
      </c>
      <c r="Y95" s="31">
        <f t="shared" si="77"/>
        <v>-6.2486726524059483E-2</v>
      </c>
      <c r="Z95" s="31">
        <f t="shared" si="78"/>
        <v>-6.8644147623828253</v>
      </c>
      <c r="AA95" s="31">
        <f t="shared" si="79"/>
        <v>3.8089601580690069E-4</v>
      </c>
      <c r="AB95" s="31">
        <f t="shared" si="80"/>
        <v>-0.53657510297827482</v>
      </c>
      <c r="AC95" s="31">
        <f t="shared" si="92"/>
        <v>4.0779934882330046E-7</v>
      </c>
      <c r="AD95" s="31">
        <f t="shared" si="81"/>
        <v>1.7557138599610372E-2</v>
      </c>
      <c r="AE95" s="31">
        <f t="shared" si="93"/>
        <v>-6.7531660188617968</v>
      </c>
      <c r="AF95" s="31">
        <f t="shared" si="94"/>
        <v>-7.3834327267614901</v>
      </c>
      <c r="AG95" s="31">
        <f t="shared" si="67"/>
        <v>73.803921600570277</v>
      </c>
      <c r="AH95" s="31">
        <f t="shared" si="82"/>
        <v>-46.029427062089006</v>
      </c>
      <c r="AI95" s="31">
        <f t="shared" si="83"/>
        <v>-89.713810902428534</v>
      </c>
      <c r="AJ95" s="31">
        <f t="shared" si="95"/>
        <v>3.4553442968241886E-2</v>
      </c>
      <c r="AK95" s="31">
        <f t="shared" si="84"/>
        <v>5.1072622311857527</v>
      </c>
      <c r="AL95" s="32">
        <f t="shared" si="85"/>
        <v>-4.9952549745070477E-4</v>
      </c>
      <c r="AM95" s="31">
        <f t="shared" si="86"/>
        <v>-0.61447631056676011</v>
      </c>
      <c r="AN95" s="31">
        <f t="shared" si="96"/>
        <v>27.808548455952064</v>
      </c>
      <c r="AO95" s="31">
        <f t="shared" si="97"/>
        <v>-85.221024981809535</v>
      </c>
      <c r="AP95" s="30">
        <f t="shared" si="68"/>
        <v>19.493882694704595</v>
      </c>
      <c r="AQ95" s="30">
        <f t="shared" si="69"/>
        <v>-19.244228782212005</v>
      </c>
      <c r="AR95" s="31">
        <f t="shared" si="98"/>
        <v>21.305036349582856</v>
      </c>
      <c r="AS95" s="33">
        <f t="shared" si="99"/>
        <v>-92.604457708571019</v>
      </c>
      <c r="AT95" s="31">
        <f t="shared" si="87"/>
        <v>2.8722667122743301E-8</v>
      </c>
      <c r="AU95" s="31">
        <f t="shared" si="88"/>
        <v>4.6595379804774493E-3</v>
      </c>
      <c r="AV95" s="32">
        <f t="shared" si="89"/>
        <v>-3.4182322842093659E-10</v>
      </c>
      <c r="AW95" s="31">
        <f t="shared" si="90"/>
        <v>-5.0831323534116749E-4</v>
      </c>
      <c r="AX95" s="34">
        <f t="shared" si="100"/>
        <v>2.8380843894322364E-8</v>
      </c>
      <c r="AY95" s="35">
        <f t="shared" si="101"/>
        <v>4.1512247451362819E-3</v>
      </c>
      <c r="AZ95" s="10">
        <f t="shared" si="75"/>
        <v>21.305016808612898</v>
      </c>
      <c r="BA95" s="10">
        <f t="shared" si="76"/>
        <v>-92.771658943662473</v>
      </c>
      <c r="BB95" s="10">
        <f t="shared" si="102"/>
        <v>87.228341056337527</v>
      </c>
      <c r="BC95" s="62"/>
      <c r="BD95" s="60">
        <f t="shared" si="103"/>
        <v>21</v>
      </c>
      <c r="BE95" s="60">
        <f t="shared" si="104"/>
        <v>-93</v>
      </c>
      <c r="BF95" s="60">
        <f t="shared" si="105"/>
        <v>87</v>
      </c>
      <c r="BI95" s="37">
        <f t="shared" si="70"/>
        <v>-8.0919452182239368E-6</v>
      </c>
      <c r="BJ95" s="37">
        <f t="shared" si="71"/>
        <v>-7.8209025817580782E-2</v>
      </c>
      <c r="BK95" s="37">
        <f t="shared" si="72"/>
        <v>-1.1477405582509548E-5</v>
      </c>
      <c r="BL95" s="37">
        <f t="shared" si="73"/>
        <v>-9.3143434019002019E-2</v>
      </c>
    </row>
    <row r="96" spans="22:64" x14ac:dyDescent="0.35">
      <c r="V96" s="29">
        <v>1.92</v>
      </c>
      <c r="W96" s="38">
        <f t="shared" si="91"/>
        <v>831.76377110267129</v>
      </c>
      <c r="X96" s="30">
        <f t="shared" si="74"/>
        <v>-6.6910605961528935</v>
      </c>
      <c r="Y96" s="31">
        <f t="shared" si="77"/>
        <v>-6.5409566870529443E-2</v>
      </c>
      <c r="Z96" s="31">
        <f t="shared" si="78"/>
        <v>-7.0227288001678625</v>
      </c>
      <c r="AA96" s="31">
        <f t="shared" si="79"/>
        <v>3.9884626771975425E-4</v>
      </c>
      <c r="AB96" s="31">
        <f t="shared" si="80"/>
        <v>-0.54907278622485745</v>
      </c>
      <c r="AC96" s="31">
        <f t="shared" si="92"/>
        <v>4.2701834030578211E-7</v>
      </c>
      <c r="AD96" s="31">
        <f t="shared" si="81"/>
        <v>1.796609686698122E-2</v>
      </c>
      <c r="AE96" s="31">
        <f t="shared" si="93"/>
        <v>-6.7560708897373623</v>
      </c>
      <c r="AF96" s="31">
        <f t="shared" si="94"/>
        <v>-7.5538354895257385</v>
      </c>
      <c r="AG96" s="31">
        <f t="shared" si="67"/>
        <v>73.803921600570277</v>
      </c>
      <c r="AH96" s="31">
        <f t="shared" si="82"/>
        <v>-46.229422185390476</v>
      </c>
      <c r="AI96" s="31">
        <f t="shared" si="83"/>
        <v>-89.720325256938708</v>
      </c>
      <c r="AJ96" s="31">
        <f t="shared" si="95"/>
        <v>3.6175132727405662E-2</v>
      </c>
      <c r="AK96" s="31">
        <f t="shared" si="84"/>
        <v>5.2255744807621713</v>
      </c>
      <c r="AL96" s="32">
        <f t="shared" si="85"/>
        <v>-5.2306599121745108E-4</v>
      </c>
      <c r="AM96" s="31">
        <f t="shared" si="86"/>
        <v>-0.62878816641238777</v>
      </c>
      <c r="AN96" s="31">
        <f t="shared" si="96"/>
        <v>27.610151481915988</v>
      </c>
      <c r="AO96" s="31">
        <f t="shared" si="97"/>
        <v>-85.123538942588922</v>
      </c>
      <c r="AP96" s="30">
        <f t="shared" si="68"/>
        <v>19.493882694704595</v>
      </c>
      <c r="AQ96" s="30">
        <f t="shared" si="69"/>
        <v>-19.244228782212005</v>
      </c>
      <c r="AR96" s="31">
        <f t="shared" si="98"/>
        <v>21.103734504671216</v>
      </c>
      <c r="AS96" s="33">
        <f t="shared" si="99"/>
        <v>-92.677374432114661</v>
      </c>
      <c r="AT96" s="31">
        <f t="shared" si="87"/>
        <v>3.00763244414413E-8</v>
      </c>
      <c r="AU96" s="31">
        <f t="shared" si="88"/>
        <v>4.7680725621932016E-3</v>
      </c>
      <c r="AV96" s="32">
        <f t="shared" si="89"/>
        <v>-3.5793328307782476E-10</v>
      </c>
      <c r="AW96" s="31">
        <f t="shared" si="90"/>
        <v>-5.2015337160753118E-4</v>
      </c>
      <c r="AX96" s="34">
        <f t="shared" si="100"/>
        <v>2.9718391158363474E-8</v>
      </c>
      <c r="AY96" s="35">
        <f t="shared" si="101"/>
        <v>4.2479191905856707E-3</v>
      </c>
      <c r="AZ96" s="10">
        <f t="shared" si="75"/>
        <v>21.103714042764835</v>
      </c>
      <c r="BA96" s="10">
        <f t="shared" si="76"/>
        <v>-92.8484702779853</v>
      </c>
      <c r="BB96" s="10">
        <f t="shared" si="102"/>
        <v>87.1515297220147</v>
      </c>
      <c r="BC96" s="37"/>
      <c r="BD96" s="60">
        <f t="shared" si="103"/>
        <v>21</v>
      </c>
      <c r="BE96" s="60">
        <f t="shared" si="104"/>
        <v>-93</v>
      </c>
      <c r="BF96" s="60">
        <f t="shared" si="105"/>
        <v>87</v>
      </c>
      <c r="BI96" s="37">
        <f t="shared" si="70"/>
        <v>-8.473306474611165E-6</v>
      </c>
      <c r="BJ96" s="37">
        <f t="shared" si="71"/>
        <v>-8.0030745709689738E-2</v>
      </c>
      <c r="BK96" s="37">
        <f t="shared" si="72"/>
        <v>-1.2018318293241833E-5</v>
      </c>
      <c r="BL96" s="37">
        <f t="shared" si="73"/>
        <v>-9.5313019351536979E-2</v>
      </c>
    </row>
    <row r="97" spans="22:64" x14ac:dyDescent="0.35">
      <c r="V97" s="29">
        <v>1.93</v>
      </c>
      <c r="W97" s="36">
        <f t="shared" si="91"/>
        <v>851.13803820237661</v>
      </c>
      <c r="X97" s="30">
        <f t="shared" si="74"/>
        <v>-6.6910605961528935</v>
      </c>
      <c r="Y97" s="31">
        <f t="shared" si="77"/>
        <v>-6.846804955944466E-2</v>
      </c>
      <c r="Z97" s="31">
        <f t="shared" si="78"/>
        <v>-7.1846189350009704</v>
      </c>
      <c r="AA97" s="31">
        <f t="shared" si="79"/>
        <v>4.1764240942607819E-4</v>
      </c>
      <c r="AB97" s="31">
        <f t="shared" si="80"/>
        <v>-0.561861523811654</v>
      </c>
      <c r="AC97" s="31">
        <f t="shared" si="92"/>
        <v>4.4714309363001227E-7</v>
      </c>
      <c r="AD97" s="31">
        <f t="shared" si="81"/>
        <v>1.8384580994221682E-2</v>
      </c>
      <c r="AE97" s="31">
        <f t="shared" si="93"/>
        <v>-6.7591105561598193</v>
      </c>
      <c r="AF97" s="31">
        <f t="shared" si="94"/>
        <v>-7.7280958778184026</v>
      </c>
      <c r="AG97" s="31">
        <f t="shared" si="67"/>
        <v>73.803921600570277</v>
      </c>
      <c r="AH97" s="31">
        <f t="shared" si="82"/>
        <v>-46.429417528174426</v>
      </c>
      <c r="AI97" s="31">
        <f t="shared" si="83"/>
        <v>-89.726691333623549</v>
      </c>
      <c r="AJ97" s="31">
        <f t="shared" si="95"/>
        <v>3.7872601587807302E-2</v>
      </c>
      <c r="AK97" s="31">
        <f t="shared" si="84"/>
        <v>5.3465963254527296</v>
      </c>
      <c r="AL97" s="32">
        <f t="shared" si="85"/>
        <v>-5.4771577751553616E-4</v>
      </c>
      <c r="AM97" s="31">
        <f t="shared" si="86"/>
        <v>-0.64343330695983558</v>
      </c>
      <c r="AN97" s="31">
        <f t="shared" si="96"/>
        <v>27.411828958206144</v>
      </c>
      <c r="AO97" s="31">
        <f t="shared" si="97"/>
        <v>-85.023528315130662</v>
      </c>
      <c r="AP97" s="30">
        <f t="shared" si="68"/>
        <v>19.493882694704595</v>
      </c>
      <c r="AQ97" s="30">
        <f t="shared" si="69"/>
        <v>-19.244228782212005</v>
      </c>
      <c r="AR97" s="31">
        <f t="shared" si="98"/>
        <v>20.902372314538916</v>
      </c>
      <c r="AS97" s="33">
        <f t="shared" si="99"/>
        <v>-92.751624192949066</v>
      </c>
      <c r="AT97" s="31">
        <f t="shared" si="87"/>
        <v>3.1493777807574555E-8</v>
      </c>
      <c r="AU97" s="31">
        <f t="shared" si="88"/>
        <v>4.8791352390476252E-3</v>
      </c>
      <c r="AV97" s="32">
        <f t="shared" si="89"/>
        <v>-3.7480322777841953E-10</v>
      </c>
      <c r="AW97" s="31">
        <f t="shared" si="90"/>
        <v>-5.3226930007650448E-4</v>
      </c>
      <c r="AX97" s="34">
        <f t="shared" si="100"/>
        <v>3.1118974579796137E-8</v>
      </c>
      <c r="AY97" s="35">
        <f t="shared" si="101"/>
        <v>4.3468659389711206E-3</v>
      </c>
      <c r="AZ97" s="10">
        <f t="shared" si="75"/>
        <v>20.902350888293828</v>
      </c>
      <c r="BA97" s="10">
        <f t="shared" si="76"/>
        <v>-92.926705366287223</v>
      </c>
      <c r="BB97" s="10">
        <f t="shared" si="102"/>
        <v>87.073294633712777</v>
      </c>
      <c r="BC97" s="62"/>
      <c r="BD97" s="60">
        <f t="shared" si="103"/>
        <v>21</v>
      </c>
      <c r="BE97" s="60">
        <f t="shared" si="104"/>
        <v>-93</v>
      </c>
      <c r="BF97" s="60">
        <f t="shared" si="105"/>
        <v>87</v>
      </c>
      <c r="BI97" s="37">
        <f t="shared" si="70"/>
        <v>-8.8726406969673487E-6</v>
      </c>
      <c r="BJ97" s="37">
        <f t="shared" si="71"/>
        <v>-8.1894898741646363E-2</v>
      </c>
      <c r="BK97" s="37">
        <f t="shared" si="72"/>
        <v>-1.2584723363326573E-5</v>
      </c>
      <c r="BL97" s="37">
        <f t="shared" si="73"/>
        <v>-9.7533140535468674E-2</v>
      </c>
    </row>
    <row r="98" spans="22:64" x14ac:dyDescent="0.35">
      <c r="V98" s="29">
        <v>1.94</v>
      </c>
      <c r="W98" s="38">
        <f t="shared" si="91"/>
        <v>870.96358995608068</v>
      </c>
      <c r="X98" s="30">
        <f t="shared" si="74"/>
        <v>-6.6910605961528935</v>
      </c>
      <c r="Y98" s="31">
        <f t="shared" si="77"/>
        <v>-7.1668367203264749E-2</v>
      </c>
      <c r="Z98" s="31">
        <f t="shared" si="78"/>
        <v>-7.3501606579965451</v>
      </c>
      <c r="AA98" s="31">
        <f t="shared" si="79"/>
        <v>4.3732429880961746E-4</v>
      </c>
      <c r="AB98" s="31">
        <f t="shared" si="80"/>
        <v>-0.57494809139653091</v>
      </c>
      <c r="AC98" s="31">
        <f t="shared" si="92"/>
        <v>4.6821629570702878E-7</v>
      </c>
      <c r="AD98" s="31">
        <f t="shared" si="81"/>
        <v>1.8812812866976607E-2</v>
      </c>
      <c r="AE98" s="31">
        <f t="shared" si="93"/>
        <v>-6.7622911708410527</v>
      </c>
      <c r="AF98" s="31">
        <f t="shared" si="94"/>
        <v>-7.9062959365260994</v>
      </c>
      <c r="AG98" s="31">
        <f t="shared" si="67"/>
        <v>73.803921600570277</v>
      </c>
      <c r="AH98" s="31">
        <f t="shared" si="82"/>
        <v>-46.629413080562962</v>
      </c>
      <c r="AI98" s="31">
        <f t="shared" si="83"/>
        <v>-89.732912507232072</v>
      </c>
      <c r="AJ98" s="31">
        <f t="shared" si="95"/>
        <v>3.9649358871346817E-2</v>
      </c>
      <c r="AK98" s="31">
        <f t="shared" si="84"/>
        <v>5.4703876107309091</v>
      </c>
      <c r="AL98" s="32">
        <f t="shared" si="85"/>
        <v>-5.7352712249950522E-4</v>
      </c>
      <c r="AM98" s="31">
        <f t="shared" si="86"/>
        <v>-0.65841948959742758</v>
      </c>
      <c r="AN98" s="31">
        <f t="shared" si="96"/>
        <v>27.213584351756165</v>
      </c>
      <c r="AO98" s="31">
        <f t="shared" si="97"/>
        <v>-84.920944386098583</v>
      </c>
      <c r="AP98" s="30">
        <f t="shared" si="68"/>
        <v>19.493882694704595</v>
      </c>
      <c r="AQ98" s="30">
        <f t="shared" si="69"/>
        <v>-19.244228782212005</v>
      </c>
      <c r="AR98" s="31">
        <f t="shared" si="98"/>
        <v>20.700947093407706</v>
      </c>
      <c r="AS98" s="33">
        <f t="shared" si="99"/>
        <v>-92.827240322624675</v>
      </c>
      <c r="AT98" s="31">
        <f t="shared" si="87"/>
        <v>3.297803399414113E-8</v>
      </c>
      <c r="AU98" s="31">
        <f t="shared" si="88"/>
        <v>4.992784897938733E-3</v>
      </c>
      <c r="AV98" s="32">
        <f t="shared" si="89"/>
        <v>-3.9246584965658962E-10</v>
      </c>
      <c r="AW98" s="31">
        <f t="shared" si="90"/>
        <v>-5.4466744477373031E-4</v>
      </c>
      <c r="AX98" s="34">
        <f t="shared" si="100"/>
        <v>3.2585568144484537E-8</v>
      </c>
      <c r="AY98" s="35">
        <f t="shared" si="101"/>
        <v>4.4481174531650026E-3</v>
      </c>
      <c r="AZ98" s="10">
        <f t="shared" si="75"/>
        <v>20.700924657376145</v>
      </c>
      <c r="BA98" s="10">
        <f t="shared" si="76"/>
        <v>-93.006399653149543</v>
      </c>
      <c r="BB98" s="10">
        <f t="shared" si="102"/>
        <v>86.993600346850457</v>
      </c>
      <c r="BC98" s="37"/>
      <c r="BD98" s="60">
        <f t="shared" si="103"/>
        <v>21</v>
      </c>
      <c r="BE98" s="60">
        <f t="shared" si="104"/>
        <v>-93</v>
      </c>
      <c r="BF98" s="60">
        <f t="shared" si="105"/>
        <v>87</v>
      </c>
      <c r="BI98" s="37">
        <f t="shared" si="70"/>
        <v>-9.2907949240298645E-6</v>
      </c>
      <c r="BJ98" s="37">
        <f t="shared" si="71"/>
        <v>-8.3802473296267485E-2</v>
      </c>
      <c r="BK98" s="37">
        <f t="shared" si="72"/>
        <v>-1.3177822204054684E-5</v>
      </c>
      <c r="BL98" s="37">
        <f t="shared" si="73"/>
        <v>-9.980497468175327E-2</v>
      </c>
    </row>
    <row r="99" spans="22:64" x14ac:dyDescent="0.35">
      <c r="V99" s="29">
        <v>1.95</v>
      </c>
      <c r="W99" s="36">
        <f t="shared" si="91"/>
        <v>891.25093813374565</v>
      </c>
      <c r="X99" s="30">
        <f t="shared" si="74"/>
        <v>-6.6910605961528935</v>
      </c>
      <c r="Y99" s="31">
        <f t="shared" si="77"/>
        <v>-7.5016985440262474E-2</v>
      </c>
      <c r="Z99" s="31">
        <f t="shared" si="78"/>
        <v>-7.5194306804643762</v>
      </c>
      <c r="AA99" s="31">
        <f t="shared" si="79"/>
        <v>4.5793367146159932E-4</v>
      </c>
      <c r="AB99" s="31">
        <f t="shared" si="80"/>
        <v>-0.58833942218608026</v>
      </c>
      <c r="AC99" s="31">
        <f t="shared" si="92"/>
        <v>4.9028264889144473E-7</v>
      </c>
      <c r="AD99" s="31">
        <f t="shared" si="81"/>
        <v>1.9251019539261775E-2</v>
      </c>
      <c r="AE99" s="31">
        <f t="shared" si="93"/>
        <v>-6.765619157639045</v>
      </c>
      <c r="AF99" s="31">
        <f t="shared" si="94"/>
        <v>-8.0885190831111942</v>
      </c>
      <c r="AG99" s="31">
        <f t="shared" si="67"/>
        <v>73.803921600570277</v>
      </c>
      <c r="AH99" s="31">
        <f t="shared" si="82"/>
        <v>-46.829408833122734</v>
      </c>
      <c r="AI99" s="31">
        <f t="shared" si="83"/>
        <v>-89.738992075725804</v>
      </c>
      <c r="AJ99" s="31">
        <f t="shared" si="95"/>
        <v>4.1509073385601718E-2</v>
      </c>
      <c r="AK99" s="31">
        <f t="shared" si="84"/>
        <v>5.5970093469221895</v>
      </c>
      <c r="AL99" s="32">
        <f t="shared" si="85"/>
        <v>-6.0055475427574592E-4</v>
      </c>
      <c r="AM99" s="31">
        <f t="shared" si="86"/>
        <v>-0.67375465199089224</v>
      </c>
      <c r="AN99" s="31">
        <f t="shared" si="96"/>
        <v>27.015421286078869</v>
      </c>
      <c r="AO99" s="31">
        <f t="shared" si="97"/>
        <v>-84.815737380794502</v>
      </c>
      <c r="AP99" s="30">
        <f t="shared" si="68"/>
        <v>19.493882694704595</v>
      </c>
      <c r="AQ99" s="30">
        <f t="shared" si="69"/>
        <v>-19.244228782212005</v>
      </c>
      <c r="AR99" s="31">
        <f t="shared" si="98"/>
        <v>20.499456040932415</v>
      </c>
      <c r="AS99" s="33">
        <f t="shared" si="99"/>
        <v>-92.904256463905696</v>
      </c>
      <c r="AT99" s="31">
        <f t="shared" si="87"/>
        <v>3.4532240565945102E-8</v>
      </c>
      <c r="AU99" s="31">
        <f t="shared" si="88"/>
        <v>5.1090817974164243E-3</v>
      </c>
      <c r="AV99" s="32">
        <f t="shared" si="89"/>
        <v>-4.1096165046593709E-10</v>
      </c>
      <c r="AW99" s="31">
        <f t="shared" si="90"/>
        <v>-5.5735437935963163E-4</v>
      </c>
      <c r="AX99" s="34">
        <f t="shared" si="100"/>
        <v>3.4121278915479166E-8</v>
      </c>
      <c r="AY99" s="35">
        <f t="shared" si="101"/>
        <v>4.5517274180567925E-3</v>
      </c>
      <c r="AZ99" s="10">
        <f t="shared" si="75"/>
        <v>20.499432547524737</v>
      </c>
      <c r="BA99" s="10">
        <f t="shared" si="76"/>
        <v>-93.087588943583881</v>
      </c>
      <c r="BB99" s="10">
        <f t="shared" si="102"/>
        <v>86.912411056416119</v>
      </c>
      <c r="BC99" s="62"/>
      <c r="BD99" s="60">
        <f t="shared" si="103"/>
        <v>20</v>
      </c>
      <c r="BE99" s="60">
        <f t="shared" si="104"/>
        <v>-93</v>
      </c>
      <c r="BF99" s="60">
        <f t="shared" si="105"/>
        <v>87</v>
      </c>
      <c r="BI99" s="37">
        <f t="shared" si="70"/>
        <v>-9.7286561093408203E-6</v>
      </c>
      <c r="BJ99" s="37">
        <f t="shared" si="71"/>
        <v>-8.5754480777906289E-2</v>
      </c>
      <c r="BK99" s="37">
        <f t="shared" si="72"/>
        <v>-1.3798872844968263E-5</v>
      </c>
      <c r="BL99" s="37">
        <f t="shared" si="73"/>
        <v>-0.10212972631833575</v>
      </c>
    </row>
    <row r="100" spans="22:64" x14ac:dyDescent="0.35">
      <c r="V100" s="29">
        <v>1.96</v>
      </c>
      <c r="W100" s="38">
        <f t="shared" si="91"/>
        <v>912.01083935590975</v>
      </c>
      <c r="X100" s="30">
        <f t="shared" si="74"/>
        <v>-6.6910605961528935</v>
      </c>
      <c r="Y100" s="31">
        <f t="shared" si="77"/>
        <v>-7.8520654054417063E-2</v>
      </c>
      <c r="Z100" s="31">
        <f t="shared" si="78"/>
        <v>-7.6925069262242634</v>
      </c>
      <c r="AA100" s="31">
        <f t="shared" si="79"/>
        <v>4.7951422909957878E-4</v>
      </c>
      <c r="AB100" s="31">
        <f t="shared" si="80"/>
        <v>-0.6020426105856248</v>
      </c>
      <c r="AC100" s="31">
        <f t="shared" si="92"/>
        <v>5.1338895777084127E-7</v>
      </c>
      <c r="AD100" s="31">
        <f t="shared" si="81"/>
        <v>1.969943335385E-2</v>
      </c>
      <c r="AE100" s="31">
        <f t="shared" si="93"/>
        <v>-6.7691012225892528</v>
      </c>
      <c r="AF100" s="31">
        <f t="shared" si="94"/>
        <v>-8.2748501034560391</v>
      </c>
      <c r="AG100" s="31">
        <f t="shared" si="67"/>
        <v>73.803921600570277</v>
      </c>
      <c r="AH100" s="31">
        <f t="shared" si="82"/>
        <v>-47.029404776844927</v>
      </c>
      <c r="AI100" s="31">
        <f t="shared" si="83"/>
        <v>-89.744933262024503</v>
      </c>
      <c r="AJ100" s="31">
        <f t="shared" si="95"/>
        <v>4.3455580382504223E-2</v>
      </c>
      <c r="AK100" s="31">
        <f t="shared" si="84"/>
        <v>5.7265237205113637</v>
      </c>
      <c r="AL100" s="32">
        <f t="shared" si="85"/>
        <v>-6.2885597881790736E-4</v>
      </c>
      <c r="AM100" s="31">
        <f t="shared" si="86"/>
        <v>-0.68944691625286858</v>
      </c>
      <c r="AN100" s="31">
        <f t="shared" si="96"/>
        <v>26.817343548129035</v>
      </c>
      <c r="AO100" s="31">
        <f t="shared" si="97"/>
        <v>-84.707856457765999</v>
      </c>
      <c r="AP100" s="30">
        <f t="shared" si="68"/>
        <v>19.493882694704595</v>
      </c>
      <c r="AQ100" s="30">
        <f t="shared" si="69"/>
        <v>-19.244228782212005</v>
      </c>
      <c r="AR100" s="31">
        <f t="shared" si="98"/>
        <v>20.297896238032372</v>
      </c>
      <c r="AS100" s="33">
        <f t="shared" si="99"/>
        <v>-92.982706561222045</v>
      </c>
      <c r="AT100" s="31">
        <f t="shared" si="87"/>
        <v>3.6159695522870798E-8</v>
      </c>
      <c r="AU100" s="31">
        <f t="shared" si="88"/>
        <v>5.228087599632337E-3</v>
      </c>
      <c r="AV100" s="32">
        <f t="shared" si="89"/>
        <v>-4.3032920330513125E-10</v>
      </c>
      <c r="AW100" s="31">
        <f t="shared" si="90"/>
        <v>-5.7033683061485224E-4</v>
      </c>
      <c r="AX100" s="34">
        <f t="shared" si="100"/>
        <v>3.5729366319565665E-8</v>
      </c>
      <c r="AY100" s="35">
        <f t="shared" si="101"/>
        <v>4.6577507690174847E-3</v>
      </c>
      <c r="AZ100" s="10">
        <f t="shared" si="75"/>
        <v>20.297871637416126</v>
      </c>
      <c r="BA100" s="10">
        <f t="shared" si="76"/>
        <v>-93.170309394630337</v>
      </c>
      <c r="BB100" s="10">
        <f t="shared" si="102"/>
        <v>86.829690605369663</v>
      </c>
      <c r="BC100" s="37"/>
      <c r="BD100" s="60">
        <f t="shared" si="103"/>
        <v>20</v>
      </c>
      <c r="BE100" s="60">
        <f t="shared" si="104"/>
        <v>-93</v>
      </c>
      <c r="BF100" s="60">
        <f t="shared" si="105"/>
        <v>87</v>
      </c>
      <c r="BI100" s="37">
        <f t="shared" si="70"/>
        <v>-1.0187153008467424E-5</v>
      </c>
      <c r="BJ100" s="37">
        <f t="shared" si="71"/>
        <v>-8.7751956148631516E-2</v>
      </c>
      <c r="BK100" s="37">
        <f t="shared" si="72"/>
        <v>-1.4449192605111083E-5</v>
      </c>
      <c r="BL100" s="37">
        <f t="shared" si="73"/>
        <v>-0.1045086280286701</v>
      </c>
    </row>
    <row r="101" spans="22:64" x14ac:dyDescent="0.35">
      <c r="V101" s="29">
        <v>1.97</v>
      </c>
      <c r="W101" s="36">
        <f t="shared" si="91"/>
        <v>933.25430079699174</v>
      </c>
      <c r="X101" s="30">
        <f t="shared" si="74"/>
        <v>-6.6910605961528935</v>
      </c>
      <c r="Y101" s="31">
        <f t="shared" si="77"/>
        <v>-8.2186418460674912E-2</v>
      </c>
      <c r="Z101" s="31">
        <f t="shared" si="78"/>
        <v>-7.8694685214383808</v>
      </c>
      <c r="AA101" s="31">
        <f t="shared" si="79"/>
        <v>5.0211173214930631E-4</v>
      </c>
      <c r="AB101" s="31">
        <f t="shared" si="80"/>
        <v>-0.61606491593282953</v>
      </c>
      <c r="AC101" s="31">
        <f t="shared" si="92"/>
        <v>5.3758423138439088E-7</v>
      </c>
      <c r="AD101" s="31">
        <f t="shared" si="81"/>
        <v>2.0158292065461398E-2</v>
      </c>
      <c r="AE101" s="31">
        <f t="shared" si="93"/>
        <v>-6.7727443652971884</v>
      </c>
      <c r="AF101" s="31">
        <f t="shared" si="94"/>
        <v>-8.4653751453057478</v>
      </c>
      <c r="AG101" s="31">
        <f t="shared" si="67"/>
        <v>73.803921600570277</v>
      </c>
      <c r="AH101" s="31">
        <f t="shared" si="82"/>
        <v>-47.229400903126177</v>
      </c>
      <c r="AI101" s="31">
        <f t="shared" si="83"/>
        <v>-89.750739215712443</v>
      </c>
      <c r="AJ101" s="31">
        <f t="shared" si="95"/>
        <v>4.5492888792954725E-2</v>
      </c>
      <c r="AK101" s="31">
        <f t="shared" si="84"/>
        <v>5.858994104648386</v>
      </c>
      <c r="AL101" s="32">
        <f t="shared" si="85"/>
        <v>-6.5849080131147493E-4</v>
      </c>
      <c r="AM101" s="31">
        <f t="shared" si="86"/>
        <v>-0.70550459320741266</v>
      </c>
      <c r="AN101" s="31">
        <f t="shared" si="96"/>
        <v>26.619355095435743</v>
      </c>
      <c r="AO101" s="31">
        <f t="shared" si="97"/>
        <v>-84.597249704271462</v>
      </c>
      <c r="AP101" s="30">
        <f t="shared" si="68"/>
        <v>19.493882694704595</v>
      </c>
      <c r="AQ101" s="30">
        <f t="shared" si="69"/>
        <v>-19.244228782212005</v>
      </c>
      <c r="AR101" s="31">
        <f t="shared" si="98"/>
        <v>20.096264642631141</v>
      </c>
      <c r="AS101" s="33">
        <f t="shared" si="99"/>
        <v>-93.062624849577205</v>
      </c>
      <c r="AT101" s="31">
        <f t="shared" si="87"/>
        <v>3.7863849228537333E-8</v>
      </c>
      <c r="AU101" s="31">
        <f t="shared" si="88"/>
        <v>5.3498654030339288E-3</v>
      </c>
      <c r="AV101" s="32">
        <f t="shared" si="89"/>
        <v>-4.5061093858270849E-10</v>
      </c>
      <c r="AW101" s="31">
        <f t="shared" si="90"/>
        <v>-5.8362168200688563E-4</v>
      </c>
      <c r="AX101" s="34">
        <f t="shared" si="100"/>
        <v>3.7413238289954626E-8</v>
      </c>
      <c r="AY101" s="35">
        <f t="shared" si="101"/>
        <v>4.7662437210270435E-3</v>
      </c>
      <c r="AZ101" s="10">
        <f t="shared" si="75"/>
        <v>20.096238882625343</v>
      </c>
      <c r="BA101" s="10">
        <f t="shared" si="76"/>
        <v>-93.254597505438184</v>
      </c>
      <c r="BB101" s="10">
        <f t="shared" si="102"/>
        <v>86.745402494561816</v>
      </c>
      <c r="BC101" s="62"/>
      <c r="BD101" s="60">
        <f t="shared" si="103"/>
        <v>20</v>
      </c>
      <c r="BE101" s="60">
        <f t="shared" si="104"/>
        <v>-93</v>
      </c>
      <c r="BF101" s="60">
        <f t="shared" si="105"/>
        <v>87</v>
      </c>
      <c r="BI101" s="37">
        <f t="shared" si="70"/>
        <v>-1.06672581481932E-5</v>
      </c>
      <c r="BJ101" s="37">
        <f t="shared" si="71"/>
        <v>-8.9795958476891619E-2</v>
      </c>
      <c r="BK101" s="37">
        <f t="shared" si="72"/>
        <v>-1.5130160886754751E-5</v>
      </c>
      <c r="BL101" s="37">
        <f t="shared" si="73"/>
        <v>-0.10694294110510533</v>
      </c>
    </row>
    <row r="102" spans="22:64" x14ac:dyDescent="0.35">
      <c r="V102" s="29">
        <v>1.98</v>
      </c>
      <c r="W102" s="38">
        <f t="shared" si="91"/>
        <v>954.99258602143652</v>
      </c>
      <c r="X102" s="30">
        <f t="shared" si="74"/>
        <v>-6.6910605961528935</v>
      </c>
      <c r="Y102" s="31">
        <f t="shared" si="77"/>
        <v>-8.6021631558800882E-2</v>
      </c>
      <c r="Z102" s="31">
        <f t="shared" si="78"/>
        <v>-8.0503957817709217</v>
      </c>
      <c r="AA102" s="31">
        <f t="shared" si="79"/>
        <v>5.2577409668569169E-4</v>
      </c>
      <c r="AB102" s="31">
        <f t="shared" si="80"/>
        <v>-0.63041376631676316</v>
      </c>
      <c r="AC102" s="31">
        <f t="shared" si="92"/>
        <v>5.6291979508474698E-7</v>
      </c>
      <c r="AD102" s="31">
        <f t="shared" si="81"/>
        <v>2.0627838966822964E-2</v>
      </c>
      <c r="AE102" s="31">
        <f t="shared" si="93"/>
        <v>-6.7765558906952128</v>
      </c>
      <c r="AF102" s="31">
        <f t="shared" si="94"/>
        <v>-8.660181709120863</v>
      </c>
      <c r="AG102" s="31">
        <f t="shared" si="67"/>
        <v>73.803921600570277</v>
      </c>
      <c r="AH102" s="31">
        <f t="shared" si="82"/>
        <v>-47.429397203750241</v>
      </c>
      <c r="AI102" s="31">
        <f t="shared" si="83"/>
        <v>-89.756413014705899</v>
      </c>
      <c r="AJ102" s="31">
        <f t="shared" si="95"/>
        <v>4.7625188745539129E-2</v>
      </c>
      <c r="AK102" s="31">
        <f t="shared" si="84"/>
        <v>5.9944850687657665</v>
      </c>
      <c r="AL102" s="32">
        <f t="shared" si="85"/>
        <v>-6.89522053224667E-4</v>
      </c>
      <c r="AM102" s="31">
        <f t="shared" si="86"/>
        <v>-0.72193618675156079</v>
      </c>
      <c r="AN102" s="31">
        <f t="shared" si="96"/>
        <v>26.421460063512349</v>
      </c>
      <c r="AO102" s="31">
        <f t="shared" si="97"/>
        <v>-84.483864132691693</v>
      </c>
      <c r="AP102" s="30">
        <f t="shared" si="68"/>
        <v>19.493882694704595</v>
      </c>
      <c r="AQ102" s="30">
        <f t="shared" si="69"/>
        <v>-19.244228782212005</v>
      </c>
      <c r="AR102" s="31">
        <f t="shared" si="98"/>
        <v>19.894558085309725</v>
      </c>
      <c r="AS102" s="33">
        <f t="shared" si="99"/>
        <v>-93.144045841812556</v>
      </c>
      <c r="AT102" s="31">
        <f t="shared" si="87"/>
        <v>3.9648315982227707E-8</v>
      </c>
      <c r="AU102" s="31">
        <f t="shared" si="88"/>
        <v>5.4744797758200696E-3</v>
      </c>
      <c r="AV102" s="32">
        <f t="shared" si="89"/>
        <v>-4.7184735805227266E-10</v>
      </c>
      <c r="AW102" s="31">
        <f t="shared" si="90"/>
        <v>-5.9721597733977921E-4</v>
      </c>
      <c r="AX102" s="34">
        <f t="shared" si="100"/>
        <v>3.9176468624175432E-8</v>
      </c>
      <c r="AY102" s="35">
        <f t="shared" si="101"/>
        <v>4.8772637984802903E-3</v>
      </c>
      <c r="AZ102" s="10">
        <f t="shared" si="75"/>
        <v>19.894531111274205</v>
      </c>
      <c r="BA102" s="10">
        <f t="shared" si="76"/>
        <v>-93.340490105730524</v>
      </c>
      <c r="BB102" s="10">
        <f t="shared" si="102"/>
        <v>86.659509894269476</v>
      </c>
      <c r="BC102" s="37"/>
      <c r="BD102" s="60">
        <f t="shared" si="103"/>
        <v>20</v>
      </c>
      <c r="BE102" s="60">
        <f t="shared" si="104"/>
        <v>-93</v>
      </c>
      <c r="BF102" s="60">
        <f t="shared" si="105"/>
        <v>87</v>
      </c>
      <c r="BI102" s="37">
        <f t="shared" si="70"/>
        <v>-1.1169989889252345E-5</v>
      </c>
      <c r="BJ102" s="37">
        <f t="shared" si="71"/>
        <v>-9.1887571498953657E-2</v>
      </c>
      <c r="BK102" s="37">
        <f t="shared" si="72"/>
        <v>-1.584322210124444E-5</v>
      </c>
      <c r="BL102" s="37">
        <f t="shared" si="73"/>
        <v>-0.10943395621748217</v>
      </c>
    </row>
    <row r="103" spans="22:64" x14ac:dyDescent="0.35">
      <c r="V103" s="29">
        <v>1.99</v>
      </c>
      <c r="W103" s="36">
        <f t="shared" si="91"/>
        <v>977.23722095581127</v>
      </c>
      <c r="X103" s="30">
        <f t="shared" si="74"/>
        <v>-6.6910605961528935</v>
      </c>
      <c r="Y103" s="31">
        <f t="shared" si="77"/>
        <v>-9.0033965958201276E-2</v>
      </c>
      <c r="Z103" s="31">
        <f t="shared" si="78"/>
        <v>-8.2353701966742445</v>
      </c>
      <c r="AA103" s="31">
        <f t="shared" si="79"/>
        <v>5.5055149592501994E-4</v>
      </c>
      <c r="AB103" s="31">
        <f t="shared" si="80"/>
        <v>-0.64509676248430026</v>
      </c>
      <c r="AC103" s="31">
        <f t="shared" si="92"/>
        <v>5.8944938504203117E-7</v>
      </c>
      <c r="AD103" s="31">
        <f t="shared" si="81"/>
        <v>2.1108323017664594E-2</v>
      </c>
      <c r="AE103" s="31">
        <f t="shared" si="93"/>
        <v>-6.7805434211657847</v>
      </c>
      <c r="AF103" s="31">
        <f t="shared" si="94"/>
        <v>-8.8593586361408807</v>
      </c>
      <c r="AG103" s="31">
        <f t="shared" si="67"/>
        <v>73.803921600570277</v>
      </c>
      <c r="AH103" s="31">
        <f t="shared" si="82"/>
        <v>-47.629393670870719</v>
      </c>
      <c r="AI103" s="31">
        <f t="shared" si="83"/>
        <v>-89.761957666882836</v>
      </c>
      <c r="AJ103" s="31">
        <f t="shared" si="95"/>
        <v>4.9856859377567099E-2</v>
      </c>
      <c r="AK103" s="31">
        <f t="shared" si="84"/>
        <v>6.133062387214685</v>
      </c>
      <c r="AL103" s="32">
        <f t="shared" si="85"/>
        <v>-7.2201552534023681E-4</v>
      </c>
      <c r="AM103" s="31">
        <f t="shared" si="86"/>
        <v>-0.73875039831605627</v>
      </c>
      <c r="AN103" s="31">
        <f t="shared" si="96"/>
        <v>26.223662773551784</v>
      </c>
      <c r="AO103" s="31">
        <f t="shared" si="97"/>
        <v>-84.367645677984214</v>
      </c>
      <c r="AP103" s="30">
        <f t="shared" si="68"/>
        <v>19.493882694704595</v>
      </c>
      <c r="AQ103" s="30">
        <f t="shared" si="69"/>
        <v>-19.244228782212005</v>
      </c>
      <c r="AR103" s="31">
        <f t="shared" si="98"/>
        <v>19.692773264878589</v>
      </c>
      <c r="AS103" s="33">
        <f t="shared" si="99"/>
        <v>-93.227004314125097</v>
      </c>
      <c r="AT103" s="31">
        <f t="shared" si="87"/>
        <v>4.1516883662162937E-8</v>
      </c>
      <c r="AU103" s="31">
        <f t="shared" si="88"/>
        <v>5.6019967901759643E-3</v>
      </c>
      <c r="AV103" s="32">
        <f t="shared" si="89"/>
        <v>-4.9408667808716116E-10</v>
      </c>
      <c r="AW103" s="31">
        <f t="shared" si="90"/>
        <v>-6.1112692448885475E-4</v>
      </c>
      <c r="AX103" s="34">
        <f t="shared" si="100"/>
        <v>4.1022796984075775E-8</v>
      </c>
      <c r="AY103" s="35">
        <f t="shared" si="101"/>
        <v>4.9908698656871099E-3</v>
      </c>
      <c r="AZ103" s="10">
        <f t="shared" si="75"/>
        <v>19.692745019598075</v>
      </c>
      <c r="BA103" s="10">
        <f t="shared" si="76"/>
        <v>-93.428024342550103</v>
      </c>
      <c r="BB103" s="10">
        <f t="shared" si="102"/>
        <v>86.571975657449897</v>
      </c>
      <c r="BC103" s="62"/>
      <c r="BD103" s="60">
        <f t="shared" si="103"/>
        <v>20</v>
      </c>
      <c r="BE103" s="60">
        <f t="shared" si="104"/>
        <v>-93</v>
      </c>
      <c r="BF103" s="60">
        <f t="shared" si="105"/>
        <v>87</v>
      </c>
      <c r="BI103" s="37">
        <f t="shared" si="70"/>
        <v>-1.1696414586464769E-5</v>
      </c>
      <c r="BJ103" s="37">
        <f t="shared" si="71"/>
        <v>-9.4027904193415834E-2</v>
      </c>
      <c r="BK103" s="37">
        <f t="shared" si="72"/>
        <v>-1.6589888726964847E-5</v>
      </c>
      <c r="BL103" s="37">
        <f t="shared" si="73"/>
        <v>-0.11198299409729605</v>
      </c>
    </row>
    <row r="104" spans="22:64" x14ac:dyDescent="0.35">
      <c r="V104" s="29">
        <v>2</v>
      </c>
      <c r="W104" s="64">
        <f t="shared" si="91"/>
        <v>1000</v>
      </c>
      <c r="X104" s="30">
        <f t="shared" si="74"/>
        <v>-6.6910605961528935</v>
      </c>
      <c r="Y104" s="31">
        <f t="shared" si="77"/>
        <v>-9.42314265748318E-2</v>
      </c>
      <c r="Z104" s="31">
        <f t="shared" si="78"/>
        <v>-8.4244744105899159</v>
      </c>
      <c r="AA104" s="31">
        <f t="shared" si="79"/>
        <v>5.7649646650678916E-4</v>
      </c>
      <c r="AB104" s="31">
        <f t="shared" si="80"/>
        <v>-0.66012168183576869</v>
      </c>
      <c r="AC104" s="31">
        <f t="shared" si="92"/>
        <v>6.172292774635968E-7</v>
      </c>
      <c r="AD104" s="31">
        <f t="shared" si="81"/>
        <v>2.1599998976719499E-2</v>
      </c>
      <c r="AE104" s="31">
        <f t="shared" si="93"/>
        <v>-6.7847149090319414</v>
      </c>
      <c r="AF104" s="31">
        <f t="shared" si="94"/>
        <v>-9.0629960934489642</v>
      </c>
      <c r="AG104" s="31">
        <f t="shared" si="67"/>
        <v>73.803921600570277</v>
      </c>
      <c r="AH104" s="31">
        <f t="shared" si="82"/>
        <v>-47.829390296994276</v>
      </c>
      <c r="AI104" s="31">
        <f t="shared" si="83"/>
        <v>-89.767376111675588</v>
      </c>
      <c r="AJ104" s="31">
        <f t="shared" si="95"/>
        <v>5.219247694655562E-2</v>
      </c>
      <c r="AK104" s="31">
        <f t="shared" si="84"/>
        <v>6.2747930468205118</v>
      </c>
      <c r="AL104" s="32">
        <f t="shared" si="85"/>
        <v>-7.5604010705136206E-4</v>
      </c>
      <c r="AM104" s="31">
        <f t="shared" si="86"/>
        <v>-0.75595613142736318</v>
      </c>
      <c r="AN104" s="31">
        <f t="shared" si="96"/>
        <v>26.025967740415503</v>
      </c>
      <c r="AO104" s="31">
        <f t="shared" si="97"/>
        <v>-84.248539196282451</v>
      </c>
      <c r="AP104" s="30">
        <f t="shared" si="68"/>
        <v>19.493882694704595</v>
      </c>
      <c r="AQ104" s="30">
        <f t="shared" si="69"/>
        <v>-19.244228782212005</v>
      </c>
      <c r="AR104" s="31">
        <f t="shared" si="98"/>
        <v>19.490906743876153</v>
      </c>
      <c r="AS104" s="33">
        <f t="shared" si="99"/>
        <v>-93.31153528973141</v>
      </c>
      <c r="AT104" s="31">
        <f t="shared" si="87"/>
        <v>4.3473515654156448E-8</v>
      </c>
      <c r="AU104" s="31">
        <f t="shared" si="88"/>
        <v>5.7324840573054524E-3</v>
      </c>
      <c r="AV104" s="32">
        <f t="shared" si="89"/>
        <v>-5.1736940044097935E-10</v>
      </c>
      <c r="AW104" s="31">
        <f t="shared" si="90"/>
        <v>-6.2536189922241664E-4</v>
      </c>
      <c r="AX104" s="34">
        <f t="shared" si="100"/>
        <v>4.2956146253715469E-8</v>
      </c>
      <c r="AY104" s="35">
        <f t="shared" si="101"/>
        <v>5.1071221580830358E-3</v>
      </c>
      <c r="AZ104" s="10">
        <f t="shared" si="75"/>
        <v>19.490877167438924</v>
      </c>
      <c r="BA104" s="10">
        <f t="shared" si="76"/>
        <v>-93.517237665180218</v>
      </c>
      <c r="BB104" s="10">
        <f t="shared" si="102"/>
        <v>86.482762334819782</v>
      </c>
      <c r="BC104" s="37"/>
      <c r="BD104" s="60">
        <f t="shared" si="103"/>
        <v>19</v>
      </c>
      <c r="BE104" s="60">
        <f t="shared" si="104"/>
        <v>-94</v>
      </c>
      <c r="BF104" s="60">
        <f t="shared" si="105"/>
        <v>86</v>
      </c>
      <c r="BI104" s="37">
        <f t="shared" si="70"/>
        <v>-1.2247648845307903E-5</v>
      </c>
      <c r="BJ104" s="37">
        <f t="shared" si="71"/>
        <v>-9.6218091369095607E-2</v>
      </c>
      <c r="BK104" s="37">
        <f t="shared" si="72"/>
        <v>-1.7371744531249885E-5</v>
      </c>
      <c r="BL104" s="37">
        <f t="shared" si="73"/>
        <v>-0.11459140623778596</v>
      </c>
    </row>
    <row r="105" spans="22:64" x14ac:dyDescent="0.35">
      <c r="V105" s="29">
        <v>2.0099999999999998</v>
      </c>
      <c r="W105" s="36">
        <f t="shared" si="91"/>
        <v>1023.2929922807544</v>
      </c>
      <c r="X105" s="30">
        <f t="shared" si="74"/>
        <v>-6.6910605961528935</v>
      </c>
      <c r="Y105" s="31">
        <f t="shared" si="77"/>
        <v>-9.8622363600168308E-2</v>
      </c>
      <c r="Z105" s="31">
        <f t="shared" si="78"/>
        <v>-8.6177922008424339</v>
      </c>
      <c r="AA105" s="31">
        <f t="shared" si="79"/>
        <v>6.0366401975525566E-4</v>
      </c>
      <c r="AB105" s="31">
        <f t="shared" si="80"/>
        <v>-0.67549648251181305</v>
      </c>
      <c r="AC105" s="31">
        <f t="shared" si="92"/>
        <v>6.4631839466992437E-7</v>
      </c>
      <c r="AD105" s="31">
        <f t="shared" si="81"/>
        <v>2.210312753679949E-2</v>
      </c>
      <c r="AE105" s="31">
        <f t="shared" si="93"/>
        <v>-6.789078649414912</v>
      </c>
      <c r="AF105" s="31">
        <f t="shared" si="94"/>
        <v>-9.2711855558174463</v>
      </c>
      <c r="AG105" s="31">
        <f t="shared" si="67"/>
        <v>73.803921600570277</v>
      </c>
      <c r="AH105" s="31">
        <f t="shared" si="82"/>
        <v>-48.029387074964859</v>
      </c>
      <c r="AI105" s="31">
        <f t="shared" si="83"/>
        <v>-89.772671221627434</v>
      </c>
      <c r="AJ105" s="31">
        <f t="shared" si="95"/>
        <v>5.4636823250164689E-2</v>
      </c>
      <c r="AK105" s="31">
        <f t="shared" si="84"/>
        <v>6.4197452532519721</v>
      </c>
      <c r="AL105" s="32">
        <f t="shared" si="85"/>
        <v>-7.9166793219405786E-4</v>
      </c>
      <c r="AM105" s="31">
        <f t="shared" si="86"/>
        <v>-0.77356249637315466</v>
      </c>
      <c r="AN105" s="31">
        <f t="shared" si="96"/>
        <v>25.828379680923387</v>
      </c>
      <c r="AO105" s="31">
        <f t="shared" si="97"/>
        <v>-84.126488464748618</v>
      </c>
      <c r="AP105" s="30">
        <f t="shared" si="68"/>
        <v>19.493882694704595</v>
      </c>
      <c r="AQ105" s="30">
        <f t="shared" si="69"/>
        <v>-19.244228782212005</v>
      </c>
      <c r="AR105" s="31">
        <f t="shared" si="98"/>
        <v>19.288954944001063</v>
      </c>
      <c r="AS105" s="33">
        <f t="shared" si="99"/>
        <v>-93.397674020566058</v>
      </c>
      <c r="AT105" s="31">
        <f t="shared" si="87"/>
        <v>4.5522358566233178E-8</v>
      </c>
      <c r="AU105" s="31">
        <f t="shared" si="88"/>
        <v>5.8660107632793586E-3</v>
      </c>
      <c r="AV105" s="32">
        <f t="shared" si="89"/>
        <v>-5.4175338476173238E-10</v>
      </c>
      <c r="AW105" s="31">
        <f t="shared" si="90"/>
        <v>-6.3992844911248462E-4</v>
      </c>
      <c r="AX105" s="34">
        <f t="shared" si="100"/>
        <v>4.4980605181471443E-8</v>
      </c>
      <c r="AY105" s="35">
        <f t="shared" si="101"/>
        <v>5.2260823141668739E-3</v>
      </c>
      <c r="AZ105" s="10">
        <f t="shared" si="75"/>
        <v>19.288923973671853</v>
      </c>
      <c r="BA105" s="10">
        <f t="shared" si="76"/>
        <v>-93.608167808128812</v>
      </c>
      <c r="BB105" s="10">
        <f t="shared" si="102"/>
        <v>86.391832191871188</v>
      </c>
      <c r="BC105" s="62"/>
      <c r="BD105" s="60">
        <f t="shared" si="103"/>
        <v>19</v>
      </c>
      <c r="BE105" s="60">
        <f t="shared" si="104"/>
        <v>-94</v>
      </c>
      <c r="BF105" s="60">
        <f t="shared" si="105"/>
        <v>86</v>
      </c>
      <c r="BI105" s="37">
        <f t="shared" si="70"/>
        <v>-1.2824861900962503E-5</v>
      </c>
      <c r="BJ105" s="37">
        <f t="shared" si="71"/>
        <v>-9.8459294266606656E-2</v>
      </c>
      <c r="BK105" s="37">
        <f t="shared" si="72"/>
        <v>-1.8190447913806452E-5</v>
      </c>
      <c r="BL105" s="37">
        <f t="shared" si="73"/>
        <v>-0.11726057561032185</v>
      </c>
    </row>
    <row r="106" spans="22:64" x14ac:dyDescent="0.35">
      <c r="V106" s="29">
        <v>2.02</v>
      </c>
      <c r="W106" s="38">
        <f t="shared" si="91"/>
        <v>1047.1285480508998</v>
      </c>
      <c r="X106" s="30">
        <f t="shared" si="74"/>
        <v>-6.6910605961528935</v>
      </c>
      <c r="Y106" s="31">
        <f t="shared" si="77"/>
        <v>-0.10321548584069881</v>
      </c>
      <c r="Z106" s="31">
        <f t="shared" si="78"/>
        <v>-8.8154084519920062</v>
      </c>
      <c r="AA106" s="31">
        <f t="shared" si="79"/>
        <v>6.3211175819361453E-4</v>
      </c>
      <c r="AB106" s="31">
        <f t="shared" si="80"/>
        <v>-0.69122930757344969</v>
      </c>
      <c r="AC106" s="31">
        <f t="shared" si="92"/>
        <v>6.7677844010032773E-7</v>
      </c>
      <c r="AD106" s="31">
        <f t="shared" si="81"/>
        <v>2.2617975463016235E-2</v>
      </c>
      <c r="AE106" s="31">
        <f t="shared" si="93"/>
        <v>-6.7936432934569586</v>
      </c>
      <c r="AF106" s="31">
        <f t="shared" si="94"/>
        <v>-9.4840197841024398</v>
      </c>
      <c r="AG106" s="31">
        <f t="shared" si="67"/>
        <v>73.803921600570277</v>
      </c>
      <c r="AH106" s="31">
        <f t="shared" si="82"/>
        <v>-48.229383997948403</v>
      </c>
      <c r="AI106" s="31">
        <f t="shared" si="83"/>
        <v>-89.777845803913692</v>
      </c>
      <c r="AJ106" s="31">
        <f t="shared" si="95"/>
        <v>5.7194894362403374E-2</v>
      </c>
      <c r="AK106" s="31">
        <f t="shared" si="84"/>
        <v>6.5679884360910421</v>
      </c>
      <c r="AL106" s="32">
        <f t="shared" si="85"/>
        <v>-8.2897453174560383E-4</v>
      </c>
      <c r="AM106" s="31">
        <f t="shared" si="86"/>
        <v>-0.79157881497347038</v>
      </c>
      <c r="AN106" s="31">
        <f t="shared" si="96"/>
        <v>25.630903522452531</v>
      </c>
      <c r="AO106" s="31">
        <f t="shared" si="97"/>
        <v>-84.001436182796127</v>
      </c>
      <c r="AP106" s="30">
        <f t="shared" si="68"/>
        <v>19.493882694704595</v>
      </c>
      <c r="AQ106" s="30">
        <f t="shared" si="69"/>
        <v>-19.244228782212005</v>
      </c>
      <c r="AR106" s="31">
        <f t="shared" si="98"/>
        <v>19.086914141488165</v>
      </c>
      <c r="AS106" s="33">
        <f t="shared" si="99"/>
        <v>-93.48545596689857</v>
      </c>
      <c r="AT106" s="31">
        <f t="shared" si="87"/>
        <v>4.7667761515178158E-8</v>
      </c>
      <c r="AU106" s="31">
        <f t="shared" si="88"/>
        <v>6.0026477057188148E-3</v>
      </c>
      <c r="AV106" s="32">
        <f t="shared" si="89"/>
        <v>-5.6728684742276044E-10</v>
      </c>
      <c r="AW106" s="31">
        <f t="shared" si="90"/>
        <v>-6.5483429753661337E-4</v>
      </c>
      <c r="AX106" s="34">
        <f t="shared" si="100"/>
        <v>4.7100474667755397E-8</v>
      </c>
      <c r="AY106" s="35">
        <f t="shared" si="101"/>
        <v>5.3478134081822015E-3</v>
      </c>
      <c r="AZ106" s="10">
        <f t="shared" si="75"/>
        <v>19.086881711575121</v>
      </c>
      <c r="BA106" s="10">
        <f t="shared" si="76"/>
        <v>-93.700852772061808</v>
      </c>
      <c r="BB106" s="10">
        <f t="shared" si="102"/>
        <v>86.299147227938192</v>
      </c>
      <c r="BC106" s="37"/>
      <c r="BD106" s="60">
        <f t="shared" si="103"/>
        <v>19</v>
      </c>
      <c r="BE106" s="60">
        <f t="shared" si="104"/>
        <v>-94</v>
      </c>
      <c r="BF106" s="60">
        <f t="shared" si="105"/>
        <v>86</v>
      </c>
      <c r="BI106" s="37">
        <f t="shared" si="70"/>
        <v>-1.342927808608139E-5</v>
      </c>
      <c r="BJ106" s="37">
        <f t="shared" si="71"/>
        <v>-0.10075270117394128</v>
      </c>
      <c r="BK106" s="37">
        <f t="shared" si="72"/>
        <v>-1.9047735433370123E-5</v>
      </c>
      <c r="BL106" s="37">
        <f t="shared" si="73"/>
        <v>-0.11999191739746708</v>
      </c>
    </row>
    <row r="107" spans="22:64" x14ac:dyDescent="0.35">
      <c r="V107" s="29">
        <v>2.0299999999999998</v>
      </c>
      <c r="W107" s="36">
        <f t="shared" si="91"/>
        <v>1071.5193052376067</v>
      </c>
      <c r="X107" s="30">
        <f t="shared" si="74"/>
        <v>-6.6910605961528935</v>
      </c>
      <c r="Y107" s="31">
        <f t="shared" si="77"/>
        <v>-0.10801987442486755</v>
      </c>
      <c r="Z107" s="31">
        <f t="shared" si="78"/>
        <v>-9.0174091264017733</v>
      </c>
      <c r="AA107" s="31">
        <f t="shared" si="79"/>
        <v>6.6189999751615721E-4</v>
      </c>
      <c r="AB107" s="31">
        <f t="shared" si="80"/>
        <v>-0.70732848927735592</v>
      </c>
      <c r="AC107" s="31">
        <f t="shared" si="92"/>
        <v>7.0867402367537165E-7</v>
      </c>
      <c r="AD107" s="31">
        <f t="shared" si="81"/>
        <v>2.3144815734222276E-2</v>
      </c>
      <c r="AE107" s="31">
        <f t="shared" si="93"/>
        <v>-6.7984178619062208</v>
      </c>
      <c r="AF107" s="31">
        <f t="shared" si="94"/>
        <v>-9.7015927999449065</v>
      </c>
      <c r="AG107" s="31">
        <f t="shared" si="67"/>
        <v>73.803921600570277</v>
      </c>
      <c r="AH107" s="31">
        <f t="shared" si="82"/>
        <v>-48.429381059418475</v>
      </c>
      <c r="AI107" s="31">
        <f t="shared" si="83"/>
        <v>-89.782902601828596</v>
      </c>
      <c r="AJ107" s="31">
        <f t="shared" si="95"/>
        <v>5.9871909693768335E-2</v>
      </c>
      <c r="AK107" s="31">
        <f t="shared" si="84"/>
        <v>6.7195932524835538</v>
      </c>
      <c r="AL107" s="32">
        <f t="shared" si="85"/>
        <v>-8.68038993688719E-4</v>
      </c>
      <c r="AM107" s="31">
        <f t="shared" si="86"/>
        <v>-0.81001462545980729</v>
      </c>
      <c r="AN107" s="31">
        <f t="shared" si="96"/>
        <v>25.433544411851884</v>
      </c>
      <c r="AO107" s="31">
        <f t="shared" si="97"/>
        <v>-83.873323974804862</v>
      </c>
      <c r="AP107" s="30">
        <f t="shared" si="68"/>
        <v>19.493882694704595</v>
      </c>
      <c r="AQ107" s="30">
        <f t="shared" si="69"/>
        <v>-19.244228782212005</v>
      </c>
      <c r="AR107" s="31">
        <f t="shared" si="98"/>
        <v>18.884780462438258</v>
      </c>
      <c r="AS107" s="33">
        <f t="shared" si="99"/>
        <v>-93.574916774749767</v>
      </c>
      <c r="AT107" s="31">
        <f t="shared" si="87"/>
        <v>4.991427419788088E-8</v>
      </c>
      <c r="AU107" s="31">
        <f t="shared" si="88"/>
        <v>6.1424673313330872E-3</v>
      </c>
      <c r="AV107" s="32">
        <f t="shared" si="89"/>
        <v>-5.9402186210727094E-10</v>
      </c>
      <c r="AW107" s="31">
        <f t="shared" si="90"/>
        <v>-6.7008734777293185E-4</v>
      </c>
      <c r="AX107" s="34">
        <f t="shared" si="100"/>
        <v>4.932025233577361E-8</v>
      </c>
      <c r="AY107" s="35">
        <f t="shared" si="101"/>
        <v>5.4723799835601555E-3</v>
      </c>
      <c r="AZ107" s="10">
        <f t="shared" si="75"/>
        <v>18.884746504153586</v>
      </c>
      <c r="BA107" s="10">
        <f t="shared" si="76"/>
        <v>-93.795330802565701</v>
      </c>
      <c r="BB107" s="10">
        <f t="shared" si="102"/>
        <v>86.204669197434299</v>
      </c>
      <c r="BC107" s="62"/>
      <c r="BD107" s="60">
        <f t="shared" si="103"/>
        <v>19</v>
      </c>
      <c r="BE107" s="60">
        <f t="shared" si="104"/>
        <v>-94</v>
      </c>
      <c r="BF107" s="60">
        <f t="shared" si="105"/>
        <v>86</v>
      </c>
      <c r="BI107" s="37">
        <f t="shared" si="70"/>
        <v>-1.406217944031961E-5</v>
      </c>
      <c r="BJ107" s="37">
        <f t="shared" si="71"/>
        <v>-0.10309952805638568</v>
      </c>
      <c r="BK107" s="37">
        <f t="shared" si="72"/>
        <v>-1.994542548673522E-5</v>
      </c>
      <c r="BL107" s="37">
        <f t="shared" si="73"/>
        <v>-0.12278687974310613</v>
      </c>
    </row>
    <row r="108" spans="22:64" x14ac:dyDescent="0.35">
      <c r="V108" s="29">
        <v>2.04</v>
      </c>
      <c r="W108" s="38">
        <f t="shared" si="91"/>
        <v>1096.4781961431861</v>
      </c>
      <c r="X108" s="30">
        <f t="shared" si="74"/>
        <v>-6.6910605961528935</v>
      </c>
      <c r="Y108" s="31">
        <f t="shared" si="77"/>
        <v>-0.11304499687263576</v>
      </c>
      <c r="Z108" s="31">
        <f t="shared" si="78"/>
        <v>-9.2238812307631814</v>
      </c>
      <c r="AA108" s="31">
        <f t="shared" si="79"/>
        <v>6.9309189432392889E-4</v>
      </c>
      <c r="AB108" s="31">
        <f t="shared" si="80"/>
        <v>-0.72380255344844979</v>
      </c>
      <c r="AC108" s="31">
        <f t="shared" si="92"/>
        <v>7.4207279680255075E-7</v>
      </c>
      <c r="AD108" s="31">
        <f t="shared" si="81"/>
        <v>2.368392768774643E-2</v>
      </c>
      <c r="AE108" s="31">
        <f t="shared" si="93"/>
        <v>-6.8034117590584078</v>
      </c>
      <c r="AF108" s="31">
        <f t="shared" si="94"/>
        <v>-9.9239998565238832</v>
      </c>
      <c r="AG108" s="31">
        <f t="shared" si="67"/>
        <v>73.803921600570277</v>
      </c>
      <c r="AH108" s="31">
        <f t="shared" si="82"/>
        <v>-48.629378253142328</v>
      </c>
      <c r="AI108" s="31">
        <f t="shared" si="83"/>
        <v>-89.787844296238021</v>
      </c>
      <c r="AJ108" s="31">
        <f t="shared" si="95"/>
        <v>6.2673321382645045E-2</v>
      </c>
      <c r="AK108" s="31">
        <f t="shared" si="84"/>
        <v>6.8746315892426315</v>
      </c>
      <c r="AL108" s="32">
        <f t="shared" si="85"/>
        <v>-9.089441303963727E-4</v>
      </c>
      <c r="AM108" s="31">
        <f t="shared" si="86"/>
        <v>-0.82887968746441565</v>
      </c>
      <c r="AN108" s="31">
        <f t="shared" si="96"/>
        <v>25.236307724680195</v>
      </c>
      <c r="AO108" s="31">
        <f t="shared" si="97"/>
        <v>-83.742092394459817</v>
      </c>
      <c r="AP108" s="30">
        <f t="shared" si="68"/>
        <v>19.493882694704595</v>
      </c>
      <c r="AQ108" s="30">
        <f t="shared" si="69"/>
        <v>-19.244228782212005</v>
      </c>
      <c r="AR108" s="31">
        <f t="shared" si="98"/>
        <v>18.682549878114379</v>
      </c>
      <c r="AS108" s="33">
        <f t="shared" si="99"/>
        <v>-93.666092250983695</v>
      </c>
      <c r="AT108" s="31">
        <f t="shared" si="87"/>
        <v>5.2266660391919013E-8</v>
      </c>
      <c r="AU108" s="31">
        <f t="shared" si="88"/>
        <v>6.2855437743317482E-3</v>
      </c>
      <c r="AV108" s="32">
        <f t="shared" si="89"/>
        <v>-6.2201628846327255E-10</v>
      </c>
      <c r="AW108" s="31">
        <f t="shared" si="90"/>
        <v>-6.8569568719056492E-4</v>
      </c>
      <c r="AX108" s="34">
        <f t="shared" si="100"/>
        <v>5.164464410345574E-8</v>
      </c>
      <c r="AY108" s="35">
        <f t="shared" si="101"/>
        <v>5.5998480871411833E-3</v>
      </c>
      <c r="AZ108" s="10">
        <f t="shared" si="75"/>
        <v>18.682514319428439</v>
      </c>
      <c r="BA108" s="10">
        <f t="shared" si="76"/>
        <v>-93.891640366617679</v>
      </c>
      <c r="BB108" s="10">
        <f t="shared" si="102"/>
        <v>86.108359633382321</v>
      </c>
      <c r="BC108" s="37"/>
      <c r="BD108" s="60">
        <f t="shared" si="103"/>
        <v>19</v>
      </c>
      <c r="BE108" s="60">
        <f t="shared" si="104"/>
        <v>-94</v>
      </c>
      <c r="BF108" s="60">
        <f t="shared" si="105"/>
        <v>86</v>
      </c>
      <c r="BI108" s="37">
        <f t="shared" si="70"/>
        <v>-1.4724908414374451E-5</v>
      </c>
      <c r="BJ108" s="37">
        <f t="shared" si="71"/>
        <v>-0.10550101920110051</v>
      </c>
      <c r="BK108" s="37">
        <f t="shared" si="72"/>
        <v>-2.0885422170054399E-5</v>
      </c>
      <c r="BL108" s="37">
        <f t="shared" si="73"/>
        <v>-0.12564694452003244</v>
      </c>
    </row>
    <row r="109" spans="22:64" x14ac:dyDescent="0.35">
      <c r="V109" s="29">
        <v>2.0499999999999998</v>
      </c>
      <c r="W109" s="36">
        <f t="shared" si="91"/>
        <v>1122.0184543019634</v>
      </c>
      <c r="X109" s="30">
        <f t="shared" si="74"/>
        <v>-6.6910605961528935</v>
      </c>
      <c r="Y109" s="31">
        <f t="shared" si="77"/>
        <v>-0.11830072152084593</v>
      </c>
      <c r="Z109" s="31">
        <f t="shared" si="78"/>
        <v>-9.4349127783118263</v>
      </c>
      <c r="AA109" s="31">
        <f t="shared" si="79"/>
        <v>7.2575357982709724E-4</v>
      </c>
      <c r="AB109" s="31">
        <f t="shared" si="80"/>
        <v>-0.7406602239518626</v>
      </c>
      <c r="AC109" s="31">
        <f t="shared" si="92"/>
        <v>7.7704560666850009E-7</v>
      </c>
      <c r="AD109" s="31">
        <f t="shared" si="81"/>
        <v>2.4235597167500317E-2</v>
      </c>
      <c r="AE109" s="31">
        <f t="shared" si="93"/>
        <v>-6.8086347870483062</v>
      </c>
      <c r="AF109" s="31">
        <f t="shared" si="94"/>
        <v>-10.151337405096189</v>
      </c>
      <c r="AG109" s="31">
        <f t="shared" si="67"/>
        <v>73.803921600570277</v>
      </c>
      <c r="AH109" s="31">
        <f t="shared" si="82"/>
        <v>-48.829375573167709</v>
      </c>
      <c r="AI109" s="31">
        <f t="shared" si="83"/>
        <v>-89.792673506999492</v>
      </c>
      <c r="AJ109" s="31">
        <f t="shared" si="95"/>
        <v>6.5604824024989683E-2</v>
      </c>
      <c r="AK109" s="31">
        <f t="shared" si="84"/>
        <v>7.0331765632691852</v>
      </c>
      <c r="AL109" s="32">
        <f t="shared" si="85"/>
        <v>-9.5177665386721622E-4</v>
      </c>
      <c r="AM109" s="31">
        <f t="shared" si="86"/>
        <v>-0.84818398712212451</v>
      </c>
      <c r="AN109" s="31">
        <f t="shared" si="96"/>
        <v>25.039199074773691</v>
      </c>
      <c r="AO109" s="31">
        <f t="shared" si="97"/>
        <v>-83.607680930852439</v>
      </c>
      <c r="AP109" s="30">
        <f t="shared" si="68"/>
        <v>19.493882694704595</v>
      </c>
      <c r="AQ109" s="30">
        <f t="shared" si="69"/>
        <v>-19.244228782212005</v>
      </c>
      <c r="AR109" s="31">
        <f t="shared" si="98"/>
        <v>18.480218200217976</v>
      </c>
      <c r="AS109" s="33">
        <f t="shared" si="99"/>
        <v>-93.759018335948625</v>
      </c>
      <c r="AT109" s="31">
        <f t="shared" si="87"/>
        <v>5.4729913384796887E-8</v>
      </c>
      <c r="AU109" s="31">
        <f t="shared" si="88"/>
        <v>6.4319528957315587E-3</v>
      </c>
      <c r="AV109" s="32">
        <f t="shared" si="89"/>
        <v>-6.5132991479370808E-10</v>
      </c>
      <c r="AW109" s="31">
        <f t="shared" si="90"/>
        <v>-7.0166759153766163E-4</v>
      </c>
      <c r="AX109" s="34">
        <f t="shared" si="100"/>
        <v>5.4078583470003177E-8</v>
      </c>
      <c r="AY109" s="35">
        <f t="shared" si="101"/>
        <v>5.7302853041938974E-3</v>
      </c>
      <c r="AZ109" s="10">
        <f t="shared" si="75"/>
        <v>18.480180965706509</v>
      </c>
      <c r="BA109" s="10">
        <f t="shared" si="76"/>
        <v>-93.989820126636545</v>
      </c>
      <c r="BB109" s="10">
        <f t="shared" si="102"/>
        <v>86.010179873363455</v>
      </c>
      <c r="BC109" s="62"/>
      <c r="BD109" s="60">
        <f t="shared" si="103"/>
        <v>18</v>
      </c>
      <c r="BE109" s="60">
        <f t="shared" si="104"/>
        <v>-94</v>
      </c>
      <c r="BF109" s="60">
        <f t="shared" si="105"/>
        <v>86</v>
      </c>
      <c r="BI109" s="37">
        <f t="shared" si="70"/>
        <v>-1.5418870736038895E-5</v>
      </c>
      <c r="BJ109" s="37">
        <f t="shared" si="71"/>
        <v>-0.10795844787670747</v>
      </c>
      <c r="BK109" s="37">
        <f t="shared" si="72"/>
        <v>-2.1869719314694326E-5</v>
      </c>
      <c r="BL109" s="37">
        <f t="shared" si="73"/>
        <v>-0.12857362811540232</v>
      </c>
    </row>
    <row r="110" spans="22:64" x14ac:dyDescent="0.35">
      <c r="V110" s="29">
        <v>2.06</v>
      </c>
      <c r="W110" s="38">
        <f t="shared" si="91"/>
        <v>1148.1536214968835</v>
      </c>
      <c r="X110" s="30">
        <f t="shared" si="74"/>
        <v>-6.6910605961528935</v>
      </c>
      <c r="Y110" s="31">
        <f t="shared" si="77"/>
        <v>-0.1237973322954599</v>
      </c>
      <c r="Z110" s="31">
        <f t="shared" si="78"/>
        <v>-9.6505927464547803</v>
      </c>
      <c r="AA110" s="31">
        <f t="shared" si="79"/>
        <v>7.5995429987332503E-4</v>
      </c>
      <c r="AB110" s="31">
        <f t="shared" si="80"/>
        <v>-0.7579104272664573</v>
      </c>
      <c r="AC110" s="31">
        <f t="shared" si="92"/>
        <v>8.1366663510194987E-7</v>
      </c>
      <c r="AD110" s="31">
        <f t="shared" si="81"/>
        <v>2.4800116675535014E-2</v>
      </c>
      <c r="AE110" s="31">
        <f t="shared" si="93"/>
        <v>-6.814097160481845</v>
      </c>
      <c r="AF110" s="31">
        <f t="shared" si="94"/>
        <v>-10.383703057045702</v>
      </c>
      <c r="AG110" s="31">
        <f t="shared" si="67"/>
        <v>73.803921600570277</v>
      </c>
      <c r="AH110" s="31">
        <f t="shared" si="82"/>
        <v>-49.029373013810286</v>
      </c>
      <c r="AI110" s="31">
        <f t="shared" si="83"/>
        <v>-89.797392794349861</v>
      </c>
      <c r="AJ110" s="31">
        <f t="shared" si="95"/>
        <v>6.8672364748920425E-2</v>
      </c>
      <c r="AK110" s="31">
        <f t="shared" si="84"/>
        <v>7.1953025201453942</v>
      </c>
      <c r="AL110" s="32">
        <f t="shared" si="85"/>
        <v>-9.9662735921416442E-4</v>
      </c>
      <c r="AM110" s="31">
        <f t="shared" si="86"/>
        <v>-0.8679377422870691</v>
      </c>
      <c r="AN110" s="31">
        <f t="shared" si="96"/>
        <v>24.842224324149697</v>
      </c>
      <c r="AO110" s="31">
        <f t="shared" si="97"/>
        <v>-83.47002801649154</v>
      </c>
      <c r="AP110" s="30">
        <f t="shared" si="68"/>
        <v>19.493882694704595</v>
      </c>
      <c r="AQ110" s="30">
        <f t="shared" si="69"/>
        <v>-19.244228782212005</v>
      </c>
      <c r="AR110" s="31">
        <f t="shared" si="98"/>
        <v>18.277781076160444</v>
      </c>
      <c r="AS110" s="33">
        <f t="shared" si="99"/>
        <v>-93.853731073537247</v>
      </c>
      <c r="AT110" s="31">
        <f t="shared" si="87"/>
        <v>5.7309254045289656E-8</v>
      </c>
      <c r="AU110" s="31">
        <f t="shared" si="88"/>
        <v>6.581772323579007E-3</v>
      </c>
      <c r="AV110" s="32">
        <f t="shared" si="89"/>
        <v>-6.820263867113884E-10</v>
      </c>
      <c r="AW110" s="31">
        <f t="shared" si="90"/>
        <v>-7.1801152932931265E-4</v>
      </c>
      <c r="AX110" s="34">
        <f t="shared" si="100"/>
        <v>5.6627227658578265E-8</v>
      </c>
      <c r="AY110" s="35">
        <f t="shared" si="101"/>
        <v>5.8637607942496946E-3</v>
      </c>
      <c r="AZ110" s="10">
        <f t="shared" si="75"/>
        <v>18.277742086844583</v>
      </c>
      <c r="BA110" s="10">
        <f t="shared" si="76"/>
        <v>-94.089908911985688</v>
      </c>
      <c r="BB110" s="10">
        <f t="shared" si="102"/>
        <v>85.910091088014312</v>
      </c>
      <c r="BC110" s="37"/>
      <c r="BD110" s="60">
        <f t="shared" si="103"/>
        <v>18</v>
      </c>
      <c r="BE110" s="60">
        <f t="shared" si="104"/>
        <v>-94</v>
      </c>
      <c r="BF110" s="60">
        <f t="shared" si="105"/>
        <v>86</v>
      </c>
      <c r="BI110" s="37">
        <f t="shared" si="70"/>
        <v>-1.6145538376552007E-5</v>
      </c>
      <c r="BJ110" s="37">
        <f t="shared" si="71"/>
        <v>-0.11047311700823291</v>
      </c>
      <c r="BK110" s="37">
        <f t="shared" si="72"/>
        <v>-2.290040471307781E-5</v>
      </c>
      <c r="BL110" s="37">
        <f t="shared" si="73"/>
        <v>-0.13156848223447229</v>
      </c>
    </row>
    <row r="111" spans="22:64" x14ac:dyDescent="0.35">
      <c r="V111" s="29">
        <v>2.0699999999999998</v>
      </c>
      <c r="W111" s="36">
        <f t="shared" si="91"/>
        <v>1174.8975549395293</v>
      </c>
      <c r="X111" s="30">
        <f t="shared" si="74"/>
        <v>-6.6910605961528935</v>
      </c>
      <c r="Y111" s="31">
        <f t="shared" si="77"/>
        <v>-0.12954554381931829</v>
      </c>
      <c r="Z111" s="31">
        <f t="shared" si="78"/>
        <v>-9.8710110295184421</v>
      </c>
      <c r="AA111" s="31">
        <f t="shared" si="79"/>
        <v>7.9576656153017972E-4</v>
      </c>
      <c r="AB111" s="31">
        <f t="shared" si="80"/>
        <v>-0.7755622971620435</v>
      </c>
      <c r="AC111" s="31">
        <f t="shared" si="92"/>
        <v>8.5201355865186428E-7</v>
      </c>
      <c r="AD111" s="31">
        <f t="shared" si="81"/>
        <v>2.5377785527127241E-2</v>
      </c>
      <c r="AE111" s="31">
        <f t="shared" si="93"/>
        <v>-6.8198095213971239</v>
      </c>
      <c r="AF111" s="31">
        <f t="shared" si="94"/>
        <v>-10.621195541153359</v>
      </c>
      <c r="AG111" s="31">
        <f t="shared" si="67"/>
        <v>73.803921600570277</v>
      </c>
      <c r="AH111" s="31">
        <f t="shared" si="82"/>
        <v>-49.229370569641489</v>
      </c>
      <c r="AI111" s="31">
        <f t="shared" si="83"/>
        <v>-89.802004660261474</v>
      </c>
      <c r="AJ111" s="31">
        <f t="shared" si="95"/>
        <v>7.1882153640313154E-2</v>
      </c>
      <c r="AK111" s="31">
        <f t="shared" si="84"/>
        <v>7.3610850307480931</v>
      </c>
      <c r="AL111" s="32">
        <f t="shared" si="85"/>
        <v>-1.0435913167452225E-3</v>
      </c>
      <c r="AM111" s="31">
        <f t="shared" si="86"/>
        <v>-0.88815140786668223</v>
      </c>
      <c r="AN111" s="31">
        <f t="shared" si="96"/>
        <v>24.645389593252357</v>
      </c>
      <c r="AO111" s="31">
        <f t="shared" si="97"/>
        <v>-83.329071037380075</v>
      </c>
      <c r="AP111" s="30">
        <f t="shared" si="68"/>
        <v>19.493882694704595</v>
      </c>
      <c r="AQ111" s="30">
        <f t="shared" si="69"/>
        <v>-19.244228782212005</v>
      </c>
      <c r="AR111" s="31">
        <f t="shared" si="98"/>
        <v>18.075233984347825</v>
      </c>
      <c r="AS111" s="33">
        <f t="shared" si="99"/>
        <v>-93.95026657853343</v>
      </c>
      <c r="AT111" s="31">
        <f t="shared" si="87"/>
        <v>6.0010155895956233E-8</v>
      </c>
      <c r="AU111" s="31">
        <f t="shared" si="88"/>
        <v>6.735081494109613E-3</v>
      </c>
      <c r="AV111" s="32">
        <f t="shared" si="89"/>
        <v>-7.1416934982912602E-10</v>
      </c>
      <c r="AW111" s="31">
        <f t="shared" si="90"/>
        <v>-7.3473616633765951E-4</v>
      </c>
      <c r="AX111" s="34">
        <f t="shared" si="100"/>
        <v>5.9295986546127106E-8</v>
      </c>
      <c r="AY111" s="35">
        <f t="shared" si="101"/>
        <v>6.0003453277719535E-3</v>
      </c>
      <c r="AZ111" s="10">
        <f t="shared" si="75"/>
        <v>18.075193157526574</v>
      </c>
      <c r="BA111" s="10">
        <f t="shared" si="76"/>
        <v>-94.191945687796462</v>
      </c>
      <c r="BB111" s="10">
        <f t="shared" si="102"/>
        <v>85.808054312203538</v>
      </c>
      <c r="BC111" s="62"/>
      <c r="BD111" s="60">
        <f t="shared" si="103"/>
        <v>18</v>
      </c>
      <c r="BE111" s="60">
        <f t="shared" si="104"/>
        <v>-94</v>
      </c>
      <c r="BF111" s="60">
        <f t="shared" si="105"/>
        <v>86</v>
      </c>
      <c r="BI111" s="37">
        <f t="shared" si="70"/>
        <v>-1.69064526779997E-5</v>
      </c>
      <c r="BJ111" s="37">
        <f t="shared" si="71"/>
        <v>-0.11304635986776197</v>
      </c>
      <c r="BK111" s="37">
        <f t="shared" si="72"/>
        <v>-2.3979664559586399E-5</v>
      </c>
      <c r="BL111" s="37">
        <f t="shared" si="73"/>
        <v>-0.13463309472304053</v>
      </c>
    </row>
    <row r="112" spans="22:64" x14ac:dyDescent="0.35">
      <c r="V112" s="29">
        <v>2.08</v>
      </c>
      <c r="W112" s="38">
        <f t="shared" si="91"/>
        <v>1202.2644346174136</v>
      </c>
      <c r="X112" s="30">
        <f t="shared" si="74"/>
        <v>-6.6910605961528935</v>
      </c>
      <c r="Y112" s="31">
        <f t="shared" si="77"/>
        <v>-0.13555651684154421</v>
      </c>
      <c r="Z112" s="31">
        <f t="shared" si="78"/>
        <v>-10.096258386315542</v>
      </c>
      <c r="AA112" s="31">
        <f t="shared" si="79"/>
        <v>8.3326628656903352E-4</v>
      </c>
      <c r="AB112" s="31">
        <f t="shared" si="80"/>
        <v>-0.79362517948253997</v>
      </c>
      <c r="AC112" s="31">
        <f t="shared" si="92"/>
        <v>8.921677163801792E-7</v>
      </c>
      <c r="AD112" s="31">
        <f t="shared" si="81"/>
        <v>2.5968910009478503E-2</v>
      </c>
      <c r="AE112" s="31">
        <f t="shared" si="93"/>
        <v>-6.825782954540152</v>
      </c>
      <c r="AF112" s="31">
        <f t="shared" si="94"/>
        <v>-10.863914655788603</v>
      </c>
      <c r="AG112" s="31">
        <f t="shared" si="67"/>
        <v>73.803921600570277</v>
      </c>
      <c r="AH112" s="31">
        <f t="shared" si="82"/>
        <v>-49.429368235477149</v>
      </c>
      <c r="AI112" s="31">
        <f t="shared" si="83"/>
        <v>-89.806511549767492</v>
      </c>
      <c r="AJ112" s="31">
        <f t="shared" si="95"/>
        <v>7.5240674524960999E-2</v>
      </c>
      <c r="AK112" s="31">
        <f t="shared" si="84"/>
        <v>7.5306008857204274</v>
      </c>
      <c r="AL112" s="32">
        <f t="shared" si="85"/>
        <v>-1.0927680730848741E-3</v>
      </c>
      <c r="AM112" s="31">
        <f t="shared" si="86"/>
        <v>-0.90883568127542447</v>
      </c>
      <c r="AN112" s="31">
        <f t="shared" si="96"/>
        <v>24.448701271545001</v>
      </c>
      <c r="AO112" s="31">
        <f t="shared" si="97"/>
        <v>-83.18474634532248</v>
      </c>
      <c r="AP112" s="30">
        <f t="shared" si="68"/>
        <v>19.493882694704595</v>
      </c>
      <c r="AQ112" s="30">
        <f t="shared" si="69"/>
        <v>-19.244228782212005</v>
      </c>
      <c r="AR112" s="31">
        <f t="shared" si="98"/>
        <v>17.872572229497436</v>
      </c>
      <c r="AS112" s="33">
        <f t="shared" si="99"/>
        <v>-94.048661001111086</v>
      </c>
      <c r="AT112" s="31">
        <f t="shared" si="87"/>
        <v>6.2838347041793107E-8</v>
      </c>
      <c r="AU112" s="31">
        <f t="shared" si="88"/>
        <v>6.8919616938661141E-3</v>
      </c>
      <c r="AV112" s="32">
        <f t="shared" si="89"/>
        <v>-7.4782823572453452E-10</v>
      </c>
      <c r="AW112" s="31">
        <f t="shared" si="90"/>
        <v>-7.5185037018661181E-4</v>
      </c>
      <c r="AX112" s="34">
        <f t="shared" si="100"/>
        <v>6.2090518806068576E-8</v>
      </c>
      <c r="AY112" s="35">
        <f t="shared" si="101"/>
        <v>6.1401113236795027E-3</v>
      </c>
      <c r="AZ112" s="10">
        <f t="shared" si="75"/>
        <v>17.872529478572268</v>
      </c>
      <c r="BA112" s="10">
        <f t="shared" si="76"/>
        <v>-94.295969520977621</v>
      </c>
      <c r="BB112" s="10">
        <f t="shared" si="102"/>
        <v>85.704030479022379</v>
      </c>
      <c r="BC112" s="37"/>
      <c r="BD112" s="60">
        <f t="shared" si="103"/>
        <v>18</v>
      </c>
      <c r="BE112" s="60">
        <f t="shared" si="104"/>
        <v>-94</v>
      </c>
      <c r="BF112" s="60">
        <f t="shared" si="105"/>
        <v>86</v>
      </c>
      <c r="BI112" s="37">
        <f t="shared" si="70"/>
        <v>-1.7703227619586997E-5</v>
      </c>
      <c r="BJ112" s="37">
        <f t="shared" si="71"/>
        <v>-0.11567954078117336</v>
      </c>
      <c r="BK112" s="37">
        <f t="shared" si="72"/>
        <v>-2.5109788065058671E-5</v>
      </c>
      <c r="BL112" s="37">
        <f t="shared" si="73"/>
        <v>-0.13776909040903257</v>
      </c>
    </row>
    <row r="113" spans="22:64" x14ac:dyDescent="0.35">
      <c r="V113" s="29">
        <v>2.09</v>
      </c>
      <c r="W113" s="36">
        <f t="shared" si="91"/>
        <v>1230.2687708123822</v>
      </c>
      <c r="X113" s="30">
        <f t="shared" si="74"/>
        <v>-6.6910605961528935</v>
      </c>
      <c r="Y113" s="31">
        <f t="shared" si="77"/>
        <v>-0.14184187397178921</v>
      </c>
      <c r="Z113" s="31">
        <f t="shared" si="78"/>
        <v>-10.32642638221793</v>
      </c>
      <c r="AA113" s="31">
        <f t="shared" si="79"/>
        <v>8.7253297215918375E-4</v>
      </c>
      <c r="AB113" s="31">
        <f t="shared" si="80"/>
        <v>-0.81210863703729685</v>
      </c>
      <c r="AC113" s="31">
        <f t="shared" si="92"/>
        <v>9.3421428151182613E-7</v>
      </c>
      <c r="AD113" s="31">
        <f t="shared" si="81"/>
        <v>2.6573803544110087E-2</v>
      </c>
      <c r="AE113" s="31">
        <f t="shared" si="93"/>
        <v>-6.832029002938242</v>
      </c>
      <c r="AF113" s="31">
        <f t="shared" si="94"/>
        <v>-11.111961215711116</v>
      </c>
      <c r="AG113" s="31">
        <f t="shared" si="67"/>
        <v>73.803921600570277</v>
      </c>
      <c r="AH113" s="31">
        <f t="shared" si="82"/>
        <v>-49.62936600636634</v>
      </c>
      <c r="AI113" s="31">
        <f t="shared" si="83"/>
        <v>-89.810915852257168</v>
      </c>
      <c r="AJ113" s="31">
        <f t="shared" si="95"/>
        <v>7.8754696112206327E-2</v>
      </c>
      <c r="AK113" s="31">
        <f t="shared" si="84"/>
        <v>7.7039280876300928</v>
      </c>
      <c r="AL113" s="32">
        <f t="shared" si="85"/>
        <v>-1.1442618617248299E-3</v>
      </c>
      <c r="AM113" s="31">
        <f t="shared" si="86"/>
        <v>-0.93000150801066983</v>
      </c>
      <c r="AN113" s="31">
        <f t="shared" si="96"/>
        <v>24.252166028454418</v>
      </c>
      <c r="AO113" s="31">
        <f t="shared" si="97"/>
        <v>-83.036989272637754</v>
      </c>
      <c r="AP113" s="30">
        <f t="shared" si="68"/>
        <v>19.493882694704595</v>
      </c>
      <c r="AQ113" s="30">
        <f t="shared" si="69"/>
        <v>-19.244228782212005</v>
      </c>
      <c r="AR113" s="31">
        <f t="shared" si="98"/>
        <v>17.669790938008767</v>
      </c>
      <c r="AS113" s="33">
        <f t="shared" si="99"/>
        <v>-94.148950488348873</v>
      </c>
      <c r="AT113" s="31">
        <f t="shared" si="87"/>
        <v>6.57998275281274E-8</v>
      </c>
      <c r="AU113" s="31">
        <f t="shared" si="88"/>
        <v>7.052496102797544E-3</v>
      </c>
      <c r="AV113" s="32">
        <f t="shared" si="89"/>
        <v>-7.8307247597523005E-10</v>
      </c>
      <c r="AW113" s="31">
        <f t="shared" si="90"/>
        <v>-7.6936321505356947E-4</v>
      </c>
      <c r="AX113" s="34">
        <f t="shared" si="100"/>
        <v>6.5016755052152166E-8</v>
      </c>
      <c r="AY113" s="35">
        <f t="shared" si="101"/>
        <v>6.2831328877439741E-3</v>
      </c>
      <c r="AZ113" s="10">
        <f t="shared" si="75"/>
        <v>17.669746172299934</v>
      </c>
      <c r="BA113" s="10">
        <f t="shared" si="76"/>
        <v>-94.402019543276111</v>
      </c>
      <c r="BB113" s="10">
        <f t="shared" si="102"/>
        <v>85.597980456723889</v>
      </c>
      <c r="BC113" s="62"/>
      <c r="BD113" s="60">
        <f t="shared" si="103"/>
        <v>18</v>
      </c>
      <c r="BE113" s="60">
        <f t="shared" si="104"/>
        <v>-94</v>
      </c>
      <c r="BF113" s="60">
        <f t="shared" si="105"/>
        <v>86</v>
      </c>
      <c r="BI113" s="37">
        <f t="shared" si="70"/>
        <v>-1.8537553252676828E-5</v>
      </c>
      <c r="BJ113" s="37">
        <f t="shared" si="71"/>
        <v>-0.11837405585132324</v>
      </c>
      <c r="BK113" s="37">
        <f t="shared" si="72"/>
        <v>-2.6293172336497141E-5</v>
      </c>
      <c r="BL113" s="37">
        <f t="shared" si="73"/>
        <v>-0.14097813196367021</v>
      </c>
    </row>
    <row r="114" spans="22:64" x14ac:dyDescent="0.35">
      <c r="V114" s="29">
        <v>2.1</v>
      </c>
      <c r="W114" s="38">
        <f t="shared" si="91"/>
        <v>1258.9254117941678</v>
      </c>
      <c r="X114" s="30">
        <f t="shared" si="74"/>
        <v>-6.6910605961528935</v>
      </c>
      <c r="Y114" s="31">
        <f t="shared" si="77"/>
        <v>-0.1484137156994757</v>
      </c>
      <c r="Z114" s="31">
        <f t="shared" si="78"/>
        <v>-10.561607325412167</v>
      </c>
      <c r="AA114" s="31">
        <f t="shared" si="79"/>
        <v>9.1364985910775032E-4</v>
      </c>
      <c r="AB114" s="31">
        <f t="shared" si="80"/>
        <v>-0.83102245460290336</v>
      </c>
      <c r="AC114" s="31">
        <f t="shared" si="92"/>
        <v>9.7824243887069545E-7</v>
      </c>
      <c r="AD114" s="31">
        <f t="shared" si="81"/>
        <v>2.719278685304111E-2</v>
      </c>
      <c r="AE114" s="31">
        <f t="shared" si="93"/>
        <v>-6.8385596837508222</v>
      </c>
      <c r="AF114" s="31">
        <f t="shared" si="94"/>
        <v>-11.36543699316203</v>
      </c>
      <c r="AG114" s="31">
        <f t="shared" si="67"/>
        <v>73.803921600570277</v>
      </c>
      <c r="AH114" s="31">
        <f t="shared" si="82"/>
        <v>-49.82936387758096</v>
      </c>
      <c r="AI114" s="31">
        <f t="shared" si="83"/>
        <v>-89.815219902741688</v>
      </c>
      <c r="AJ114" s="31">
        <f t="shared" si="95"/>
        <v>8.2431283504121849E-2</v>
      </c>
      <c r="AK114" s="31">
        <f t="shared" si="84"/>
        <v>7.8811458406333958</v>
      </c>
      <c r="AL114" s="32">
        <f t="shared" si="85"/>
        <v>-1.1981818234684375E-3</v>
      </c>
      <c r="AM114" s="31">
        <f t="shared" si="86"/>
        <v>-0.95166008735329222</v>
      </c>
      <c r="AN114" s="31">
        <f t="shared" si="96"/>
        <v>24.05579082466997</v>
      </c>
      <c r="AO114" s="31">
        <f t="shared" si="97"/>
        <v>-82.885734149461584</v>
      </c>
      <c r="AP114" s="30">
        <f t="shared" si="68"/>
        <v>19.493882694704595</v>
      </c>
      <c r="AQ114" s="30">
        <f t="shared" si="69"/>
        <v>-19.244228782212005</v>
      </c>
      <c r="AR114" s="31">
        <f t="shared" si="98"/>
        <v>17.466885053411737</v>
      </c>
      <c r="AS114" s="33">
        <f t="shared" si="99"/>
        <v>-94.251171142623619</v>
      </c>
      <c r="AT114" s="31">
        <f t="shared" si="87"/>
        <v>6.8900877055235131E-8</v>
      </c>
      <c r="AU114" s="31">
        <f t="shared" si="88"/>
        <v>7.2167698383623601E-3</v>
      </c>
      <c r="AV114" s="32">
        <f t="shared" si="89"/>
        <v>-8.1997728812362983E-10</v>
      </c>
      <c r="AW114" s="31">
        <f t="shared" si="90"/>
        <v>-7.8728398648067834E-4</v>
      </c>
      <c r="AX114" s="34">
        <f t="shared" si="100"/>
        <v>6.8080899767111501E-8</v>
      </c>
      <c r="AY114" s="35">
        <f t="shared" si="101"/>
        <v>6.4294858518816819E-3</v>
      </c>
      <c r="AZ114" s="10">
        <f t="shared" si="75"/>
        <v>17.466838177965926</v>
      </c>
      <c r="BA114" s="10">
        <f t="shared" si="76"/>
        <v>-94.510134911252479</v>
      </c>
      <c r="BB114" s="10">
        <f t="shared" si="102"/>
        <v>85.489865088747521</v>
      </c>
      <c r="BC114" s="37"/>
      <c r="BD114" s="60">
        <f t="shared" si="103"/>
        <v>17</v>
      </c>
      <c r="BE114" s="60">
        <f t="shared" si="104"/>
        <v>-95</v>
      </c>
      <c r="BF114" s="60">
        <f t="shared" si="105"/>
        <v>85</v>
      </c>
      <c r="BI114" s="37">
        <f t="shared" si="70"/>
        <v>-1.9411199268915998E-5</v>
      </c>
      <c r="BJ114" s="37">
        <f t="shared" si="71"/>
        <v>-0.1211313336980661</v>
      </c>
      <c r="BK114" s="37">
        <f t="shared" si="72"/>
        <v>-2.7532327443874871E-5</v>
      </c>
      <c r="BL114" s="37">
        <f t="shared" si="73"/>
        <v>-0.14426192078268379</v>
      </c>
    </row>
    <row r="115" spans="22:64" x14ac:dyDescent="0.35">
      <c r="V115" s="29">
        <v>2.11</v>
      </c>
      <c r="W115" s="36">
        <f t="shared" si="91"/>
        <v>1288.2495516931342</v>
      </c>
      <c r="X115" s="30">
        <f t="shared" si="74"/>
        <v>-6.6910605961528935</v>
      </c>
      <c r="Y115" s="31">
        <f t="shared" si="77"/>
        <v>-0.15528463667477665</v>
      </c>
      <c r="Z115" s="31">
        <f t="shared" si="78"/>
        <v>-10.801894197003991</v>
      </c>
      <c r="AA115" s="31">
        <f t="shared" si="79"/>
        <v>9.5670410801736096E-4</v>
      </c>
      <c r="AB115" s="31">
        <f t="shared" si="80"/>
        <v>-0.85037664403777891</v>
      </c>
      <c r="AC115" s="31">
        <f t="shared" si="92"/>
        <v>1.0243455796734661E-6</v>
      </c>
      <c r="AD115" s="31">
        <f t="shared" si="81"/>
        <v>2.7826188128836908E-2</v>
      </c>
      <c r="AE115" s="31">
        <f t="shared" si="93"/>
        <v>-6.8453875043740728</v>
      </c>
      <c r="AF115" s="31">
        <f t="shared" si="94"/>
        <v>-11.624444652912933</v>
      </c>
      <c r="AG115" s="31">
        <f t="shared" si="67"/>
        <v>73.803921600570277</v>
      </c>
      <c r="AH115" s="31">
        <f t="shared" si="82"/>
        <v>-50.029361844605738</v>
      </c>
      <c r="AI115" s="31">
        <f t="shared" si="83"/>
        <v>-89.819425983091151</v>
      </c>
      <c r="AJ115" s="31">
        <f t="shared" si="95"/>
        <v>8.627781007351959E-2</v>
      </c>
      <c r="AK115" s="31">
        <f t="shared" si="84"/>
        <v>8.0623345374537152</v>
      </c>
      <c r="AL115" s="32">
        <f t="shared" si="85"/>
        <v>-1.2546422372169993E-3</v>
      </c>
      <c r="AM115" s="31">
        <f t="shared" si="86"/>
        <v>-0.97382287819545077</v>
      </c>
      <c r="AN115" s="31">
        <f t="shared" si="96"/>
        <v>23.85958292380084</v>
      </c>
      <c r="AO115" s="31">
        <f t="shared" si="97"/>
        <v>-82.730914323832877</v>
      </c>
      <c r="AP115" s="30">
        <f t="shared" si="68"/>
        <v>19.493882694704595</v>
      </c>
      <c r="AQ115" s="30">
        <f t="shared" si="69"/>
        <v>-19.244228782212005</v>
      </c>
      <c r="AR115" s="31">
        <f t="shared" si="98"/>
        <v>17.26384933191936</v>
      </c>
      <c r="AS115" s="33">
        <f t="shared" si="99"/>
        <v>-94.355358976745805</v>
      </c>
      <c r="AT115" s="31">
        <f t="shared" si="87"/>
        <v>7.2148076193543948E-8</v>
      </c>
      <c r="AU115" s="31">
        <f t="shared" si="88"/>
        <v>7.3848700006587664E-3</v>
      </c>
      <c r="AV115" s="32">
        <f t="shared" si="89"/>
        <v>-8.5862174702202036E-10</v>
      </c>
      <c r="AW115" s="31">
        <f t="shared" si="90"/>
        <v>-8.0562218629814442E-4</v>
      </c>
      <c r="AX115" s="34">
        <f t="shared" si="100"/>
        <v>7.1289454446521931E-8</v>
      </c>
      <c r="AY115" s="35">
        <f t="shared" si="101"/>
        <v>6.5792478143606222E-3</v>
      </c>
      <c r="AZ115" s="10">
        <f t="shared" si="75"/>
        <v>17.263800247308296</v>
      </c>
      <c r="BA115" s="10">
        <f t="shared" si="76"/>
        <v>-94.620354763034968</v>
      </c>
      <c r="BB115" s="10">
        <f t="shared" si="102"/>
        <v>85.379645236965032</v>
      </c>
      <c r="BC115" s="62"/>
      <c r="BD115" s="60">
        <f t="shared" si="103"/>
        <v>17</v>
      </c>
      <c r="BE115" s="60">
        <f t="shared" si="104"/>
        <v>-95</v>
      </c>
      <c r="BF115" s="60">
        <f t="shared" si="105"/>
        <v>85</v>
      </c>
      <c r="BI115" s="37">
        <f t="shared" si="70"/>
        <v>-2.0326018767023751E-5</v>
      </c>
      <c r="BJ115" s="37">
        <f t="shared" si="71"/>
        <v>-0.12395283621549968</v>
      </c>
      <c r="BK115" s="37">
        <f t="shared" si="72"/>
        <v>-2.8829881754083016E-5</v>
      </c>
      <c r="BL115" s="37">
        <f t="shared" si="73"/>
        <v>-0.14762219788802972</v>
      </c>
    </row>
    <row r="116" spans="22:64" x14ac:dyDescent="0.35">
      <c r="V116" s="29">
        <v>2.12</v>
      </c>
      <c r="W116" s="38">
        <f t="shared" si="91"/>
        <v>1318.2567385564084</v>
      </c>
      <c r="X116" s="30">
        <f t="shared" si="74"/>
        <v>-6.6910605961528935</v>
      </c>
      <c r="Y116" s="31">
        <f t="shared" si="77"/>
        <v>-0.16246774222446508</v>
      </c>
      <c r="Z116" s="31">
        <f t="shared" si="78"/>
        <v>-11.047380574628859</v>
      </c>
      <c r="AA116" s="31">
        <f t="shared" si="79"/>
        <v>1.0017869837006491E-3</v>
      </c>
      <c r="AB116" s="31">
        <f t="shared" si="80"/>
        <v>-0.87018144951192633</v>
      </c>
      <c r="AC116" s="31">
        <f t="shared" si="92"/>
        <v>1.0726214943947495E-6</v>
      </c>
      <c r="AD116" s="31">
        <f t="shared" si="81"/>
        <v>2.8474343208618379E-2</v>
      </c>
      <c r="AE116" s="31">
        <f t="shared" si="93"/>
        <v>-6.8525254787721632</v>
      </c>
      <c r="AF116" s="31">
        <f t="shared" si="94"/>
        <v>-11.889087680932168</v>
      </c>
      <c r="AG116" s="31">
        <f t="shared" si="67"/>
        <v>73.803921600570277</v>
      </c>
      <c r="AH116" s="31">
        <f t="shared" si="82"/>
        <v>-50.229359903128596</v>
      </c>
      <c r="AI116" s="31">
        <f t="shared" si="83"/>
        <v>-89.823536323243601</v>
      </c>
      <c r="AJ116" s="31">
        <f t="shared" si="95"/>
        <v>9.0301969713001223E-2</v>
      </c>
      <c r="AK116" s="31">
        <f t="shared" si="84"/>
        <v>8.2475757434730106</v>
      </c>
      <c r="AL116" s="32">
        <f t="shared" si="85"/>
        <v>-1.3137627615803331E-3</v>
      </c>
      <c r="AM116" s="31">
        <f t="shared" si="86"/>
        <v>-0.99650160499816143</v>
      </c>
      <c r="AN116" s="31">
        <f t="shared" si="96"/>
        <v>23.663549904393101</v>
      </c>
      <c r="AO116" s="31">
        <f t="shared" si="97"/>
        <v>-82.572462184768753</v>
      </c>
      <c r="AP116" s="30">
        <f t="shared" si="68"/>
        <v>19.493882694704595</v>
      </c>
      <c r="AQ116" s="30">
        <f t="shared" si="69"/>
        <v>-19.244228782212005</v>
      </c>
      <c r="AR116" s="31">
        <f t="shared" si="98"/>
        <v>17.060678338113526</v>
      </c>
      <c r="AS116" s="33">
        <f t="shared" si="99"/>
        <v>-94.461549865700917</v>
      </c>
      <c r="AT116" s="31">
        <f t="shared" si="87"/>
        <v>7.5548310240941217E-8</v>
      </c>
      <c r="AU116" s="31">
        <f t="shared" si="88"/>
        <v>7.5568857186063126E-3</v>
      </c>
      <c r="AV116" s="32">
        <f t="shared" si="89"/>
        <v>-8.9908878483255715E-10</v>
      </c>
      <c r="AW116" s="31">
        <f t="shared" si="90"/>
        <v>-8.2438753766223157E-4</v>
      </c>
      <c r="AX116" s="34">
        <f t="shared" si="100"/>
        <v>7.4649221456108664E-8</v>
      </c>
      <c r="AY116" s="35">
        <f t="shared" si="101"/>
        <v>6.7324981809440809E-3</v>
      </c>
      <c r="AZ116" s="10">
        <f t="shared" si="75"/>
        <v>17.060626940223077</v>
      </c>
      <c r="BA116" s="10">
        <f t="shared" si="76"/>
        <v>-94.732718171717408</v>
      </c>
      <c r="BB116" s="10">
        <f t="shared" si="102"/>
        <v>85.267281828282592</v>
      </c>
      <c r="BC116" s="37"/>
      <c r="BD116" s="60">
        <f t="shared" si="103"/>
        <v>17</v>
      </c>
      <c r="BE116" s="60">
        <f t="shared" si="104"/>
        <v>-95</v>
      </c>
      <c r="BF116" s="60">
        <f t="shared" si="105"/>
        <v>85</v>
      </c>
      <c r="BI116" s="37">
        <f t="shared" si="70"/>
        <v>-2.1283952171956074E-5</v>
      </c>
      <c r="BJ116" s="37">
        <f t="shared" si="71"/>
        <v>-0.12684005934683673</v>
      </c>
      <c r="BK116" s="37">
        <f t="shared" si="72"/>
        <v>-3.0188587499234296E-5</v>
      </c>
      <c r="BL116" s="37">
        <f t="shared" si="73"/>
        <v>-0.15106074485059132</v>
      </c>
    </row>
    <row r="117" spans="22:64" x14ac:dyDescent="0.35">
      <c r="V117" s="29">
        <v>2.13</v>
      </c>
      <c r="W117" s="36">
        <f t="shared" si="91"/>
        <v>1348.9628825916539</v>
      </c>
      <c r="X117" s="30">
        <f t="shared" si="74"/>
        <v>-6.6910605961528935</v>
      </c>
      <c r="Y117" s="31">
        <f t="shared" si="77"/>
        <v>-0.16997666507174103</v>
      </c>
      <c r="Z117" s="31">
        <f t="shared" si="78"/>
        <v>-11.298160549216746</v>
      </c>
      <c r="AA117" s="31">
        <f t="shared" si="79"/>
        <v>1.0489940482674956E-3</v>
      </c>
      <c r="AB117" s="31">
        <f t="shared" si="80"/>
        <v>-0.89044735285423393</v>
      </c>
      <c r="AC117" s="31">
        <f t="shared" si="92"/>
        <v>1.1231725810614404E-6</v>
      </c>
      <c r="AD117" s="31">
        <f t="shared" si="81"/>
        <v>2.9137595752124136E-2</v>
      </c>
      <c r="AE117" s="31">
        <f t="shared" si="93"/>
        <v>-6.8599871440037861</v>
      </c>
      <c r="AF117" s="31">
        <f t="shared" si="94"/>
        <v>-12.159470306318857</v>
      </c>
      <c r="AG117" s="31">
        <f t="shared" si="67"/>
        <v>73.803921600570277</v>
      </c>
      <c r="AH117" s="31">
        <f t="shared" si="82"/>
        <v>-50.429358049031492</v>
      </c>
      <c r="AI117" s="31">
        <f t="shared" si="83"/>
        <v>-89.82755310238646</v>
      </c>
      <c r="AJ117" s="31">
        <f t="shared" si="95"/>
        <v>9.4511789456150283E-2</v>
      </c>
      <c r="AK117" s="31">
        <f t="shared" si="84"/>
        <v>8.4369521777240575</v>
      </c>
      <c r="AL117" s="32">
        <f t="shared" si="85"/>
        <v>-1.3756686878348173E-3</v>
      </c>
      <c r="AM117" s="31">
        <f t="shared" si="86"/>
        <v>-1.0197082638812356</v>
      </c>
      <c r="AN117" s="31">
        <f t="shared" si="96"/>
        <v>23.467699672307099</v>
      </c>
      <c r="AO117" s="31">
        <f t="shared" si="97"/>
        <v>-82.41030918854365</v>
      </c>
      <c r="AP117" s="30">
        <f t="shared" si="68"/>
        <v>19.493882694704595</v>
      </c>
      <c r="AQ117" s="30">
        <f t="shared" si="69"/>
        <v>-19.244228782212005</v>
      </c>
      <c r="AR117" s="31">
        <f t="shared" si="98"/>
        <v>16.8573664407959</v>
      </c>
      <c r="AS117" s="33">
        <f t="shared" si="99"/>
        <v>-94.569779494862502</v>
      </c>
      <c r="AT117" s="31">
        <f t="shared" si="87"/>
        <v>7.9108792366631339E-8</v>
      </c>
      <c r="AU117" s="31">
        <f t="shared" si="88"/>
        <v>7.7329081972031186E-3</v>
      </c>
      <c r="AV117" s="32">
        <f t="shared" si="89"/>
        <v>-9.4146133371739796E-10</v>
      </c>
      <c r="AW117" s="31">
        <f t="shared" si="90"/>
        <v>-8.4358999021060357E-4</v>
      </c>
      <c r="AX117" s="34">
        <f t="shared" si="100"/>
        <v>7.8167331032913937E-8</v>
      </c>
      <c r="AY117" s="35">
        <f t="shared" si="101"/>
        <v>6.8893182069925153E-3</v>
      </c>
      <c r="AZ117" s="10">
        <f t="shared" si="75"/>
        <v>16.857312620605253</v>
      </c>
      <c r="BA117" s="10">
        <f t="shared" si="76"/>
        <v>-94.847264095267178</v>
      </c>
      <c r="BB117" s="10">
        <f t="shared" si="102"/>
        <v>85.152735904732822</v>
      </c>
      <c r="BC117" s="62"/>
      <c r="BD117" s="60">
        <f t="shared" si="103"/>
        <v>17</v>
      </c>
      <c r="BE117" s="60">
        <f t="shared" si="104"/>
        <v>-95</v>
      </c>
      <c r="BF117" s="60">
        <f t="shared" si="105"/>
        <v>85</v>
      </c>
      <c r="BI117" s="37">
        <f t="shared" si="70"/>
        <v>-2.2287031361413753E-5</v>
      </c>
      <c r="BJ117" s="37">
        <f t="shared" si="71"/>
        <v>-0.12979453387731199</v>
      </c>
      <c r="BK117" s="37">
        <f t="shared" si="72"/>
        <v>-3.1611326617897841E-5</v>
      </c>
      <c r="BL117" s="37">
        <f t="shared" si="73"/>
        <v>-0.15457938473434918</v>
      </c>
    </row>
    <row r="118" spans="22:64" x14ac:dyDescent="0.35">
      <c r="V118" s="29">
        <v>2.14</v>
      </c>
      <c r="W118" s="38">
        <f t="shared" si="91"/>
        <v>1380.3842646028861</v>
      </c>
      <c r="X118" s="30">
        <f t="shared" si="74"/>
        <v>-6.6910605961528935</v>
      </c>
      <c r="Y118" s="31">
        <f t="shared" si="77"/>
        <v>-0.17782558222498335</v>
      </c>
      <c r="Z118" s="31">
        <f t="shared" si="78"/>
        <v>-11.55432863455221</v>
      </c>
      <c r="AA118" s="31">
        <f t="shared" si="79"/>
        <v>1.0984253632717817E-3</v>
      </c>
      <c r="AB118" s="31">
        <f t="shared" si="80"/>
        <v>-0.91118507901978019</v>
      </c>
      <c r="AC118" s="31">
        <f t="shared" si="92"/>
        <v>1.1761060670476121E-6</v>
      </c>
      <c r="AD118" s="31">
        <f t="shared" si="81"/>
        <v>2.9816297423920609E-2</v>
      </c>
      <c r="AE118" s="31">
        <f t="shared" si="93"/>
        <v>-6.8677865769085384</v>
      </c>
      <c r="AF118" s="31">
        <f t="shared" si="94"/>
        <v>-12.43569741614807</v>
      </c>
      <c r="AG118" s="31">
        <f t="shared" si="67"/>
        <v>73.803921600570277</v>
      </c>
      <c r="AH118" s="31">
        <f t="shared" si="82"/>
        <v>-50.629356278381778</v>
      </c>
      <c r="AI118" s="31">
        <f t="shared" si="83"/>
        <v>-89.831478450111192</v>
      </c>
      <c r="AJ118" s="31">
        <f t="shared" si="95"/>
        <v>9.8915642470724902E-2</v>
      </c>
      <c r="AK118" s="31">
        <f t="shared" si="84"/>
        <v>8.6305476905605545</v>
      </c>
      <c r="AL118" s="32">
        <f t="shared" si="85"/>
        <v>-1.4404912047284654E-3</v>
      </c>
      <c r="AM118" s="31">
        <f t="shared" si="86"/>
        <v>-1.0434551288482399</v>
      </c>
      <c r="AN118" s="31">
        <f t="shared" si="96"/>
        <v>23.272040473454496</v>
      </c>
      <c r="AO118" s="31">
        <f t="shared" si="97"/>
        <v>-82.244385888398867</v>
      </c>
      <c r="AP118" s="30">
        <f t="shared" si="68"/>
        <v>19.493882694704595</v>
      </c>
      <c r="AQ118" s="30">
        <f t="shared" si="69"/>
        <v>-19.244228782212005</v>
      </c>
      <c r="AR118" s="31">
        <f t="shared" si="98"/>
        <v>16.653907809038543</v>
      </c>
      <c r="AS118" s="33">
        <f t="shared" si="99"/>
        <v>-94.68008330454694</v>
      </c>
      <c r="AT118" s="31">
        <f t="shared" si="87"/>
        <v>8.2837075183063285E-8</v>
      </c>
      <c r="AU118" s="31">
        <f t="shared" si="88"/>
        <v>7.9130307658839914E-3</v>
      </c>
      <c r="AV118" s="32">
        <f t="shared" si="89"/>
        <v>-9.8583004045843701E-10</v>
      </c>
      <c r="AW118" s="31">
        <f t="shared" si="90"/>
        <v>-8.6323972533776144E-4</v>
      </c>
      <c r="AX118" s="34">
        <f t="shared" si="100"/>
        <v>8.1851245142604851E-8</v>
      </c>
      <c r="AY118" s="35">
        <f t="shared" si="101"/>
        <v>7.0497910405462301E-3</v>
      </c>
      <c r="AZ118" s="10">
        <f t="shared" si="75"/>
        <v>16.653851452388952</v>
      </c>
      <c r="BA118" s="10">
        <f t="shared" si="76"/>
        <v>-94.964031322814463</v>
      </c>
      <c r="BB118" s="10">
        <f t="shared" si="102"/>
        <v>85.035968677185537</v>
      </c>
      <c r="BC118" s="37"/>
      <c r="BD118" s="60">
        <f t="shared" si="103"/>
        <v>17</v>
      </c>
      <c r="BE118" s="60">
        <f t="shared" si="104"/>
        <v>-95</v>
      </c>
      <c r="BF118" s="60">
        <f t="shared" si="105"/>
        <v>85</v>
      </c>
      <c r="BI118" s="37">
        <f t="shared" si="70"/>
        <v>-2.3337383966908202E-5</v>
      </c>
      <c r="BJ118" s="37">
        <f t="shared" si="71"/>
        <v>-0.13281782624554581</v>
      </c>
      <c r="BK118" s="37">
        <f t="shared" si="72"/>
        <v>-3.3101116866374942E-5</v>
      </c>
      <c r="BL118" s="37">
        <f t="shared" si="73"/>
        <v>-0.15817998306252187</v>
      </c>
    </row>
    <row r="119" spans="22:64" x14ac:dyDescent="0.35">
      <c r="V119" s="29">
        <v>2.15</v>
      </c>
      <c r="W119" s="36">
        <f t="shared" si="91"/>
        <v>1412.5375446227542</v>
      </c>
      <c r="X119" s="30">
        <f t="shared" si="74"/>
        <v>-6.6910605961528935</v>
      </c>
      <c r="Y119" s="31">
        <f t="shared" si="77"/>
        <v>-0.18602923199567928</v>
      </c>
      <c r="Z119" s="31">
        <f t="shared" si="78"/>
        <v>-11.8159796692636</v>
      </c>
      <c r="AA119" s="31">
        <f t="shared" si="79"/>
        <v>1.1501857013639222E-3</v>
      </c>
      <c r="AB119" s="31">
        <f t="shared" si="80"/>
        <v>-0.93240560167957687</v>
      </c>
      <c r="AC119" s="31">
        <f t="shared" si="92"/>
        <v>1.2315342289407206E-6</v>
      </c>
      <c r="AD119" s="31">
        <f t="shared" si="81"/>
        <v>3.0510808079855446E-2</v>
      </c>
      <c r="AE119" s="31">
        <f t="shared" si="93"/>
        <v>-6.8759384109129797</v>
      </c>
      <c r="AF119" s="31">
        <f t="shared" si="94"/>
        <v>-12.717874462863321</v>
      </c>
      <c r="AG119" s="31">
        <f t="shared" si="67"/>
        <v>73.803921600570277</v>
      </c>
      <c r="AH119" s="31">
        <f t="shared" si="82"/>
        <v>-50.829354587423737</v>
      </c>
      <c r="AI119" s="31">
        <f t="shared" si="83"/>
        <v>-89.83531444754162</v>
      </c>
      <c r="AJ119" s="31">
        <f t="shared" si="95"/>
        <v>0.10352226142223418</v>
      </c>
      <c r="AK119" s="31">
        <f t="shared" si="84"/>
        <v>8.8284472377705203</v>
      </c>
      <c r="AL119" s="32">
        <f t="shared" si="85"/>
        <v>-1.5083676757343097E-3</v>
      </c>
      <c r="AM119" s="31">
        <f t="shared" si="86"/>
        <v>-1.0677547581490887</v>
      </c>
      <c r="AN119" s="31">
        <f t="shared" si="96"/>
        <v>23.076580906893042</v>
      </c>
      <c r="AO119" s="31">
        <f t="shared" si="97"/>
        <v>-82.074621967920194</v>
      </c>
      <c r="AP119" s="30">
        <f t="shared" si="68"/>
        <v>19.493882694704595</v>
      </c>
      <c r="AQ119" s="30">
        <f t="shared" si="69"/>
        <v>-19.244228782212005</v>
      </c>
      <c r="AR119" s="31">
        <f t="shared" si="98"/>
        <v>16.450296408472653</v>
      </c>
      <c r="AS119" s="33">
        <f t="shared" si="99"/>
        <v>-94.792496430783515</v>
      </c>
      <c r="AT119" s="31">
        <f t="shared" si="87"/>
        <v>8.6741066175167747E-8</v>
      </c>
      <c r="AU119" s="31">
        <f t="shared" si="88"/>
        <v>8.0973489280047831E-3</v>
      </c>
      <c r="AV119" s="32">
        <f t="shared" si="89"/>
        <v>-1.0322894091474386E-9</v>
      </c>
      <c r="AW119" s="31">
        <f t="shared" si="90"/>
        <v>-8.8334716159334335E-4</v>
      </c>
      <c r="AX119" s="34">
        <f t="shared" si="100"/>
        <v>8.5708776766020306E-8</v>
      </c>
      <c r="AY119" s="35">
        <f t="shared" si="101"/>
        <v>7.2140017664114398E-3</v>
      </c>
      <c r="AZ119" s="10">
        <f t="shared" si="75"/>
        <v>16.450237395825319</v>
      </c>
      <c r="BA119" s="10">
        <f t="shared" si="76"/>
        <v>-95.08305841719708</v>
      </c>
      <c r="BB119" s="10">
        <f t="shared" si="102"/>
        <v>84.91694158280292</v>
      </c>
      <c r="BC119" s="62"/>
      <c r="BD119" s="60">
        <f t="shared" si="103"/>
        <v>16</v>
      </c>
      <c r="BE119" s="60">
        <f t="shared" si="104"/>
        <v>-95</v>
      </c>
      <c r="BF119" s="60">
        <f t="shared" si="105"/>
        <v>85</v>
      </c>
      <c r="BI119" s="37">
        <f t="shared" si="70"/>
        <v>-2.443723789374562E-5</v>
      </c>
      <c r="BJ119" s="37">
        <f t="shared" si="71"/>
        <v>-0.13591153937378883</v>
      </c>
      <c r="BK119" s="37">
        <f t="shared" si="72"/>
        <v>-3.4661118217376547E-5</v>
      </c>
      <c r="BL119" s="37">
        <f t="shared" si="73"/>
        <v>-0.16186444880618203</v>
      </c>
    </row>
    <row r="120" spans="22:64" x14ac:dyDescent="0.35">
      <c r="V120" s="29">
        <v>2.16</v>
      </c>
      <c r="W120" s="38">
        <f t="shared" si="91"/>
        <v>1445.4397707459284</v>
      </c>
      <c r="X120" s="30">
        <f t="shared" si="74"/>
        <v>-6.6910605961528935</v>
      </c>
      <c r="Y120" s="31">
        <f t="shared" si="77"/>
        <v>-0.19460293110097426</v>
      </c>
      <c r="Z120" s="31">
        <f t="shared" si="78"/>
        <v>-12.083208710871224</v>
      </c>
      <c r="AA120" s="31">
        <f t="shared" si="79"/>
        <v>1.2043847678565914E-3</v>
      </c>
      <c r="AB120" s="31">
        <f t="shared" si="80"/>
        <v>-0.95412014893529762</v>
      </c>
      <c r="AC120" s="31">
        <f t="shared" si="92"/>
        <v>1.2895746413375843E-6</v>
      </c>
      <c r="AD120" s="31">
        <f t="shared" si="81"/>
        <v>3.1221495957854641E-2</v>
      </c>
      <c r="AE120" s="31">
        <f t="shared" si="93"/>
        <v>-6.8844578529113702</v>
      </c>
      <c r="AF120" s="31">
        <f t="shared" si="94"/>
        <v>-13.006107363848667</v>
      </c>
      <c r="AG120" s="31">
        <f t="shared" si="67"/>
        <v>73.803921600570277</v>
      </c>
      <c r="AH120" s="31">
        <f t="shared" si="82"/>
        <v>-51.029352972570756</v>
      </c>
      <c r="AI120" s="31">
        <f t="shared" si="83"/>
        <v>-89.839063128436734</v>
      </c>
      <c r="AJ120" s="31">
        <f t="shared" si="95"/>
        <v>0.10834075220469003</v>
      </c>
      <c r="AK120" s="31">
        <f t="shared" si="84"/>
        <v>9.0307368508879655</v>
      </c>
      <c r="AL120" s="32">
        <f t="shared" si="85"/>
        <v>-1.5794419292603288E-3</v>
      </c>
      <c r="AM120" s="31">
        <f t="shared" si="86"/>
        <v>-1.0926200007830129</v>
      </c>
      <c r="AN120" s="31">
        <f t="shared" si="96"/>
        <v>22.881329938274952</v>
      </c>
      <c r="AO120" s="31">
        <f t="shared" si="97"/>
        <v>-81.900946278331787</v>
      </c>
      <c r="AP120" s="30">
        <f t="shared" si="68"/>
        <v>19.493882694704595</v>
      </c>
      <c r="AQ120" s="30">
        <f t="shared" si="69"/>
        <v>-19.244228782212005</v>
      </c>
      <c r="AR120" s="31">
        <f t="shared" si="98"/>
        <v>16.246525997856168</v>
      </c>
      <c r="AS120" s="33">
        <f t="shared" si="99"/>
        <v>-94.907053642180458</v>
      </c>
      <c r="AT120" s="31">
        <f t="shared" si="87"/>
        <v>9.0829046986903968E-8</v>
      </c>
      <c r="AU120" s="31">
        <f t="shared" si="88"/>
        <v>8.2859604114795399E-3</v>
      </c>
      <c r="AV120" s="32">
        <f t="shared" si="89"/>
        <v>-1.0809416584959035E-9</v>
      </c>
      <c r="AW120" s="31">
        <f t="shared" si="90"/>
        <v>-9.0392296020618836E-4</v>
      </c>
      <c r="AX120" s="34">
        <f t="shared" si="100"/>
        <v>8.9748105328408068E-8</v>
      </c>
      <c r="AY120" s="35">
        <f t="shared" si="101"/>
        <v>7.3820374512733513E-3</v>
      </c>
      <c r="AZ120" s="10">
        <f t="shared" si="75"/>
        <v>16.246464204038666</v>
      </c>
      <c r="BA120" s="10">
        <f t="shared" si="76"/>
        <v>-95.204383653642552</v>
      </c>
      <c r="BB120" s="10">
        <f t="shared" si="102"/>
        <v>84.795616346357448</v>
      </c>
      <c r="BC120" s="37"/>
      <c r="BD120" s="60">
        <f t="shared" si="103"/>
        <v>16</v>
      </c>
      <c r="BE120" s="60">
        <f t="shared" si="104"/>
        <v>-95</v>
      </c>
      <c r="BF120" s="60">
        <f t="shared" si="105"/>
        <v>85</v>
      </c>
      <c r="BI120" s="37">
        <f t="shared" si="70"/>
        <v>-2.5588926040644364E-5</v>
      </c>
      <c r="BJ120" s="37">
        <f t="shared" si="71"/>
        <v>-0.13907731351749272</v>
      </c>
      <c r="BK120" s="37">
        <f t="shared" si="72"/>
        <v>-3.6294639567320675E-5</v>
      </c>
      <c r="BL120" s="37">
        <f t="shared" si="73"/>
        <v>-0.16563473539587717</v>
      </c>
    </row>
    <row r="121" spans="22:64" x14ac:dyDescent="0.35">
      <c r="V121" s="29">
        <v>2.17</v>
      </c>
      <c r="W121" s="36">
        <f t="shared" si="91"/>
        <v>1479.1083881682084</v>
      </c>
      <c r="X121" s="30">
        <f t="shared" si="74"/>
        <v>-6.6910605961528935</v>
      </c>
      <c r="Y121" s="31">
        <f t="shared" si="77"/>
        <v>-0.20356259180101161</v>
      </c>
      <c r="Z121" s="31">
        <f t="shared" si="78"/>
        <v>-12.356110921519866</v>
      </c>
      <c r="AA121" s="31">
        <f t="shared" si="79"/>
        <v>1.2611374327090726E-3</v>
      </c>
      <c r="AB121" s="31">
        <f t="shared" si="80"/>
        <v>-0.97634020916148123</v>
      </c>
      <c r="AC121" s="31">
        <f t="shared" si="92"/>
        <v>1.3503504121397337E-6</v>
      </c>
      <c r="AD121" s="31">
        <f t="shared" si="81"/>
        <v>3.1948737873162852E-2</v>
      </c>
      <c r="AE121" s="31">
        <f t="shared" si="93"/>
        <v>-6.893360700170784</v>
      </c>
      <c r="AF121" s="31">
        <f t="shared" si="94"/>
        <v>-13.300502392808184</v>
      </c>
      <c r="AG121" s="31">
        <f t="shared" si="67"/>
        <v>73.803921600570277</v>
      </c>
      <c r="AH121" s="31">
        <f t="shared" si="82"/>
        <v>-51.22935143039755</v>
      </c>
      <c r="AI121" s="31">
        <f t="shared" si="83"/>
        <v>-89.842726480268311</v>
      </c>
      <c r="AJ121" s="31">
        <f t="shared" si="95"/>
        <v>0.113380608033606</v>
      </c>
      <c r="AK121" s="31">
        <f t="shared" si="84"/>
        <v>9.2375036034453988</v>
      </c>
      <c r="AL121" s="32">
        <f t="shared" si="85"/>
        <v>-1.6538645624973461E-3</v>
      </c>
      <c r="AM121" s="31">
        <f t="shared" si="86"/>
        <v>-1.1180640031445472</v>
      </c>
      <c r="AN121" s="31">
        <f t="shared" si="96"/>
        <v>22.686296913643833</v>
      </c>
      <c r="AO121" s="31">
        <f t="shared" si="97"/>
        <v>-81.723286879967461</v>
      </c>
      <c r="AP121" s="30">
        <f t="shared" si="68"/>
        <v>19.493882694704595</v>
      </c>
      <c r="AQ121" s="30">
        <f t="shared" si="69"/>
        <v>-19.244228782212005</v>
      </c>
      <c r="AR121" s="31">
        <f t="shared" si="98"/>
        <v>16.042590125965638</v>
      </c>
      <c r="AS121" s="33">
        <f t="shared" si="99"/>
        <v>-95.023789272775645</v>
      </c>
      <c r="AT121" s="31">
        <f t="shared" si="87"/>
        <v>9.5109686921841542E-8</v>
      </c>
      <c r="AU121" s="31">
        <f t="shared" si="88"/>
        <v>8.4789652205969918E-3</v>
      </c>
      <c r="AV121" s="32">
        <f t="shared" si="89"/>
        <v>-1.1318851499054698E-9</v>
      </c>
      <c r="AW121" s="31">
        <f t="shared" si="90"/>
        <v>-9.2497803073705105E-4</v>
      </c>
      <c r="AX121" s="34">
        <f t="shared" si="100"/>
        <v>9.3977801771936067E-8</v>
      </c>
      <c r="AY121" s="35">
        <f t="shared" si="101"/>
        <v>7.553987189859941E-3</v>
      </c>
      <c r="AZ121" s="10">
        <f t="shared" si="75"/>
        <v>16.042525419906443</v>
      </c>
      <c r="BA121" s="10">
        <f t="shared" si="76"/>
        <v>-95.328044954477207</v>
      </c>
      <c r="BB121" s="10">
        <f t="shared" si="102"/>
        <v>84.671955045522793</v>
      </c>
      <c r="BC121" s="62"/>
      <c r="BD121" s="60">
        <f t="shared" si="103"/>
        <v>16</v>
      </c>
      <c r="BE121" s="60">
        <f t="shared" si="104"/>
        <v>-95</v>
      </c>
      <c r="BF121" s="60">
        <f t="shared" si="105"/>
        <v>85</v>
      </c>
      <c r="BI121" s="37">
        <f t="shared" si="70"/>
        <v>-2.6794891251774491E-5</v>
      </c>
      <c r="BJ121" s="37">
        <f t="shared" si="71"/>
        <v>-0.14231682713464902</v>
      </c>
      <c r="BK121" s="37">
        <f t="shared" si="72"/>
        <v>-3.800514574839595E-5</v>
      </c>
      <c r="BL121" s="37">
        <f t="shared" si="73"/>
        <v>-0.16949284175677995</v>
      </c>
    </row>
    <row r="122" spans="22:64" x14ac:dyDescent="0.35">
      <c r="V122" s="29">
        <v>2.1800000000000002</v>
      </c>
      <c r="W122" s="38">
        <f t="shared" si="91"/>
        <v>1513.5612484362091</v>
      </c>
      <c r="X122" s="30">
        <f t="shared" si="74"/>
        <v>-6.6910605961528935</v>
      </c>
      <c r="Y122" s="31">
        <f t="shared" si="77"/>
        <v>-0.21292473901561818</v>
      </c>
      <c r="Z122" s="31">
        <f t="shared" si="78"/>
        <v>-12.634781445020653</v>
      </c>
      <c r="AA122" s="31">
        <f t="shared" si="79"/>
        <v>1.320563973379388E-3</v>
      </c>
      <c r="AB122" s="31">
        <f t="shared" si="80"/>
        <v>-0.99907753697782442</v>
      </c>
      <c r="AC122" s="31">
        <f t="shared" si="92"/>
        <v>1.4139904564218034E-6</v>
      </c>
      <c r="AD122" s="31">
        <f t="shared" si="81"/>
        <v>3.269291941813194E-2</v>
      </c>
      <c r="AE122" s="31">
        <f t="shared" si="93"/>
        <v>-6.9026633572046761</v>
      </c>
      <c r="AF122" s="31">
        <f t="shared" si="94"/>
        <v>-13.601166062580345</v>
      </c>
      <c r="AG122" s="31">
        <f t="shared" si="67"/>
        <v>73.803921600570277</v>
      </c>
      <c r="AH122" s="31">
        <f t="shared" si="82"/>
        <v>-51.429349957633065</v>
      </c>
      <c r="AI122" s="31">
        <f t="shared" si="83"/>
        <v>-89.846306445274095</v>
      </c>
      <c r="AJ122" s="31">
        <f t="shared" si="95"/>
        <v>0.11865172389427145</v>
      </c>
      <c r="AK122" s="31">
        <f t="shared" si="84"/>
        <v>9.4488355728991635</v>
      </c>
      <c r="AL122" s="32">
        <f t="shared" si="85"/>
        <v>-1.731793259492429E-3</v>
      </c>
      <c r="AM122" s="31">
        <f t="shared" si="86"/>
        <v>-1.1441002158153291</v>
      </c>
      <c r="AN122" s="31">
        <f t="shared" si="96"/>
        <v>22.491491573571992</v>
      </c>
      <c r="AO122" s="31">
        <f t="shared" si="97"/>
        <v>-81.541571088190253</v>
      </c>
      <c r="AP122" s="30">
        <f t="shared" si="68"/>
        <v>19.493882694704595</v>
      </c>
      <c r="AQ122" s="30">
        <f t="shared" si="69"/>
        <v>-19.244228782212005</v>
      </c>
      <c r="AR122" s="31">
        <f t="shared" si="98"/>
        <v>15.838482128859908</v>
      </c>
      <c r="AS122" s="33">
        <f t="shared" si="99"/>
        <v>-95.1427371507706</v>
      </c>
      <c r="AT122" s="31">
        <f t="shared" si="87"/>
        <v>9.9592069944326402E-8</v>
      </c>
      <c r="AU122" s="31">
        <f t="shared" si="88"/>
        <v>8.6764656890441268E-3</v>
      </c>
      <c r="AV122" s="32">
        <f t="shared" si="89"/>
        <v>-1.1852278880524464E-9</v>
      </c>
      <c r="AW122" s="31">
        <f t="shared" si="90"/>
        <v>-9.4652353686300089E-4</v>
      </c>
      <c r="AX122" s="34">
        <f t="shared" si="100"/>
        <v>9.8406842056273956E-8</v>
      </c>
      <c r="AY122" s="35">
        <f t="shared" si="101"/>
        <v>7.7299421521811263E-3</v>
      </c>
      <c r="AZ122" s="10">
        <f t="shared" si="75"/>
        <v>15.838414373310378</v>
      </c>
      <c r="BA122" s="10">
        <f t="shared" si="76"/>
        <v>-95.454079819761702</v>
      </c>
      <c r="BB122" s="10">
        <f t="shared" si="102"/>
        <v>84.545920180238298</v>
      </c>
      <c r="BC122" s="37"/>
      <c r="BD122" s="60">
        <f t="shared" si="103"/>
        <v>16</v>
      </c>
      <c r="BE122" s="60">
        <f t="shared" si="104"/>
        <v>-95</v>
      </c>
      <c r="BF122" s="60">
        <f t="shared" si="105"/>
        <v>85</v>
      </c>
      <c r="BI122" s="37">
        <f t="shared" si="70"/>
        <v>-2.8057691492542228E-5</v>
      </c>
      <c r="BJ122" s="37">
        <f t="shared" si="71"/>
        <v>-0.14563179777536164</v>
      </c>
      <c r="BK122" s="37">
        <f t="shared" si="72"/>
        <v>-3.9796264878181966E-5</v>
      </c>
      <c r="BL122" s="37">
        <f t="shared" si="73"/>
        <v>-0.1734408133679225</v>
      </c>
    </row>
    <row r="123" spans="22:64" x14ac:dyDescent="0.35">
      <c r="V123" s="29">
        <v>2.19</v>
      </c>
      <c r="W123" s="36">
        <f t="shared" si="91"/>
        <v>1548.816618912482</v>
      </c>
      <c r="X123" s="30">
        <f t="shared" si="74"/>
        <v>-6.6910605961528935</v>
      </c>
      <c r="Y123" s="31">
        <f t="shared" si="77"/>
        <v>-0.22270652735904503</v>
      </c>
      <c r="Z123" s="31">
        <f t="shared" si="78"/>
        <v>-12.919315274827197</v>
      </c>
      <c r="AA123" s="31">
        <f t="shared" si="79"/>
        <v>1.3827903290913159E-3</v>
      </c>
      <c r="AB123" s="31">
        <f t="shared" si="80"/>
        <v>-1.0223441593541303</v>
      </c>
      <c r="AC123" s="31">
        <f t="shared" si="92"/>
        <v>1.4806297625852492E-6</v>
      </c>
      <c r="AD123" s="31">
        <f t="shared" si="81"/>
        <v>3.3454435166662522E-2</v>
      </c>
      <c r="AE123" s="31">
        <f t="shared" si="93"/>
        <v>-6.9123828525530842</v>
      </c>
      <c r="AF123" s="31">
        <f t="shared" si="94"/>
        <v>-13.908204999014664</v>
      </c>
      <c r="AG123" s="31">
        <f t="shared" si="67"/>
        <v>73.803921600570277</v>
      </c>
      <c r="AH123" s="31">
        <f t="shared" si="82"/>
        <v>-51.629348551153441</v>
      </c>
      <c r="AI123" s="31">
        <f t="shared" si="83"/>
        <v>-89.849804921487078</v>
      </c>
      <c r="AJ123" s="31">
        <f t="shared" si="95"/>
        <v>0.12416441133625335</v>
      </c>
      <c r="AK123" s="31">
        <f t="shared" si="84"/>
        <v>9.6648217979474467</v>
      </c>
      <c r="AL123" s="32">
        <f t="shared" si="85"/>
        <v>-1.8133931241179511E-3</v>
      </c>
      <c r="AM123" s="31">
        <f t="shared" si="86"/>
        <v>-1.170742400504418</v>
      </c>
      <c r="AN123" s="31">
        <f t="shared" si="96"/>
        <v>22.296924067628971</v>
      </c>
      <c r="AO123" s="31">
        <f t="shared" si="97"/>
        <v>-81.355725524044061</v>
      </c>
      <c r="AP123" s="30">
        <f t="shared" si="68"/>
        <v>19.493882694704595</v>
      </c>
      <c r="AQ123" s="30">
        <f t="shared" si="69"/>
        <v>-19.244228782212005</v>
      </c>
      <c r="AR123" s="31">
        <f t="shared" si="98"/>
        <v>15.634195127568475</v>
      </c>
      <c r="AS123" s="33">
        <f t="shared" si="99"/>
        <v>-95.263930523058718</v>
      </c>
      <c r="AT123" s="31">
        <f t="shared" si="87"/>
        <v>1.0428569853678757E-7</v>
      </c>
      <c r="AU123" s="31">
        <f t="shared" si="88"/>
        <v>8.8785665341647602E-3</v>
      </c>
      <c r="AV123" s="32">
        <f t="shared" si="89"/>
        <v>-1.2410855922328807E-9</v>
      </c>
      <c r="AW123" s="31">
        <f t="shared" si="90"/>
        <v>-9.6857090229655006E-4</v>
      </c>
      <c r="AX123" s="34">
        <f t="shared" si="100"/>
        <v>1.0304461294455469E-7</v>
      </c>
      <c r="AY123" s="35">
        <f t="shared" si="101"/>
        <v>7.9099956318682101E-3</v>
      </c>
      <c r="AZ123" s="10">
        <f t="shared" si="75"/>
        <v>15.634124178811742</v>
      </c>
      <c r="BA123" s="10">
        <f t="shared" si="76"/>
        <v>-95.582525253765041</v>
      </c>
      <c r="BB123" s="10">
        <f t="shared" si="102"/>
        <v>84.417474746234959</v>
      </c>
      <c r="BC123" s="62"/>
      <c r="BD123" s="60">
        <f t="shared" si="103"/>
        <v>16</v>
      </c>
      <c r="BE123" s="60">
        <f t="shared" si="104"/>
        <v>-96</v>
      </c>
      <c r="BF123" s="60">
        <f t="shared" si="105"/>
        <v>84</v>
      </c>
      <c r="BI123" s="37">
        <f t="shared" si="70"/>
        <v>-2.9380005281908666E-5</v>
      </c>
      <c r="BJ123" s="37">
        <f t="shared" si="71"/>
        <v>-0.14902398299211853</v>
      </c>
      <c r="BK123" s="37">
        <f t="shared" si="72"/>
        <v>-4.1671796063224334E-5</v>
      </c>
      <c r="BL123" s="37">
        <f t="shared" si="73"/>
        <v>-0.17748074334606742</v>
      </c>
    </row>
    <row r="124" spans="22:64" x14ac:dyDescent="0.35">
      <c r="V124" s="29">
        <v>2.2000000000000002</v>
      </c>
      <c r="W124" s="38">
        <f t="shared" si="91"/>
        <v>1584.8931924611154</v>
      </c>
      <c r="X124" s="30">
        <f t="shared" si="74"/>
        <v>-6.6910605961528935</v>
      </c>
      <c r="Y124" s="31">
        <f t="shared" si="77"/>
        <v>-0.23292575802514201</v>
      </c>
      <c r="Z124" s="31">
        <f t="shared" si="78"/>
        <v>-13.209807112574749</v>
      </c>
      <c r="AA124" s="31">
        <f t="shared" si="79"/>
        <v>1.4479483670070594E-3</v>
      </c>
      <c r="AB124" s="31">
        <f t="shared" si="80"/>
        <v>-1.0461523818505638</v>
      </c>
      <c r="AC124" s="31">
        <f t="shared" si="92"/>
        <v>1.550409679727202E-6</v>
      </c>
      <c r="AD124" s="31">
        <f t="shared" si="81"/>
        <v>3.4233688883407581E-2</v>
      </c>
      <c r="AE124" s="31">
        <f t="shared" si="93"/>
        <v>-6.9225368554013489</v>
      </c>
      <c r="AF124" s="31">
        <f t="shared" si="94"/>
        <v>-14.221725805541904</v>
      </c>
      <c r="AG124" s="31">
        <f t="shared" si="67"/>
        <v>73.803921600570277</v>
      </c>
      <c r="AH124" s="31">
        <f t="shared" si="82"/>
        <v>-51.829347207975403</v>
      </c>
      <c r="AI124" s="31">
        <f t="shared" si="83"/>
        <v>-89.853223763741212</v>
      </c>
      <c r="AJ124" s="31">
        <f t="shared" si="95"/>
        <v>0.12992941360257806</v>
      </c>
      <c r="AK124" s="31">
        <f t="shared" si="84"/>
        <v>9.8855522309496795</v>
      </c>
      <c r="AL124" s="32">
        <f t="shared" si="85"/>
        <v>-1.8988370286458101E-3</v>
      </c>
      <c r="AM124" s="31">
        <f t="shared" si="86"/>
        <v>-1.1980046371399327</v>
      </c>
      <c r="AN124" s="31">
        <f t="shared" si="96"/>
        <v>22.102604969168809</v>
      </c>
      <c r="AO124" s="31">
        <f t="shared" si="97"/>
        <v>-81.165676169931459</v>
      </c>
      <c r="AP124" s="30">
        <f t="shared" si="68"/>
        <v>19.493882694704595</v>
      </c>
      <c r="AQ124" s="30">
        <f t="shared" si="69"/>
        <v>-19.244228782212005</v>
      </c>
      <c r="AR124" s="31">
        <f t="shared" si="98"/>
        <v>15.429722026260052</v>
      </c>
      <c r="AS124" s="33">
        <f t="shared" si="99"/>
        <v>-95.387401975473367</v>
      </c>
      <c r="AT124" s="31">
        <f t="shared" si="87"/>
        <v>1.0920053227283194E-7</v>
      </c>
      <c r="AU124" s="31">
        <f t="shared" si="88"/>
        <v>9.0853749124819774E-3</v>
      </c>
      <c r="AV124" s="32">
        <f t="shared" si="89"/>
        <v>-1.2995778390526915E-9</v>
      </c>
      <c r="AW124" s="31">
        <f t="shared" si="90"/>
        <v>-9.911318168426581E-4</v>
      </c>
      <c r="AX124" s="34">
        <f t="shared" si="100"/>
        <v>1.0790095443377926E-7</v>
      </c>
      <c r="AY124" s="35">
        <f t="shared" si="101"/>
        <v>8.0942430956393186E-3</v>
      </c>
      <c r="AZ124" s="10">
        <f t="shared" si="75"/>
        <v>15.429647733806199</v>
      </c>
      <c r="BA124" s="10">
        <f t="shared" si="76"/>
        <v>-95.713417687203759</v>
      </c>
      <c r="BB124" s="10">
        <f t="shared" si="102"/>
        <v>84.286582312796241</v>
      </c>
      <c r="BC124" s="37"/>
      <c r="BD124" s="60">
        <f t="shared" si="103"/>
        <v>15</v>
      </c>
      <c r="BE124" s="60">
        <f t="shared" si="104"/>
        <v>-96</v>
      </c>
      <c r="BF124" s="60">
        <f t="shared" si="105"/>
        <v>84</v>
      </c>
      <c r="BI124" s="37">
        <f t="shared" si="70"/>
        <v>-3.0764637367744228E-5</v>
      </c>
      <c r="BJ124" s="37">
        <f t="shared" si="71"/>
        <v>-0.15249518127124548</v>
      </c>
      <c r="BK124" s="37">
        <f t="shared" si="72"/>
        <v>-4.3635717440175063E-5</v>
      </c>
      <c r="BL124" s="37">
        <f t="shared" si="73"/>
        <v>-0.18161477355479022</v>
      </c>
    </row>
    <row r="125" spans="22:64" x14ac:dyDescent="0.35">
      <c r="V125" s="29">
        <v>2.21</v>
      </c>
      <c r="W125" s="36">
        <f t="shared" si="91"/>
        <v>1621.8100973589303</v>
      </c>
      <c r="X125" s="30">
        <f t="shared" si="74"/>
        <v>-6.6910605961528935</v>
      </c>
      <c r="Y125" s="31">
        <f t="shared" si="77"/>
        <v>-0.24360089544881394</v>
      </c>
      <c r="Z125" s="31">
        <f t="shared" si="78"/>
        <v>-13.50635121681684</v>
      </c>
      <c r="AA125" s="31">
        <f t="shared" si="79"/>
        <v>1.5161761608845645E-3</v>
      </c>
      <c r="AB125" s="31">
        <f t="shared" si="80"/>
        <v>-1.0705147949958591</v>
      </c>
      <c r="AC125" s="31">
        <f t="shared" si="92"/>
        <v>1.6234782242958011E-6</v>
      </c>
      <c r="AD125" s="31">
        <f t="shared" si="81"/>
        <v>3.5031093737848476E-2</v>
      </c>
      <c r="AE125" s="31">
        <f t="shared" si="93"/>
        <v>-6.9331436919625986</v>
      </c>
      <c r="AF125" s="31">
        <f t="shared" si="94"/>
        <v>-14.541834918074851</v>
      </c>
      <c r="AG125" s="31">
        <f t="shared" si="67"/>
        <v>73.803921600570277</v>
      </c>
      <c r="AH125" s="31">
        <f t="shared" si="82"/>
        <v>-52.029345925249935</v>
      </c>
      <c r="AI125" s="31">
        <f t="shared" si="83"/>
        <v>-89.856564784654509</v>
      </c>
      <c r="AJ125" s="31">
        <f t="shared" si="95"/>
        <v>0.13595792107956189</v>
      </c>
      <c r="AK125" s="31">
        <f t="shared" si="84"/>
        <v>10.11111768514475</v>
      </c>
      <c r="AL125" s="32">
        <f t="shared" si="85"/>
        <v>-1.9883059786255097E-3</v>
      </c>
      <c r="AM125" s="31">
        <f t="shared" si="86"/>
        <v>-1.2259013311147717</v>
      </c>
      <c r="AN125" s="31">
        <f t="shared" si="96"/>
        <v>21.90854529042128</v>
      </c>
      <c r="AO125" s="31">
        <f t="shared" si="97"/>
        <v>-80.971348430624531</v>
      </c>
      <c r="AP125" s="30">
        <f t="shared" si="68"/>
        <v>19.493882694704595</v>
      </c>
      <c r="AQ125" s="30">
        <f t="shared" si="69"/>
        <v>-19.244228782212005</v>
      </c>
      <c r="AR125" s="31">
        <f t="shared" si="98"/>
        <v>15.225055510951272</v>
      </c>
      <c r="AS125" s="33">
        <f t="shared" si="99"/>
        <v>-95.513183348699386</v>
      </c>
      <c r="AT125" s="31">
        <f t="shared" si="87"/>
        <v>1.1434699553186021E-7</v>
      </c>
      <c r="AU125" s="31">
        <f t="shared" si="88"/>
        <v>9.2970004765137986E-3</v>
      </c>
      <c r="AV125" s="32">
        <f t="shared" si="89"/>
        <v>-1.3608242051178036E-9</v>
      </c>
      <c r="AW125" s="31">
        <f t="shared" si="90"/>
        <v>-1.0142182425968151E-3</v>
      </c>
      <c r="AX125" s="34">
        <f t="shared" si="100"/>
        <v>1.1298617132674241E-7</v>
      </c>
      <c r="AY125" s="35">
        <f t="shared" si="101"/>
        <v>8.2827822339169837E-3</v>
      </c>
      <c r="AZ125" s="10">
        <f t="shared" si="75"/>
        <v>15.224977717218135</v>
      </c>
      <c r="BA125" s="10">
        <f t="shared" si="76"/>
        <v>-95.846792895190845</v>
      </c>
      <c r="BB125" s="10">
        <f t="shared" si="102"/>
        <v>84.153207104809155</v>
      </c>
      <c r="BC125" s="62"/>
      <c r="BD125" s="60">
        <f t="shared" si="103"/>
        <v>15</v>
      </c>
      <c r="BE125" s="60">
        <f t="shared" si="104"/>
        <v>-96</v>
      </c>
      <c r="BF125" s="60">
        <f t="shared" si="105"/>
        <v>84</v>
      </c>
      <c r="BI125" s="37">
        <f t="shared" si="70"/>
        <v>-3.2214524680901509E-5</v>
      </c>
      <c r="BJ125" s="37">
        <f t="shared" si="71"/>
        <v>-0.15604723298603232</v>
      </c>
      <c r="BK125" s="37">
        <f t="shared" si="72"/>
        <v>-4.5692194626827996E-5</v>
      </c>
      <c r="BL125" s="37">
        <f t="shared" si="73"/>
        <v>-0.18584509573935526</v>
      </c>
    </row>
    <row r="126" spans="22:64" x14ac:dyDescent="0.35">
      <c r="V126" s="29">
        <v>2.2200000000000002</v>
      </c>
      <c r="W126" s="38">
        <f t="shared" si="91"/>
        <v>1659.5869074375623</v>
      </c>
      <c r="X126" s="30">
        <f t="shared" si="74"/>
        <v>-6.6910605961528935</v>
      </c>
      <c r="Y126" s="31">
        <f t="shared" si="77"/>
        <v>-0.25475108366262234</v>
      </c>
      <c r="Z126" s="31">
        <f t="shared" si="78"/>
        <v>-13.809041241603637</v>
      </c>
      <c r="AA126" s="31">
        <f t="shared" si="79"/>
        <v>1.5876182828211049E-3</v>
      </c>
      <c r="AB126" s="31">
        <f t="shared" si="80"/>
        <v>-1.0954442808061877</v>
      </c>
      <c r="AC126" s="31">
        <f t="shared" si="92"/>
        <v>1.6999903809594887E-6</v>
      </c>
      <c r="AD126" s="31">
        <f t="shared" si="81"/>
        <v>3.5847072523357747E-2</v>
      </c>
      <c r="AE126" s="31">
        <f t="shared" si="93"/>
        <v>-6.9442223615423133</v>
      </c>
      <c r="AF126" s="31">
        <f t="shared" si="94"/>
        <v>-14.868638449886467</v>
      </c>
      <c r="AG126" s="31">
        <f t="shared" si="67"/>
        <v>73.803921600570277</v>
      </c>
      <c r="AH126" s="31">
        <f t="shared" si="82"/>
        <v>-52.229344700256284</v>
      </c>
      <c r="AI126" s="31">
        <f t="shared" si="83"/>
        <v>-89.859829755589516</v>
      </c>
      <c r="AJ126" s="31">
        <f t="shared" si="95"/>
        <v>0.14226158705028241</v>
      </c>
      <c r="AK126" s="31">
        <f t="shared" si="84"/>
        <v>10.341609776354607</v>
      </c>
      <c r="AL126" s="32">
        <f t="shared" si="85"/>
        <v>-2.0819894948621554E-3</v>
      </c>
      <c r="AM126" s="31">
        <f t="shared" si="86"/>
        <v>-1.2544472206892523</v>
      </c>
      <c r="AN126" s="31">
        <f t="shared" si="96"/>
        <v>21.714756497869413</v>
      </c>
      <c r="AO126" s="31">
        <f t="shared" si="97"/>
        <v>-80.772667199924172</v>
      </c>
      <c r="AP126" s="30">
        <f t="shared" si="68"/>
        <v>19.493882694704595</v>
      </c>
      <c r="AQ126" s="30">
        <f t="shared" si="69"/>
        <v>-19.244228782212005</v>
      </c>
      <c r="AR126" s="31">
        <f t="shared" si="98"/>
        <v>15.020188048819691</v>
      </c>
      <c r="AS126" s="33">
        <f t="shared" si="99"/>
        <v>-95.641305649810633</v>
      </c>
      <c r="AT126" s="31">
        <f t="shared" si="87"/>
        <v>1.1973600257157668E-7</v>
      </c>
      <c r="AU126" s="31">
        <f t="shared" si="88"/>
        <v>9.5135554329123986E-3</v>
      </c>
      <c r="AV126" s="32">
        <f t="shared" si="89"/>
        <v>-1.424957767618681E-9</v>
      </c>
      <c r="AW126" s="31">
        <f t="shared" si="90"/>
        <v>-1.0378424202875148E-3</v>
      </c>
      <c r="AX126" s="34">
        <f t="shared" si="100"/>
        <v>1.1831104480395801E-7</v>
      </c>
      <c r="AY126" s="35">
        <f t="shared" si="101"/>
        <v>8.4757130126248831E-3</v>
      </c>
      <c r="AZ126" s="10">
        <f t="shared" si="75"/>
        <v>15.020106588798621</v>
      </c>
      <c r="BA126" s="10">
        <f t="shared" si="76"/>
        <v>-95.982685910858024</v>
      </c>
      <c r="BB126" s="10">
        <f t="shared" si="102"/>
        <v>84.017314089141976</v>
      </c>
      <c r="BC126" s="37"/>
      <c r="BD126" s="60">
        <f t="shared" si="103"/>
        <v>15</v>
      </c>
      <c r="BE126" s="60">
        <f t="shared" si="104"/>
        <v>-96</v>
      </c>
      <c r="BF126" s="60">
        <f t="shared" si="105"/>
        <v>84</v>
      </c>
      <c r="BI126" s="37">
        <f t="shared" si="70"/>
        <v>-3.3732742558365831E-5</v>
      </c>
      <c r="BJ126" s="37">
        <f t="shared" si="71"/>
        <v>-0.15968202137203791</v>
      </c>
      <c r="BK126" s="37">
        <f t="shared" si="72"/>
        <v>-4.7845589556053377E-5</v>
      </c>
      <c r="BL126" s="37">
        <f t="shared" si="73"/>
        <v>-0.19017395268798767</v>
      </c>
    </row>
    <row r="127" spans="22:64" x14ac:dyDescent="0.35">
      <c r="V127" s="29">
        <v>2.23</v>
      </c>
      <c r="W127" s="36">
        <f t="shared" si="91"/>
        <v>1698.2436524617444</v>
      </c>
      <c r="X127" s="30">
        <f t="shared" si="74"/>
        <v>-6.6910605961528935</v>
      </c>
      <c r="Y127" s="31">
        <f t="shared" si="77"/>
        <v>-0.26639616226023843</v>
      </c>
      <c r="Z127" s="31">
        <f t="shared" si="78"/>
        <v>-14.117970064558216</v>
      </c>
      <c r="AA127" s="31">
        <f t="shared" si="79"/>
        <v>1.6624261086359891E-3</v>
      </c>
      <c r="AB127" s="31">
        <f t="shared" si="80"/>
        <v>-1.1209540194473606</v>
      </c>
      <c r="AC127" s="31">
        <f t="shared" si="92"/>
        <v>1.7801084420493147E-6</v>
      </c>
      <c r="AD127" s="31">
        <f t="shared" si="81"/>
        <v>3.6682057881363341E-2</v>
      </c>
      <c r="AE127" s="31">
        <f t="shared" si="93"/>
        <v>-6.955792552196054</v>
      </c>
      <c r="AF127" s="31">
        <f t="shared" si="94"/>
        <v>-15.202242026124214</v>
      </c>
      <c r="AG127" s="31">
        <f t="shared" si="67"/>
        <v>73.803921600570277</v>
      </c>
      <c r="AH127" s="31">
        <f t="shared" si="82"/>
        <v>-52.429343530396096</v>
      </c>
      <c r="AI127" s="31">
        <f t="shared" si="83"/>
        <v>-89.863020407592174</v>
      </c>
      <c r="AJ127" s="31">
        <f t="shared" si="95"/>
        <v>0.14885254373163145</v>
      </c>
      <c r="AK127" s="31">
        <f t="shared" si="84"/>
        <v>10.577120858848758</v>
      </c>
      <c r="AL127" s="32">
        <f t="shared" si="85"/>
        <v>-2.1800860132489249E-3</v>
      </c>
      <c r="AM127" s="31">
        <f t="shared" si="86"/>
        <v>-1.2836573845534214</v>
      </c>
      <c r="AN127" s="31">
        <f t="shared" si="96"/>
        <v>21.521250527892565</v>
      </c>
      <c r="AO127" s="31">
        <f t="shared" si="97"/>
        <v>-80.569556933296838</v>
      </c>
      <c r="AP127" s="30">
        <f t="shared" si="68"/>
        <v>19.493882694704595</v>
      </c>
      <c r="AQ127" s="30">
        <f t="shared" si="69"/>
        <v>-19.244228782212005</v>
      </c>
      <c r="AR127" s="31">
        <f t="shared" si="98"/>
        <v>14.815111888189101</v>
      </c>
      <c r="AS127" s="33">
        <f t="shared" si="99"/>
        <v>-95.771798959421048</v>
      </c>
      <c r="AT127" s="31">
        <f t="shared" si="87"/>
        <v>1.2537898645780831E-7</v>
      </c>
      <c r="AU127" s="31">
        <f t="shared" si="88"/>
        <v>9.7351546019573028E-3</v>
      </c>
      <c r="AV127" s="32">
        <f t="shared" si="89"/>
        <v>-1.4921135324007287E-9</v>
      </c>
      <c r="AW127" s="31">
        <f t="shared" si="90"/>
        <v>-1.062016875766436E-3</v>
      </c>
      <c r="AX127" s="34">
        <f t="shared" si="100"/>
        <v>1.238868729254076E-7</v>
      </c>
      <c r="AY127" s="35">
        <f t="shared" si="101"/>
        <v>8.673137726190867E-3</v>
      </c>
      <c r="AZ127" s="10">
        <f t="shared" si="75"/>
        <v>14.815026589094987</v>
      </c>
      <c r="BA127" s="10">
        <f t="shared" si="76"/>
        <v>-96.121130934640092</v>
      </c>
      <c r="BB127" s="10">
        <f t="shared" si="102"/>
        <v>83.878869065359908</v>
      </c>
      <c r="BC127" s="62"/>
      <c r="BD127" s="60">
        <f t="shared" si="103"/>
        <v>15</v>
      </c>
      <c r="BE127" s="60">
        <f t="shared" si="104"/>
        <v>-96</v>
      </c>
      <c r="BF127" s="60">
        <f t="shared" si="105"/>
        <v>84</v>
      </c>
      <c r="BI127" s="37">
        <f t="shared" si="70"/>
        <v>-3.5322511272131021E-5</v>
      </c>
      <c r="BJ127" s="37">
        <f t="shared" si="71"/>
        <v>-0.16340147352508294</v>
      </c>
      <c r="BK127" s="37">
        <f t="shared" si="72"/>
        <v>-5.0100469714816879E-5</v>
      </c>
      <c r="BL127" s="37">
        <f t="shared" si="73"/>
        <v>-0.19460363942014586</v>
      </c>
    </row>
    <row r="128" spans="22:64" x14ac:dyDescent="0.35">
      <c r="V128" s="29">
        <v>2.2400000000000002</v>
      </c>
      <c r="W128" s="38">
        <f t="shared" si="91"/>
        <v>1737.8008287493767</v>
      </c>
      <c r="X128" s="30">
        <f t="shared" si="74"/>
        <v>-6.6910605961528935</v>
      </c>
      <c r="Y128" s="31">
        <f t="shared" si="77"/>
        <v>-0.27855668187085841</v>
      </c>
      <c r="Z128" s="31">
        <f t="shared" si="78"/>
        <v>-14.433229604124922</v>
      </c>
      <c r="AA128" s="31">
        <f t="shared" si="79"/>
        <v>1.7407581375873207E-3</v>
      </c>
      <c r="AB128" s="31">
        <f t="shared" si="80"/>
        <v>-1.1470574960431499</v>
      </c>
      <c r="AC128" s="31">
        <f t="shared" si="92"/>
        <v>1.8640023508584598E-6</v>
      </c>
      <c r="AD128" s="31">
        <f t="shared" si="81"/>
        <v>3.7536492530735072E-2</v>
      </c>
      <c r="AE128" s="31">
        <f t="shared" si="93"/>
        <v>-6.9678746558838141</v>
      </c>
      <c r="AF128" s="31">
        <f t="shared" si="94"/>
        <v>-15.542750607637336</v>
      </c>
      <c r="AG128" s="31">
        <f t="shared" si="67"/>
        <v>73.803921600570277</v>
      </c>
      <c r="AH128" s="31">
        <f t="shared" si="82"/>
        <v>-52.629342413188013</v>
      </c>
      <c r="AI128" s="31">
        <f t="shared" si="83"/>
        <v>-89.866138432309228</v>
      </c>
      <c r="AJ128" s="31">
        <f t="shared" si="95"/>
        <v>0.15574341857148438</v>
      </c>
      <c r="AK128" s="31">
        <f t="shared" si="84"/>
        <v>10.817743955035974</v>
      </c>
      <c r="AL128" s="32">
        <f t="shared" si="85"/>
        <v>-2.2828033033128609E-3</v>
      </c>
      <c r="AM128" s="31">
        <f t="shared" si="86"/>
        <v>-1.3135472495519198</v>
      </c>
      <c r="AN128" s="31">
        <f t="shared" si="96"/>
        <v>21.328039802650437</v>
      </c>
      <c r="AO128" s="31">
        <f t="shared" si="97"/>
        <v>-80.361941726825165</v>
      </c>
      <c r="AP128" s="30">
        <f t="shared" si="68"/>
        <v>19.493882694704595</v>
      </c>
      <c r="AQ128" s="30">
        <f t="shared" si="69"/>
        <v>-19.244228782212005</v>
      </c>
      <c r="AR128" s="31">
        <f t="shared" si="98"/>
        <v>14.609819059259209</v>
      </c>
      <c r="AS128" s="33">
        <f t="shared" si="99"/>
        <v>-95.904692334462496</v>
      </c>
      <c r="AT128" s="31">
        <f t="shared" si="87"/>
        <v>1.3128791449373914E-7</v>
      </c>
      <c r="AU128" s="31">
        <f t="shared" si="88"/>
        <v>9.9619154784346513E-3</v>
      </c>
      <c r="AV128" s="32">
        <f t="shared" si="89"/>
        <v>-1.5624342199290921E-9</v>
      </c>
      <c r="AW128" s="31">
        <f t="shared" si="90"/>
        <v>-1.0867544266498293E-3</v>
      </c>
      <c r="AX128" s="34">
        <f t="shared" si="100"/>
        <v>1.2972548027381004E-7</v>
      </c>
      <c r="AY128" s="35">
        <f t="shared" si="101"/>
        <v>8.8751610517848224E-3</v>
      </c>
      <c r="AZ128" s="10">
        <f t="shared" si="75"/>
        <v>14.609729740163987</v>
      </c>
      <c r="BA128" s="10">
        <f t="shared" si="76"/>
        <v>-96.262161239235596</v>
      </c>
      <c r="BB128" s="10">
        <f t="shared" si="102"/>
        <v>83.737838760764404</v>
      </c>
      <c r="BC128" s="37"/>
      <c r="BD128" s="60">
        <f t="shared" si="103"/>
        <v>15</v>
      </c>
      <c r="BE128" s="60">
        <f t="shared" si="104"/>
        <v>-96</v>
      </c>
      <c r="BF128" s="60">
        <f t="shared" si="105"/>
        <v>84</v>
      </c>
      <c r="BI128" s="37">
        <f t="shared" si="70"/>
        <v>-3.6987202854160143E-5</v>
      </c>
      <c r="BJ128" s="37">
        <f t="shared" si="71"/>
        <v>-0.16720756142246479</v>
      </c>
      <c r="BK128" s="37">
        <f t="shared" si="72"/>
        <v>-5.2461617848078199E-5</v>
      </c>
      <c r="BL128" s="37">
        <f t="shared" si="73"/>
        <v>-0.19913650440242958</v>
      </c>
    </row>
    <row r="129" spans="22:64" x14ac:dyDescent="0.35">
      <c r="V129" s="29">
        <v>2.25</v>
      </c>
      <c r="W129" s="36">
        <f t="shared" si="91"/>
        <v>1778.2794100389242</v>
      </c>
      <c r="X129" s="30">
        <f t="shared" si="74"/>
        <v>-6.6910605961528935</v>
      </c>
      <c r="Y129" s="31">
        <f t="shared" si="77"/>
        <v>-0.29125391904097564</v>
      </c>
      <c r="Z129" s="31">
        <f t="shared" si="78"/>
        <v>-14.75491062568361</v>
      </c>
      <c r="AA129" s="31">
        <f t="shared" si="79"/>
        <v>1.8227803270669213E-3</v>
      </c>
      <c r="AB129" s="31">
        <f t="shared" si="80"/>
        <v>-1.1737685076324311</v>
      </c>
      <c r="AC129" s="31">
        <f t="shared" si="92"/>
        <v>1.9518500545849328E-6</v>
      </c>
      <c r="AD129" s="31">
        <f t="shared" si="81"/>
        <v>3.8410829502512706E-2</v>
      </c>
      <c r="AE129" s="31">
        <f t="shared" si="93"/>
        <v>-6.9804897830167478</v>
      </c>
      <c r="AF129" s="31">
        <f t="shared" si="94"/>
        <v>-15.89026830381353</v>
      </c>
      <c r="AG129" s="31">
        <f t="shared" si="67"/>
        <v>73.803921600570277</v>
      </c>
      <c r="AH129" s="31">
        <f t="shared" si="82"/>
        <v>-52.829341346262296</v>
      </c>
      <c r="AI129" s="31">
        <f t="shared" si="83"/>
        <v>-89.869185482884731</v>
      </c>
      <c r="AJ129" s="31">
        <f t="shared" si="95"/>
        <v>0.16294735077882411</v>
      </c>
      <c r="AK129" s="31">
        <f t="shared" si="84"/>
        <v>11.063572678639048</v>
      </c>
      <c r="AL129" s="32">
        <f t="shared" si="85"/>
        <v>-2.3903589063185241E-3</v>
      </c>
      <c r="AM129" s="31">
        <f t="shared" si="86"/>
        <v>-1.3441325985741484</v>
      </c>
      <c r="AN129" s="31">
        <f t="shared" si="96"/>
        <v>21.135137246180488</v>
      </c>
      <c r="AO129" s="31">
        <f t="shared" si="97"/>
        <v>-80.149745402819832</v>
      </c>
      <c r="AP129" s="30">
        <f t="shared" si="68"/>
        <v>19.493882694704595</v>
      </c>
      <c r="AQ129" s="30">
        <f t="shared" si="69"/>
        <v>-19.244228782212005</v>
      </c>
      <c r="AR129" s="31">
        <f t="shared" si="98"/>
        <v>14.404301375656331</v>
      </c>
      <c r="AS129" s="33">
        <f t="shared" si="99"/>
        <v>-96.04001370663336</v>
      </c>
      <c r="AT129" s="31">
        <f t="shared" si="87"/>
        <v>1.3747532486434812E-7</v>
      </c>
      <c r="AU129" s="31">
        <f t="shared" si="88"/>
        <v>1.0193958293934232E-2</v>
      </c>
      <c r="AV129" s="32">
        <f t="shared" si="89"/>
        <v>-1.6360702652886593E-9</v>
      </c>
      <c r="AW129" s="31">
        <f t="shared" si="90"/>
        <v>-1.1120681891145742E-3</v>
      </c>
      <c r="AX129" s="34">
        <f t="shared" si="100"/>
        <v>1.3583925459905944E-7</v>
      </c>
      <c r="AY129" s="35">
        <f t="shared" si="101"/>
        <v>9.0818901048196586E-3</v>
      </c>
      <c r="AZ129" s="10">
        <f t="shared" si="75"/>
        <v>14.404207847105248</v>
      </c>
      <c r="BA129" s="10">
        <f t="shared" si="76"/>
        <v>-96.405809070289209</v>
      </c>
      <c r="BB129" s="10">
        <f t="shared" si="102"/>
        <v>83.594190929710791</v>
      </c>
      <c r="BC129" s="62"/>
      <c r="BD129" s="60">
        <f t="shared" si="103"/>
        <v>14</v>
      </c>
      <c r="BE129" s="60">
        <f t="shared" si="104"/>
        <v>-96</v>
      </c>
      <c r="BF129" s="60">
        <f t="shared" si="105"/>
        <v>84</v>
      </c>
      <c r="BI129" s="37">
        <f t="shared" si="70"/>
        <v>-3.8730348248293426E-5</v>
      </c>
      <c r="BJ129" s="37">
        <f t="shared" si="71"/>
        <v>-0.1711023029679252</v>
      </c>
      <c r="BK129" s="37">
        <f t="shared" si="72"/>
        <v>-5.4934042090931434E-5</v>
      </c>
      <c r="BL129" s="37">
        <f t="shared" si="73"/>
        <v>-0.20377495079275396</v>
      </c>
    </row>
    <row r="130" spans="22:64" x14ac:dyDescent="0.35">
      <c r="V130" s="29">
        <v>2.2599999999999998</v>
      </c>
      <c r="W130" s="38">
        <f t="shared" si="91"/>
        <v>1819.700858609983</v>
      </c>
      <c r="X130" s="30">
        <f t="shared" si="74"/>
        <v>-6.6910605961528935</v>
      </c>
      <c r="Y130" s="31">
        <f t="shared" si="77"/>
        <v>-0.30450989041181131</v>
      </c>
      <c r="Z130" s="31">
        <f t="shared" si="78"/>
        <v>-15.083102536250799</v>
      </c>
      <c r="AA130" s="31">
        <f t="shared" si="79"/>
        <v>1.9086664429515082E-3</v>
      </c>
      <c r="AB130" s="31">
        <f t="shared" si="80"/>
        <v>-1.2011011702779641</v>
      </c>
      <c r="AC130" s="31">
        <f t="shared" si="92"/>
        <v>2.0438378919899411E-6</v>
      </c>
      <c r="AD130" s="31">
        <f t="shared" si="81"/>
        <v>3.9305532380102121E-2</v>
      </c>
      <c r="AE130" s="31">
        <f t="shared" si="93"/>
        <v>-6.9936597762838613</v>
      </c>
      <c r="AF130" s="31">
        <f t="shared" si="94"/>
        <v>-16.244898174148663</v>
      </c>
      <c r="AG130" s="31">
        <f t="shared" si="67"/>
        <v>73.803921600570277</v>
      </c>
      <c r="AH130" s="31">
        <f t="shared" si="82"/>
        <v>-53.029340327355889</v>
      </c>
      <c r="AI130" s="31">
        <f t="shared" si="83"/>
        <v>-89.872163174836246</v>
      </c>
      <c r="AJ130" s="31">
        <f t="shared" si="95"/>
        <v>0.17047800805571489</v>
      </c>
      <c r="AK130" s="31">
        <f t="shared" si="84"/>
        <v>11.314701151000895</v>
      </c>
      <c r="AL130" s="32">
        <f t="shared" si="85"/>
        <v>-2.5029805938631255E-3</v>
      </c>
      <c r="AM130" s="31">
        <f t="shared" si="86"/>
        <v>-1.3754295786126041</v>
      </c>
      <c r="AN130" s="31">
        <f t="shared" si="96"/>
        <v>20.942556300676237</v>
      </c>
      <c r="AO130" s="31">
        <f t="shared" si="97"/>
        <v>-79.932891602447967</v>
      </c>
      <c r="AP130" s="30">
        <f t="shared" si="68"/>
        <v>19.493882694704595</v>
      </c>
      <c r="AQ130" s="30">
        <f t="shared" si="69"/>
        <v>-19.244228782212005</v>
      </c>
      <c r="AR130" s="31">
        <f t="shared" si="98"/>
        <v>14.198550436884965</v>
      </c>
      <c r="AS130" s="33">
        <f t="shared" si="99"/>
        <v>-96.177789776596626</v>
      </c>
      <c r="AT130" s="31">
        <f t="shared" si="87"/>
        <v>1.439543362796777E-7</v>
      </c>
      <c r="AU130" s="31">
        <f t="shared" si="88"/>
        <v>1.0431406080597805E-2</v>
      </c>
      <c r="AV130" s="32">
        <f t="shared" si="89"/>
        <v>-1.7131759608741929E-9</v>
      </c>
      <c r="AW130" s="31">
        <f t="shared" si="90"/>
        <v>-1.1379715848525563E-3</v>
      </c>
      <c r="AX130" s="34">
        <f t="shared" si="100"/>
        <v>1.4224116031880352E-7</v>
      </c>
      <c r="AY130" s="35">
        <f t="shared" si="101"/>
        <v>9.2934344957452484E-3</v>
      </c>
      <c r="AZ130" s="10">
        <f t="shared" si="75"/>
        <v>14.198452500494737</v>
      </c>
      <c r="BA130" s="10">
        <f t="shared" si="76"/>
        <v>-96.552105542875267</v>
      </c>
      <c r="BB130" s="10">
        <f t="shared" si="102"/>
        <v>83.447894457124733</v>
      </c>
      <c r="BC130" s="37"/>
      <c r="BD130" s="60">
        <f t="shared" si="103"/>
        <v>14</v>
      </c>
      <c r="BE130" s="60">
        <f t="shared" si="104"/>
        <v>-97</v>
      </c>
      <c r="BF130" s="60">
        <f t="shared" si="105"/>
        <v>83</v>
      </c>
      <c r="BI130" s="37">
        <f t="shared" si="70"/>
        <v>-4.055564480357196E-5</v>
      </c>
      <c r="BJ130" s="37">
        <f t="shared" si="71"/>
        <v>-0.17508776306092888</v>
      </c>
      <c r="BK130" s="37">
        <f t="shared" si="72"/>
        <v>-5.752298658589065E-5</v>
      </c>
      <c r="BL130" s="37">
        <f t="shared" si="73"/>
        <v>-0.20852143771345311</v>
      </c>
    </row>
    <row r="131" spans="22:64" x14ac:dyDescent="0.35">
      <c r="V131" s="29">
        <v>2.27</v>
      </c>
      <c r="W131" s="36">
        <f t="shared" si="91"/>
        <v>1862.0871366628685</v>
      </c>
      <c r="X131" s="30">
        <f t="shared" si="74"/>
        <v>-6.6910605961528935</v>
      </c>
      <c r="Y131" s="31">
        <f t="shared" si="77"/>
        <v>-0.31834736607258507</v>
      </c>
      <c r="Z131" s="31">
        <f t="shared" si="78"/>
        <v>-15.417893167518679</v>
      </c>
      <c r="AA131" s="31">
        <f t="shared" si="79"/>
        <v>1.998598426368378E-3</v>
      </c>
      <c r="AB131" s="31">
        <f t="shared" si="80"/>
        <v>-1.2290699263295808</v>
      </c>
      <c r="AC131" s="31">
        <f t="shared" si="92"/>
        <v>2.1401609810561465E-6</v>
      </c>
      <c r="AD131" s="31">
        <f t="shared" si="81"/>
        <v>4.0221075545065536E-2</v>
      </c>
      <c r="AE131" s="31">
        <f t="shared" si="93"/>
        <v>-7.0074072236381291</v>
      </c>
      <c r="AF131" s="31">
        <f t="shared" si="94"/>
        <v>-16.606742018303194</v>
      </c>
      <c r="AG131" s="31">
        <f t="shared" si="67"/>
        <v>73.803921600570277</v>
      </c>
      <c r="AH131" s="31">
        <f t="shared" si="82"/>
        <v>-53.229339354307619</v>
      </c>
      <c r="AI131" s="31">
        <f t="shared" si="83"/>
        <v>-89.875073086911073</v>
      </c>
      <c r="AJ131" s="31">
        <f t="shared" si="95"/>
        <v>0.17834960349572659</v>
      </c>
      <c r="AK131" s="31">
        <f t="shared" si="84"/>
        <v>11.571223910162017</v>
      </c>
      <c r="AL131" s="32">
        <f t="shared" si="85"/>
        <v>-2.6209068478817146E-3</v>
      </c>
      <c r="AM131" s="31">
        <f t="shared" si="86"/>
        <v>-1.4074547089921603</v>
      </c>
      <c r="AN131" s="31">
        <f t="shared" si="96"/>
        <v>20.750310942910502</v>
      </c>
      <c r="AO131" s="31">
        <f t="shared" si="97"/>
        <v>-79.711303885741216</v>
      </c>
      <c r="AP131" s="30">
        <f t="shared" si="68"/>
        <v>19.493882694704595</v>
      </c>
      <c r="AQ131" s="30">
        <f t="shared" si="69"/>
        <v>-19.244228782212005</v>
      </c>
      <c r="AR131" s="31">
        <f t="shared" si="98"/>
        <v>13.992557631764967</v>
      </c>
      <c r="AS131" s="33">
        <f t="shared" si="99"/>
        <v>-96.318045904044411</v>
      </c>
      <c r="AT131" s="31">
        <f t="shared" si="87"/>
        <v>1.5073869619119992E-7</v>
      </c>
      <c r="AU131" s="31">
        <f t="shared" si="88"/>
        <v>1.0674384736352236E-2</v>
      </c>
      <c r="AV131" s="32">
        <f t="shared" si="89"/>
        <v>-1.7939152423551332E-9</v>
      </c>
      <c r="AW131" s="31">
        <f t="shared" si="90"/>
        <v>-1.1644783481870292E-3</v>
      </c>
      <c r="AX131" s="34">
        <f t="shared" si="100"/>
        <v>1.4894478094884478E-7</v>
      </c>
      <c r="AY131" s="35">
        <f t="shared" si="101"/>
        <v>9.5099063881652068E-3</v>
      </c>
      <c r="AZ131" s="10">
        <f t="shared" si="75"/>
        <v>13.992455079803008</v>
      </c>
      <c r="BA131" s="10">
        <f t="shared" si="76"/>
        <v>-96.701080533901035</v>
      </c>
      <c r="BB131" s="10">
        <f t="shared" si="102"/>
        <v>83.298919466098965</v>
      </c>
      <c r="BC131" s="62"/>
      <c r="BD131" s="60">
        <f t="shared" si="103"/>
        <v>14</v>
      </c>
      <c r="BE131" s="60">
        <f t="shared" si="104"/>
        <v>-97</v>
      </c>
      <c r="BF131" s="60">
        <f t="shared" si="105"/>
        <v>83</v>
      </c>
      <c r="BI131" s="37">
        <f t="shared" si="70"/>
        <v>-4.2466964113803213E-5</v>
      </c>
      <c r="BJ131" s="37">
        <f t="shared" si="71"/>
        <v>-0.17916605469081329</v>
      </c>
      <c r="BK131" s="37">
        <f t="shared" si="72"/>
        <v>-6.0233942623902278E-5</v>
      </c>
      <c r="BL131" s="37">
        <f t="shared" si="73"/>
        <v>-0.21337848155397821</v>
      </c>
    </row>
    <row r="132" spans="22:64" x14ac:dyDescent="0.35">
      <c r="V132" s="29">
        <v>2.2799999999999998</v>
      </c>
      <c r="W132" s="38">
        <f t="shared" si="91"/>
        <v>1905.460717963248</v>
      </c>
      <c r="X132" s="30">
        <f t="shared" si="74"/>
        <v>-6.6910605961528935</v>
      </c>
      <c r="Y132" s="31">
        <f t="shared" si="77"/>
        <v>-0.33278988196135995</v>
      </c>
      <c r="Z132" s="31">
        <f t="shared" si="78"/>
        <v>-15.75936854701993</v>
      </c>
      <c r="AA132" s="31">
        <f t="shared" si="79"/>
        <v>2.0927667776387535E-3</v>
      </c>
      <c r="AB132" s="31">
        <f t="shared" si="80"/>
        <v>-1.2576895518445674</v>
      </c>
      <c r="AC132" s="31">
        <f t="shared" si="92"/>
        <v>2.2410236355756009E-6</v>
      </c>
      <c r="AD132" s="31">
        <f t="shared" si="81"/>
        <v>4.1157944428636344E-2</v>
      </c>
      <c r="AE132" s="31">
        <f t="shared" si="93"/>
        <v>-7.0217554703129785</v>
      </c>
      <c r="AF132" s="31">
        <f t="shared" si="94"/>
        <v>-16.975900154435859</v>
      </c>
      <c r="AG132" s="31">
        <f t="shared" ref="AG132:AG195" si="106">DC_gain_comp</f>
        <v>73.803921600570277</v>
      </c>
      <c r="AH132" s="31">
        <f t="shared" si="82"/>
        <v>-53.429338425053523</v>
      </c>
      <c r="AI132" s="31">
        <f t="shared" si="83"/>
        <v>-89.877916761923061</v>
      </c>
      <c r="AJ132" s="31">
        <f t="shared" si="95"/>
        <v>0.1865769126088011</v>
      </c>
      <c r="AK132" s="31">
        <f t="shared" si="84"/>
        <v>11.833235812343213</v>
      </c>
      <c r="AL132" s="32">
        <f t="shared" si="85"/>
        <v>-2.7443873630915543E-3</v>
      </c>
      <c r="AM132" s="31">
        <f t="shared" si="86"/>
        <v>-1.4402248897730741</v>
      </c>
      <c r="AN132" s="31">
        <f t="shared" si="96"/>
        <v>20.558415700762463</v>
      </c>
      <c r="AO132" s="31">
        <f t="shared" si="97"/>
        <v>-79.484905839352919</v>
      </c>
      <c r="AP132" s="30">
        <f t="shared" ref="AP132:AP195" si="107">-20*LOG(GmPS*Rsns)</f>
        <v>19.493882694704595</v>
      </c>
      <c r="AQ132" s="30">
        <f t="shared" ref="AQ132:AQ195" si="108">20*LOG(Vref/Vout)</f>
        <v>-19.244228782212005</v>
      </c>
      <c r="AR132" s="31">
        <f t="shared" si="98"/>
        <v>13.786314142942075</v>
      </c>
      <c r="AS132" s="33">
        <f t="shared" si="99"/>
        <v>-96.460805993788782</v>
      </c>
      <c r="AT132" s="31">
        <f t="shared" si="87"/>
        <v>1.5784279043508398E-7</v>
      </c>
      <c r="AU132" s="31">
        <f t="shared" si="88"/>
        <v>1.0923023091662005E-2</v>
      </c>
      <c r="AV132" s="32">
        <f t="shared" si="89"/>
        <v>-1.8784597600206658E-9</v>
      </c>
      <c r="AW132" s="31">
        <f t="shared" si="90"/>
        <v>-1.1916025333547227E-3</v>
      </c>
      <c r="AX132" s="34">
        <f t="shared" si="100"/>
        <v>1.559643306750633E-7</v>
      </c>
      <c r="AY132" s="35">
        <f t="shared" si="101"/>
        <v>9.7314205583072817E-3</v>
      </c>
      <c r="AZ132" s="10">
        <f t="shared" si="75"/>
        <v>13.786206757885909</v>
      </c>
      <c r="BA132" s="10">
        <f t="shared" si="76"/>
        <v>-96.852762570590741</v>
      </c>
      <c r="BB132" s="10">
        <f t="shared" si="102"/>
        <v>83.147237429409259</v>
      </c>
      <c r="BC132" s="37"/>
      <c r="BD132" s="60">
        <f t="shared" si="103"/>
        <v>14</v>
      </c>
      <c r="BE132" s="60">
        <f t="shared" si="104"/>
        <v>-97</v>
      </c>
      <c r="BF132" s="60">
        <f t="shared" si="105"/>
        <v>83</v>
      </c>
      <c r="BI132" s="37">
        <f t="shared" ref="BI132:BI195" si="109">20*LOG(1/SQRT((W132/fp_filter)^2+1))</f>
        <v>-4.4468360227480984E-5</v>
      </c>
      <c r="BJ132" s="37">
        <f t="shared" ref="BJ132:BJ195" si="110">-180/PI()*ATAN(W132/fp_filter)</f>
        <v>-0.18333934005638522</v>
      </c>
      <c r="BK132" s="37">
        <f t="shared" ref="BK132:BK195" si="111">20*LOG(1/SQRT((W132/f_L)^2+1))</f>
        <v>-6.3072660269555903E-5</v>
      </c>
      <c r="BL132" s="37">
        <f t="shared" ref="BL132:BL195" si="112">-180/PI()*ATAN(W132/f_L)</f>
        <v>-0.21834865730387387</v>
      </c>
    </row>
    <row r="133" spans="22:64" x14ac:dyDescent="0.35">
      <c r="V133" s="29">
        <v>2.29</v>
      </c>
      <c r="W133" s="36">
        <f t="shared" si="91"/>
        <v>1949.8445997580459</v>
      </c>
      <c r="X133" s="30">
        <f t="shared" ref="X133:X196" si="113">DC_gain_power</f>
        <v>-6.6910605961528935</v>
      </c>
      <c r="Y133" s="31">
        <f t="shared" si="77"/>
        <v>-0.34786175117684448</v>
      </c>
      <c r="Z133" s="31">
        <f t="shared" si="78"/>
        <v>-16.10761265724922</v>
      </c>
      <c r="AA133" s="31">
        <f t="shared" si="79"/>
        <v>2.1913709581532492E-3</v>
      </c>
      <c r="AB133" s="31">
        <f t="shared" si="80"/>
        <v>-1.2869751641680891</v>
      </c>
      <c r="AC133" s="31">
        <f t="shared" si="92"/>
        <v>2.3466397952381282E-6</v>
      </c>
      <c r="AD133" s="31">
        <f t="shared" si="81"/>
        <v>4.2116635769092477E-2</v>
      </c>
      <c r="AE133" s="31">
        <f t="shared" si="93"/>
        <v>-7.0367286297317895</v>
      </c>
      <c r="AF133" s="31">
        <f t="shared" si="94"/>
        <v>-17.35247118564822</v>
      </c>
      <c r="AG133" s="31">
        <f t="shared" si="106"/>
        <v>73.803921600570277</v>
      </c>
      <c r="AH133" s="31">
        <f t="shared" si="82"/>
        <v>-53.629337537622568</v>
      </c>
      <c r="AI133" s="31">
        <f t="shared" si="83"/>
        <v>-89.88069570757024</v>
      </c>
      <c r="AJ133" s="31">
        <f t="shared" si="95"/>
        <v>0.19517529042765933</v>
      </c>
      <c r="AK133" s="31">
        <f t="shared" si="84"/>
        <v>12.100831925462847</v>
      </c>
      <c r="AL133" s="32">
        <f t="shared" si="85"/>
        <v>-2.8736835728630401E-3</v>
      </c>
      <c r="AM133" s="31">
        <f t="shared" si="86"/>
        <v>-1.4737574103305318</v>
      </c>
      <c r="AN133" s="31">
        <f t="shared" si="96"/>
        <v>20.366885669802507</v>
      </c>
      <c r="AO133" s="31">
        <f t="shared" si="97"/>
        <v>-79.253621192437933</v>
      </c>
      <c r="AP133" s="30">
        <f t="shared" si="107"/>
        <v>19.493882694704595</v>
      </c>
      <c r="AQ133" s="30">
        <f t="shared" si="108"/>
        <v>-19.244228782212005</v>
      </c>
      <c r="AR133" s="31">
        <f t="shared" si="98"/>
        <v>13.579810952563307</v>
      </c>
      <c r="AS133" s="33">
        <f t="shared" si="99"/>
        <v>-96.606092378086146</v>
      </c>
      <c r="AT133" s="31">
        <f t="shared" si="87"/>
        <v>1.652816933772156E-7</v>
      </c>
      <c r="AU133" s="31">
        <f t="shared" si="88"/>
        <v>1.1177452977836743E-2</v>
      </c>
      <c r="AV133" s="32">
        <f t="shared" si="89"/>
        <v>-1.9669888787797208E-9</v>
      </c>
      <c r="AW133" s="31">
        <f t="shared" si="90"/>
        <v>-1.2193585219575959E-3</v>
      </c>
      <c r="AX133" s="34">
        <f t="shared" si="100"/>
        <v>1.6331470449843586E-7</v>
      </c>
      <c r="AY133" s="35">
        <f t="shared" si="101"/>
        <v>9.9580944558791476E-3</v>
      </c>
      <c r="AZ133" s="10">
        <f t="shared" ref="AZ133:AZ196" si="114">AR133+AX133+BI133+BK133</f>
        <v>13.579698506639202</v>
      </c>
      <c r="BA133" s="10">
        <f t="shared" ref="BA133:BA196" si="115">AS133+AY133+BJ133+BL133</f>
        <v>-97.007178715258561</v>
      </c>
      <c r="BB133" s="10">
        <f t="shared" si="102"/>
        <v>82.992821284741439</v>
      </c>
      <c r="BC133" s="62"/>
      <c r="BD133" s="60">
        <f t="shared" si="103"/>
        <v>14</v>
      </c>
      <c r="BE133" s="60">
        <f t="shared" si="104"/>
        <v>-97</v>
      </c>
      <c r="BF133" s="60">
        <f t="shared" si="105"/>
        <v>83</v>
      </c>
      <c r="BI133" s="37">
        <f t="shared" si="109"/>
        <v>-4.6564078241565709E-5</v>
      </c>
      <c r="BJ133" s="37">
        <f t="shared" si="110"/>
        <v>-0.18760983171155918</v>
      </c>
      <c r="BK133" s="37">
        <f t="shared" si="111"/>
        <v>-6.6045160566936925E-5</v>
      </c>
      <c r="BL133" s="37">
        <f t="shared" si="112"/>
        <v>-0.2234345999167402</v>
      </c>
    </row>
    <row r="134" spans="22:64" x14ac:dyDescent="0.35">
      <c r="V134" s="29">
        <v>2.2999999999999998</v>
      </c>
      <c r="W134" s="38">
        <f t="shared" si="91"/>
        <v>1995.2623149688802</v>
      </c>
      <c r="X134" s="30">
        <f t="shared" si="113"/>
        <v>-6.6910605961528935</v>
      </c>
      <c r="Y134" s="31">
        <f t="shared" ref="Y134:Y197" si="116">20*LOG(1/SQRT((W134/fp)^2+1))</f>
        <v>-0.36358807405605709</v>
      </c>
      <c r="Z134" s="31">
        <f t="shared" ref="Z134:Z197" si="117">-180/PI()*ATAN(W134/fp)</f>
        <v>-16.462707182620726</v>
      </c>
      <c r="AA134" s="31">
        <f t="shared" ref="AA134:AA197" si="118">20*LOG(SQRT((W134/fzRHP)^2+1))</f>
        <v>2.294619811079398E-3</v>
      </c>
      <c r="AB134" s="31">
        <f t="shared" ref="AB134:AB197" si="119">-180/PI()*ATAN(W134/fzRHP)</f>
        <v>-1.3169422296764335</v>
      </c>
      <c r="AC134" s="31">
        <f t="shared" si="92"/>
        <v>2.457233490435328E-6</v>
      </c>
      <c r="AD134" s="31">
        <f t="shared" ref="AD134:AD197" si="120">180/PI()*ATAN(W134/fzESR)</f>
        <v>4.3097657875123971E-2</v>
      </c>
      <c r="AE134" s="31">
        <f t="shared" si="93"/>
        <v>-7.0523515931643805</v>
      </c>
      <c r="AF134" s="31">
        <f t="shared" si="94"/>
        <v>-17.736551754422038</v>
      </c>
      <c r="AG134" s="31">
        <f t="shared" si="106"/>
        <v>73.803921600570277</v>
      </c>
      <c r="AH134" s="31">
        <f t="shared" ref="AH134:AH197" si="121">20*LOG(1/SQRT((W134/fp_comp1)^2+1))</f>
        <v>-53.829336690132415</v>
      </c>
      <c r="AI134" s="31">
        <f t="shared" ref="AI134:AI197" si="122">-180/PI()*ATAN(W134/fp_comp1)</f>
        <v>-89.88341139723407</v>
      </c>
      <c r="AJ134" s="31">
        <f t="shared" si="95"/>
        <v>0.20416068864552778</v>
      </c>
      <c r="AK134" s="31">
        <f t="shared" ref="AK134:AK197" si="123">180/PI()*ATAN(W134/fz_comp)</f>
        <v>12.374107414314128</v>
      </c>
      <c r="AL134" s="32">
        <f t="shared" ref="AL134:AL197" si="124">20*LOG(1/SQRT((W134/fp_comp2)^2+1))</f>
        <v>-3.0090691996520458E-3</v>
      </c>
      <c r="AM134" s="31">
        <f t="shared" ref="AM134:AM197" si="125">-180/PI()*ATAN(W134/fp_comp2)</f>
        <v>-1.5080699581134331</v>
      </c>
      <c r="AN134" s="31">
        <f t="shared" si="96"/>
        <v>20.175736529883736</v>
      </c>
      <c r="AO134" s="31">
        <f t="shared" si="97"/>
        <v>-79.017373941033384</v>
      </c>
      <c r="AP134" s="30">
        <f t="shared" si="107"/>
        <v>19.493882694704595</v>
      </c>
      <c r="AQ134" s="30">
        <f t="shared" si="108"/>
        <v>-19.244228782212005</v>
      </c>
      <c r="AR134" s="31">
        <f t="shared" si="98"/>
        <v>13.373038849211945</v>
      </c>
      <c r="AS134" s="33">
        <f t="shared" si="99"/>
        <v>-96.753925695455422</v>
      </c>
      <c r="AT134" s="31">
        <f t="shared" ref="AT134:AT197" si="126">20*LOG(SQRT((W134/fz_ff)^2+1))</f>
        <v>1.7307117948511818E-7</v>
      </c>
      <c r="AU134" s="31">
        <f t="shared" ref="AU134:AU197" si="127">180/PI()*ATAN(W134/fz_ff)</f>
        <v>1.1437809296929719E-2</v>
      </c>
      <c r="AV134" s="32">
        <f t="shared" ref="AV134:AV197" si="128">20*LOG(1/SQRT((W134/fp_ff)^2+1))</f>
        <v>-2.0596896781609758E-9</v>
      </c>
      <c r="AW134" s="31">
        <f t="shared" ref="AW134:AW197" si="129">-180/PI()*ATAN(W134/fp_ff)</f>
        <v>-1.2477610305881477E-3</v>
      </c>
      <c r="AX134" s="34">
        <f t="shared" si="100"/>
        <v>1.7101148980695719E-7</v>
      </c>
      <c r="AY134" s="35">
        <f t="shared" si="101"/>
        <v>1.019004826634157E-2</v>
      </c>
      <c r="AZ134" s="10">
        <f t="shared" si="114"/>
        <v>13.372921103911803</v>
      </c>
      <c r="BA134" s="10">
        <f t="shared" si="115"/>
        <v>-97.164354446632601</v>
      </c>
      <c r="BB134" s="10">
        <f t="shared" si="102"/>
        <v>82.835645553367399</v>
      </c>
      <c r="BC134" s="37"/>
      <c r="BD134" s="60">
        <f t="shared" si="103"/>
        <v>13</v>
      </c>
      <c r="BE134" s="60">
        <f t="shared" si="104"/>
        <v>-97</v>
      </c>
      <c r="BF134" s="60">
        <f t="shared" si="105"/>
        <v>83</v>
      </c>
      <c r="BI134" s="37">
        <f t="shared" si="109"/>
        <v>-4.8758563322525396E-5</v>
      </c>
      <c r="BJ134" s="37">
        <f t="shared" si="110"/>
        <v>-0.19197979373763624</v>
      </c>
      <c r="BK134" s="37">
        <f t="shared" si="111"/>
        <v>-6.9157748308774065E-5</v>
      </c>
      <c r="BL134" s="37">
        <f t="shared" si="112"/>
        <v>-0.2286390057058901</v>
      </c>
    </row>
    <row r="135" spans="22:64" x14ac:dyDescent="0.35">
      <c r="V135" s="29">
        <v>2.31</v>
      </c>
      <c r="W135" s="36">
        <f t="shared" ref="W135:W198" si="130">10*10^V135</f>
        <v>2041.7379446695315</v>
      </c>
      <c r="X135" s="30">
        <f t="shared" si="113"/>
        <v>-6.6910605961528935</v>
      </c>
      <c r="Y135" s="31">
        <f t="shared" si="116"/>
        <v>-0.3799947468643799</v>
      </c>
      <c r="Z135" s="31">
        <f t="shared" si="117"/>
        <v>-16.824731244197508</v>
      </c>
      <c r="AA135" s="31">
        <f t="shared" si="118"/>
        <v>2.4027320017170786E-3</v>
      </c>
      <c r="AB135" s="31">
        <f t="shared" si="119"/>
        <v>-1.3476065716859074</v>
      </c>
      <c r="AC135" s="31">
        <f t="shared" ref="AC135:AC198" si="131">20*LOG(SQRT((W135/fzESR)^2+1))</f>
        <v>2.5730393032070959E-6</v>
      </c>
      <c r="AD135" s="31">
        <f t="shared" si="120"/>
        <v>4.4101530895334688E-2</v>
      </c>
      <c r="AE135" s="31">
        <f t="shared" ref="AE135:AE198" si="132">X135+Y135+AA135+AC135</f>
        <v>-7.0686500379762531</v>
      </c>
      <c r="AF135" s="31">
        <f t="shared" ref="AF135:AF198" si="133">Z135+AB135+AD135</f>
        <v>-18.12823628498808</v>
      </c>
      <c r="AG135" s="31">
        <f t="shared" si="106"/>
        <v>73.803921600570277</v>
      </c>
      <c r="AH135" s="31">
        <f t="shared" si="121"/>
        <v>-54.02933588078546</v>
      </c>
      <c r="AI135" s="31">
        <f t="shared" si="122"/>
        <v>-89.886065270760326</v>
      </c>
      <c r="AJ135" s="31">
        <f t="shared" ref="AJ135:AJ198" si="134">20*LOG(SQRT((W135/fz_comp)^2+1))</f>
        <v>0.21354967272942768</v>
      </c>
      <c r="AK135" s="31">
        <f t="shared" si="123"/>
        <v>12.653157417027089</v>
      </c>
      <c r="AL135" s="32">
        <f t="shared" si="124"/>
        <v>-3.1508308310871274E-3</v>
      </c>
      <c r="AM135" s="31">
        <f t="shared" si="125"/>
        <v>-1.5431806275851543</v>
      </c>
      <c r="AN135" s="31">
        <f t="shared" ref="AN135:AN198" si="135">AG135+AH135+AJ135+AL135</f>
        <v>19.984984561683159</v>
      </c>
      <c r="AO135" s="31">
        <f t="shared" ref="AO135:AO198" si="136">AI135+AK135+AM135</f>
        <v>-78.776088481318396</v>
      </c>
      <c r="AP135" s="30">
        <f t="shared" si="107"/>
        <v>19.493882694704595</v>
      </c>
      <c r="AQ135" s="30">
        <f t="shared" si="108"/>
        <v>-19.244228782212005</v>
      </c>
      <c r="AR135" s="31">
        <f t="shared" ref="AR135:AR198" si="137">AE135+AN135+AP135+AQ135</f>
        <v>13.165988436199498</v>
      </c>
      <c r="AS135" s="33">
        <f t="shared" ref="AS135:AS198" si="138">AF135+AO135</f>
        <v>-96.904324766306473</v>
      </c>
      <c r="AT135" s="31">
        <f t="shared" si="126"/>
        <v>1.8122777347297058E-7</v>
      </c>
      <c r="AU135" s="31">
        <f t="shared" si="127"/>
        <v>1.1704230093264515E-2</v>
      </c>
      <c r="AV135" s="32">
        <f t="shared" si="128"/>
        <v>-2.1567608096227233E-9</v>
      </c>
      <c r="AW135" s="31">
        <f t="shared" si="129"/>
        <v>-1.2768251186323517E-3</v>
      </c>
      <c r="AX135" s="34">
        <f t="shared" ref="AX135:AX198" si="139">AT135+AV135</f>
        <v>1.7907101266334786E-7</v>
      </c>
      <c r="AY135" s="35">
        <f t="shared" ref="AY135:AY198" si="140">AU135+AW135</f>
        <v>1.0427404974632164E-2</v>
      </c>
      <c r="AZ135" s="10">
        <f t="shared" si="114"/>
        <v>13.165865141775003</v>
      </c>
      <c r="BA135" s="10">
        <f t="shared" si="115"/>
        <v>-97.324313538047122</v>
      </c>
      <c r="BB135" s="10">
        <f t="shared" ref="BB135:BB198" si="141">BA135+180</f>
        <v>82.675686461952878</v>
      </c>
      <c r="BC135" s="62"/>
      <c r="BD135" s="60">
        <f t="shared" ref="BD135:BD198" si="142">ROUND(AZ135,0)</f>
        <v>13</v>
      </c>
      <c r="BE135" s="60">
        <f t="shared" ref="BE135:BE198" si="143">ROUND(BA135,0)</f>
        <v>-97</v>
      </c>
      <c r="BF135" s="60">
        <f t="shared" ref="BF135:BF198" si="144">ROUND(BB135,0)</f>
        <v>83</v>
      </c>
      <c r="BI135" s="37">
        <f t="shared" si="109"/>
        <v>-5.1056470110283906E-5</v>
      </c>
      <c r="BJ135" s="37">
        <f t="shared" si="110"/>
        <v>-0.19645154294284345</v>
      </c>
      <c r="BK135" s="37">
        <f t="shared" si="111"/>
        <v>-7.2417025398788414E-5</v>
      </c>
      <c r="BL135" s="37">
        <f t="shared" si="112"/>
        <v>-0.23396463377243937</v>
      </c>
    </row>
    <row r="136" spans="22:64" x14ac:dyDescent="0.35">
      <c r="V136" s="29">
        <v>2.3199999999999998</v>
      </c>
      <c r="W136" s="38">
        <f t="shared" si="130"/>
        <v>2089.2961308540398</v>
      </c>
      <c r="X136" s="30">
        <f t="shared" si="113"/>
        <v>-6.6910605961528935</v>
      </c>
      <c r="Y136" s="31">
        <f t="shared" si="116"/>
        <v>-0.39710846893633972</v>
      </c>
      <c r="Z136" s="31">
        <f t="shared" si="117"/>
        <v>-17.193761122191617</v>
      </c>
      <c r="AA136" s="31">
        <f t="shared" si="118"/>
        <v>2.5159364784340375E-3</v>
      </c>
      <c r="AB136" s="31">
        <f t="shared" si="119"/>
        <v>-1.378984378530193</v>
      </c>
      <c r="AC136" s="31">
        <f t="shared" si="131"/>
        <v>2.6943028725470097E-6</v>
      </c>
      <c r="AD136" s="31">
        <f t="shared" si="120"/>
        <v>4.5128787094020885E-2</v>
      </c>
      <c r="AE136" s="31">
        <f t="shared" si="132"/>
        <v>-7.0856504343079267</v>
      </c>
      <c r="AF136" s="31">
        <f t="shared" si="133"/>
        <v>-18.527616713627786</v>
      </c>
      <c r="AG136" s="31">
        <f t="shared" si="106"/>
        <v>73.803921600570277</v>
      </c>
      <c r="AH136" s="31">
        <f t="shared" si="121"/>
        <v>-54.229335107864955</v>
      </c>
      <c r="AI136" s="31">
        <f t="shared" si="122"/>
        <v>-89.888658735222265</v>
      </c>
      <c r="AJ136" s="31">
        <f t="shared" si="134"/>
        <v>0.22335943894728538</v>
      </c>
      <c r="AK136" s="31">
        <f t="shared" si="123"/>
        <v>12.938076912440566</v>
      </c>
      <c r="AL136" s="32">
        <f t="shared" si="124"/>
        <v>-3.2992685229316994E-3</v>
      </c>
      <c r="AM136" s="31">
        <f t="shared" si="125"/>
        <v>-1.5791079293489507</v>
      </c>
      <c r="AN136" s="31">
        <f t="shared" si="135"/>
        <v>19.794646663129676</v>
      </c>
      <c r="AO136" s="31">
        <f t="shared" si="136"/>
        <v>-78.529689752130651</v>
      </c>
      <c r="AP136" s="30">
        <f t="shared" si="107"/>
        <v>19.493882694704595</v>
      </c>
      <c r="AQ136" s="30">
        <f t="shared" si="108"/>
        <v>-19.244228782212005</v>
      </c>
      <c r="AR136" s="31">
        <f t="shared" si="137"/>
        <v>12.958650141314337</v>
      </c>
      <c r="AS136" s="33">
        <f t="shared" si="138"/>
        <v>-97.057306465758444</v>
      </c>
      <c r="AT136" s="31">
        <f t="shared" si="126"/>
        <v>1.8976877344545577E-7</v>
      </c>
      <c r="AU136" s="31">
        <f t="shared" si="127"/>
        <v>1.1976856626627702E-2</v>
      </c>
      <c r="AV136" s="32">
        <f t="shared" si="128"/>
        <v>-2.2584047819331399E-9</v>
      </c>
      <c r="AW136" s="31">
        <f t="shared" si="129"/>
        <v>-1.3065661962543334E-3</v>
      </c>
      <c r="AX136" s="34">
        <f t="shared" si="139"/>
        <v>1.8751036866352263E-7</v>
      </c>
      <c r="AY136" s="35">
        <f t="shared" si="140"/>
        <v>1.0670290430373368E-2</v>
      </c>
      <c r="AZ136" s="10">
        <f t="shared" si="114"/>
        <v>12.958521036247237</v>
      </c>
      <c r="BA136" s="10">
        <f t="shared" si="115"/>
        <v>-97.487077932884418</v>
      </c>
      <c r="BB136" s="10">
        <f t="shared" si="141"/>
        <v>82.512922067115582</v>
      </c>
      <c r="BC136" s="37"/>
      <c r="BD136" s="60">
        <f t="shared" si="142"/>
        <v>13</v>
      </c>
      <c r="BE136" s="60">
        <f t="shared" si="143"/>
        <v>-97</v>
      </c>
      <c r="BF136" s="60">
        <f t="shared" si="144"/>
        <v>83</v>
      </c>
      <c r="BI136" s="37">
        <f t="shared" si="109"/>
        <v>-5.3462672604409693E-5</v>
      </c>
      <c r="BJ136" s="37">
        <f t="shared" si="110"/>
        <v>-0.20102745008976444</v>
      </c>
      <c r="BK136" s="37">
        <f t="shared" si="111"/>
        <v>-7.5829904864152691E-5</v>
      </c>
      <c r="BL136" s="37">
        <f t="shared" si="112"/>
        <v>-0.23941430746657716</v>
      </c>
    </row>
    <row r="137" spans="22:64" x14ac:dyDescent="0.35">
      <c r="V137" s="29">
        <v>2.33</v>
      </c>
      <c r="W137" s="36">
        <f t="shared" si="130"/>
        <v>2137.962089502234</v>
      </c>
      <c r="X137" s="30">
        <f t="shared" si="113"/>
        <v>-6.6910605961528935</v>
      </c>
      <c r="Y137" s="31">
        <f t="shared" si="116"/>
        <v>-0.41495674809750088</v>
      </c>
      <c r="Z137" s="31">
        <f t="shared" si="117"/>
        <v>-17.569869966305053</v>
      </c>
      <c r="AA137" s="31">
        <f t="shared" si="118"/>
        <v>2.6344729551585414E-3</v>
      </c>
      <c r="AB137" s="31">
        <f t="shared" si="119"/>
        <v>-1.4110922118089819</v>
      </c>
      <c r="AC137" s="31">
        <f t="shared" si="131"/>
        <v>2.8212814132080955E-6</v>
      </c>
      <c r="AD137" s="31">
        <f t="shared" si="120"/>
        <v>4.6179971133373403E-2</v>
      </c>
      <c r="AE137" s="31">
        <f t="shared" si="132"/>
        <v>-7.1033800500138229</v>
      </c>
      <c r="AF137" s="31">
        <f t="shared" si="133"/>
        <v>-18.93478220698066</v>
      </c>
      <c r="AG137" s="31">
        <f t="shared" si="106"/>
        <v>73.803921600570277</v>
      </c>
      <c r="AH137" s="31">
        <f t="shared" si="121"/>
        <v>-54.429334369731492</v>
      </c>
      <c r="AI137" s="31">
        <f t="shared" si="122"/>
        <v>-89.891193165666579</v>
      </c>
      <c r="AJ137" s="31">
        <f t="shared" si="134"/>
        <v>0.23360783124086176</v>
      </c>
      <c r="AK137" s="31">
        <f t="shared" si="123"/>
        <v>13.228960578013236</v>
      </c>
      <c r="AL137" s="32">
        <f t="shared" si="124"/>
        <v>-3.4546964301137525E-3</v>
      </c>
      <c r="AM137" s="31">
        <f t="shared" si="125"/>
        <v>-1.6158707994606443</v>
      </c>
      <c r="AN137" s="31">
        <f t="shared" si="135"/>
        <v>19.60474036564953</v>
      </c>
      <c r="AO137" s="31">
        <f t="shared" si="136"/>
        <v>-78.278103387113973</v>
      </c>
      <c r="AP137" s="30">
        <f t="shared" si="107"/>
        <v>19.493882694704595</v>
      </c>
      <c r="AQ137" s="30">
        <f t="shared" si="108"/>
        <v>-19.244228782212005</v>
      </c>
      <c r="AR137" s="31">
        <f t="shared" si="137"/>
        <v>12.751014228128298</v>
      </c>
      <c r="AS137" s="33">
        <f t="shared" si="138"/>
        <v>-97.212885594094629</v>
      </c>
      <c r="AT137" s="31">
        <f t="shared" si="126"/>
        <v>1.9871230104277661E-7</v>
      </c>
      <c r="AU137" s="31">
        <f t="shared" si="127"/>
        <v>1.2255833447166542E-2</v>
      </c>
      <c r="AV137" s="32">
        <f t="shared" si="128"/>
        <v>-2.364839533099885E-9</v>
      </c>
      <c r="AW137" s="31">
        <f t="shared" si="129"/>
        <v>-1.3370000325670587E-3</v>
      </c>
      <c r="AX137" s="34">
        <f t="shared" si="139"/>
        <v>1.9634746150967673E-7</v>
      </c>
      <c r="AY137" s="35">
        <f t="shared" si="140"/>
        <v>1.0918833414599484E-2</v>
      </c>
      <c r="AZ137" s="10">
        <f t="shared" si="114"/>
        <v>12.750879038575748</v>
      </c>
      <c r="BA137" s="10">
        <f t="shared" si="115"/>
        <v>-97.65266761771413</v>
      </c>
      <c r="BB137" s="10">
        <f t="shared" si="141"/>
        <v>82.34733238228587</v>
      </c>
      <c r="BC137" s="62"/>
      <c r="BD137" s="60">
        <f t="shared" si="142"/>
        <v>13</v>
      </c>
      <c r="BE137" s="60">
        <f t="shared" si="143"/>
        <v>-98</v>
      </c>
      <c r="BF137" s="60">
        <f t="shared" si="144"/>
        <v>82</v>
      </c>
      <c r="BI137" s="37">
        <f t="shared" si="109"/>
        <v>-5.5982274499764553E-5</v>
      </c>
      <c r="BJ137" s="37">
        <f t="shared" si="110"/>
        <v>-0.20570994115131</v>
      </c>
      <c r="BK137" s="37">
        <f t="shared" si="111"/>
        <v>-7.9403625510361103E-5</v>
      </c>
      <c r="BL137" s="37">
        <f t="shared" si="112"/>
        <v>-0.24499091588278774</v>
      </c>
    </row>
    <row r="138" spans="22:64" x14ac:dyDescent="0.35">
      <c r="V138" s="29">
        <v>2.34</v>
      </c>
      <c r="W138" s="38">
        <f t="shared" si="130"/>
        <v>2187.7616239495524</v>
      </c>
      <c r="X138" s="30">
        <f t="shared" si="113"/>
        <v>-6.6910605961528935</v>
      </c>
      <c r="Y138" s="31">
        <f t="shared" si="116"/>
        <v>-0.4335679041902617</v>
      </c>
      <c r="Z138" s="31">
        <f t="shared" si="117"/>
        <v>-17.953127494059785</v>
      </c>
      <c r="AA138" s="31">
        <f t="shared" si="118"/>
        <v>2.7585924163718929E-3</v>
      </c>
      <c r="AB138" s="31">
        <f t="shared" si="119"/>
        <v>-1.4439470148106344</v>
      </c>
      <c r="AC138" s="31">
        <f t="shared" si="131"/>
        <v>2.954244265366825E-6</v>
      </c>
      <c r="AD138" s="31">
        <f t="shared" si="120"/>
        <v>4.7255640362251571E-2</v>
      </c>
      <c r="AE138" s="31">
        <f t="shared" si="132"/>
        <v>-7.1218669536825177</v>
      </c>
      <c r="AF138" s="31">
        <f t="shared" si="133"/>
        <v>-19.349818868508169</v>
      </c>
      <c r="AG138" s="31">
        <f t="shared" si="106"/>
        <v>73.803921600570277</v>
      </c>
      <c r="AH138" s="31">
        <f t="shared" si="121"/>
        <v>-54.629333664819377</v>
      </c>
      <c r="AI138" s="31">
        <f t="shared" si="122"/>
        <v>-89.893669905842117</v>
      </c>
      <c r="AJ138" s="31">
        <f t="shared" si="134"/>
        <v>0.24431335786985953</v>
      </c>
      <c r="AK138" s="31">
        <f t="shared" si="123"/>
        <v>13.525902637908418</v>
      </c>
      <c r="AL138" s="32">
        <f t="shared" si="124"/>
        <v>-3.6174434671485791E-3</v>
      </c>
      <c r="AM138" s="31">
        <f t="shared" si="125"/>
        <v>-1.6534886089311149</v>
      </c>
      <c r="AN138" s="31">
        <f t="shared" si="135"/>
        <v>19.41528385015361</v>
      </c>
      <c r="AO138" s="31">
        <f t="shared" si="136"/>
        <v>-78.021255876864814</v>
      </c>
      <c r="AP138" s="30">
        <f t="shared" si="107"/>
        <v>19.493882694704595</v>
      </c>
      <c r="AQ138" s="30">
        <f t="shared" si="108"/>
        <v>-19.244228782212005</v>
      </c>
      <c r="AR138" s="31">
        <f t="shared" si="137"/>
        <v>12.543070808963684</v>
      </c>
      <c r="AS138" s="33">
        <f t="shared" si="138"/>
        <v>-97.371074745372979</v>
      </c>
      <c r="AT138" s="31">
        <f t="shared" si="126"/>
        <v>2.0807732265584752E-7</v>
      </c>
      <c r="AU138" s="31">
        <f t="shared" si="127"/>
        <v>1.2541308472030997E-2</v>
      </c>
      <c r="AV138" s="32">
        <f t="shared" si="128"/>
        <v>-2.4762926444053076E-9</v>
      </c>
      <c r="AW138" s="31">
        <f t="shared" si="129"/>
        <v>-1.3681427639933065E-3</v>
      </c>
      <c r="AX138" s="34">
        <f t="shared" si="139"/>
        <v>2.0560103001144222E-7</v>
      </c>
      <c r="AY138" s="35">
        <f t="shared" si="140"/>
        <v>1.117316570803769E-2</v>
      </c>
      <c r="AZ138" s="10">
        <f t="shared" si="114"/>
        <v>12.542929248177437</v>
      </c>
      <c r="BA138" s="10">
        <f t="shared" si="115"/>
        <v>-97.821100493650619</v>
      </c>
      <c r="BB138" s="10">
        <f t="shared" si="141"/>
        <v>82.178899506349381</v>
      </c>
      <c r="BC138" s="37"/>
      <c r="BD138" s="60">
        <f t="shared" si="142"/>
        <v>13</v>
      </c>
      <c r="BE138" s="60">
        <f t="shared" si="143"/>
        <v>-98</v>
      </c>
      <c r="BF138" s="60">
        <f t="shared" si="144"/>
        <v>82</v>
      </c>
      <c r="BI138" s="37">
        <f t="shared" si="109"/>
        <v>-5.8620620008265368E-5</v>
      </c>
      <c r="BJ138" s="37">
        <f t="shared" si="110"/>
        <v>-0.21050149859588335</v>
      </c>
      <c r="BK138" s="37">
        <f t="shared" si="111"/>
        <v>-8.314576726770646E-5</v>
      </c>
      <c r="BL138" s="37">
        <f t="shared" si="112"/>
        <v>-0.25069741538979995</v>
      </c>
    </row>
    <row r="139" spans="22:64" x14ac:dyDescent="0.35">
      <c r="V139" s="29">
        <v>2.35</v>
      </c>
      <c r="W139" s="36">
        <f t="shared" si="130"/>
        <v>2238.7211385683413</v>
      </c>
      <c r="X139" s="30">
        <f t="shared" si="113"/>
        <v>-6.6910605961528935</v>
      </c>
      <c r="Y139" s="31">
        <f t="shared" si="116"/>
        <v>-0.45297107051937391</v>
      </c>
      <c r="Z139" s="31">
        <f t="shared" si="117"/>
        <v>-18.343599677353644</v>
      </c>
      <c r="AA139" s="31">
        <f t="shared" si="118"/>
        <v>2.8885576457018704E-3</v>
      </c>
      <c r="AB139" s="31">
        <f t="shared" si="119"/>
        <v>-1.4775661211116968</v>
      </c>
      <c r="AC139" s="31">
        <f t="shared" si="131"/>
        <v>3.093473457787461E-6</v>
      </c>
      <c r="AD139" s="31">
        <f t="shared" si="120"/>
        <v>4.8356365111684077E-2</v>
      </c>
      <c r="AE139" s="31">
        <f t="shared" si="132"/>
        <v>-7.1411400155531082</v>
      </c>
      <c r="AF139" s="31">
        <f t="shared" si="133"/>
        <v>-19.772809433353657</v>
      </c>
      <c r="AG139" s="31">
        <f t="shared" si="106"/>
        <v>73.803921600570277</v>
      </c>
      <c r="AH139" s="31">
        <f t="shared" si="121"/>
        <v>-54.829332991633436</v>
      </c>
      <c r="AI139" s="31">
        <f t="shared" si="122"/>
        <v>-89.896090268912275</v>
      </c>
      <c r="AJ139" s="31">
        <f t="shared" si="134"/>
        <v>0.25549520774567075</v>
      </c>
      <c r="AK139" s="31">
        <f t="shared" si="123"/>
        <v>13.828996700897902</v>
      </c>
      <c r="AL139" s="32">
        <f t="shared" si="124"/>
        <v>-3.7878539993137046E-3</v>
      </c>
      <c r="AM139" s="31">
        <f t="shared" si="125"/>
        <v>-1.6919811734211696</v>
      </c>
      <c r="AN139" s="31">
        <f t="shared" si="135"/>
        <v>19.226295962683199</v>
      </c>
      <c r="AO139" s="31">
        <f t="shared" si="136"/>
        <v>-77.759074741435541</v>
      </c>
      <c r="AP139" s="30">
        <f t="shared" si="107"/>
        <v>19.493882694704595</v>
      </c>
      <c r="AQ139" s="30">
        <f t="shared" si="108"/>
        <v>-19.244228782212005</v>
      </c>
      <c r="AR139" s="31">
        <f t="shared" si="137"/>
        <v>12.334809859622681</v>
      </c>
      <c r="AS139" s="33">
        <f t="shared" si="138"/>
        <v>-97.531884174789198</v>
      </c>
      <c r="AT139" s="31">
        <f t="shared" si="126"/>
        <v>2.1788370342861797E-7</v>
      </c>
      <c r="AU139" s="31">
        <f t="shared" si="127"/>
        <v>1.2833433063801273E-2</v>
      </c>
      <c r="AV139" s="32">
        <f t="shared" si="128"/>
        <v>-2.5929955544416413E-9</v>
      </c>
      <c r="AW139" s="31">
        <f t="shared" si="129"/>
        <v>-1.400010902821433E-3</v>
      </c>
      <c r="AX139" s="34">
        <f t="shared" si="139"/>
        <v>2.1529070787417632E-7</v>
      </c>
      <c r="AY139" s="35">
        <f t="shared" si="140"/>
        <v>1.1433422160979841E-2</v>
      </c>
      <c r="AZ139" s="10">
        <f t="shared" si="114"/>
        <v>12.334661627340918</v>
      </c>
      <c r="BA139" s="10">
        <f t="shared" si="115"/>
        <v>-97.99239224652672</v>
      </c>
      <c r="BB139" s="10">
        <f t="shared" si="141"/>
        <v>82.00760775347328</v>
      </c>
      <c r="BC139" s="62"/>
      <c r="BD139" s="60">
        <f t="shared" si="142"/>
        <v>12</v>
      </c>
      <c r="BE139" s="60">
        <f t="shared" si="143"/>
        <v>-98</v>
      </c>
      <c r="BF139" s="60">
        <f t="shared" si="144"/>
        <v>82</v>
      </c>
      <c r="BI139" s="37">
        <f t="shared" si="109"/>
        <v>-6.1383305189911298E-5</v>
      </c>
      <c r="BJ139" s="37">
        <f t="shared" si="110"/>
        <v>-0.21540466270242573</v>
      </c>
      <c r="BK139" s="37">
        <f t="shared" si="111"/>
        <v>-8.7064267279527807E-5</v>
      </c>
      <c r="BL139" s="37">
        <f t="shared" si="112"/>
        <v>-0.25653683119607784</v>
      </c>
    </row>
    <row r="140" spans="22:64" x14ac:dyDescent="0.35">
      <c r="V140" s="29">
        <v>2.36</v>
      </c>
      <c r="W140" s="38">
        <f t="shared" si="130"/>
        <v>2290.8676527677744</v>
      </c>
      <c r="X140" s="30">
        <f t="shared" si="113"/>
        <v>-6.6910605961528935</v>
      </c>
      <c r="Y140" s="31">
        <f t="shared" si="116"/>
        <v>-0.47319619302648619</v>
      </c>
      <c r="Z140" s="31">
        <f t="shared" si="117"/>
        <v>-18.741348417572731</v>
      </c>
      <c r="AA140" s="31">
        <f t="shared" si="118"/>
        <v>3.02464377916617E-3</v>
      </c>
      <c r="AB140" s="31">
        <f t="shared" si="119"/>
        <v>-1.511967263355946</v>
      </c>
      <c r="AC140" s="31">
        <f t="shared" si="131"/>
        <v>3.2392643153451667E-6</v>
      </c>
      <c r="AD140" s="31">
        <f t="shared" si="120"/>
        <v>4.9482728997250897E-2</v>
      </c>
      <c r="AE140" s="31">
        <f t="shared" si="132"/>
        <v>-7.1612289061358982</v>
      </c>
      <c r="AF140" s="31">
        <f t="shared" si="133"/>
        <v>-20.203832951931425</v>
      </c>
      <c r="AG140" s="31">
        <f t="shared" si="106"/>
        <v>73.803921600570277</v>
      </c>
      <c r="AH140" s="31">
        <f t="shared" si="121"/>
        <v>-55.029332348745761</v>
      </c>
      <c r="AI140" s="31">
        <f t="shared" si="122"/>
        <v>-89.898455538150998</v>
      </c>
      <c r="AJ140" s="31">
        <f t="shared" si="134"/>
        <v>0.26717326636593813</v>
      </c>
      <c r="AK140" s="31">
        <f t="shared" si="123"/>
        <v>14.138335587741823</v>
      </c>
      <c r="AL140" s="32">
        <f t="shared" si="124"/>
        <v>-3.9662885659509503E-3</v>
      </c>
      <c r="AM140" s="31">
        <f t="shared" si="125"/>
        <v>-1.7313687631311252</v>
      </c>
      <c r="AN140" s="31">
        <f t="shared" si="135"/>
        <v>19.037796229624501</v>
      </c>
      <c r="AO140" s="31">
        <f t="shared" si="136"/>
        <v>-77.491488713540306</v>
      </c>
      <c r="AP140" s="30">
        <f t="shared" si="107"/>
        <v>19.493882694704595</v>
      </c>
      <c r="AQ140" s="30">
        <f t="shared" si="108"/>
        <v>-19.244228782212005</v>
      </c>
      <c r="AR140" s="31">
        <f t="shared" si="137"/>
        <v>12.126221235981191</v>
      </c>
      <c r="AS140" s="33">
        <f t="shared" si="138"/>
        <v>-97.695321665471738</v>
      </c>
      <c r="AT140" s="31">
        <f t="shared" si="126"/>
        <v>2.2815224583115506E-7</v>
      </c>
      <c r="AU140" s="31">
        <f t="shared" si="127"/>
        <v>1.3132362110741832E-2</v>
      </c>
      <c r="AV140" s="32">
        <f t="shared" si="128"/>
        <v>-2.7151989883504812E-9</v>
      </c>
      <c r="AW140" s="31">
        <f t="shared" si="129"/>
        <v>-1.4326213459603867E-3</v>
      </c>
      <c r="AX140" s="34">
        <f t="shared" si="139"/>
        <v>2.2543704684280458E-7</v>
      </c>
      <c r="AY140" s="35">
        <f t="shared" si="140"/>
        <v>1.1699740764781445E-2</v>
      </c>
      <c r="AZ140" s="10">
        <f t="shared" si="114"/>
        <v>12.126066017791693</v>
      </c>
      <c r="BA140" s="10">
        <f t="shared" si="115"/>
        <v>-98.166556216564643</v>
      </c>
      <c r="BB140" s="10">
        <f t="shared" si="141"/>
        <v>81.833443783435357</v>
      </c>
      <c r="BC140" s="37"/>
      <c r="BD140" s="60">
        <f t="shared" si="142"/>
        <v>12</v>
      </c>
      <c r="BE140" s="60">
        <f t="shared" si="143"/>
        <v>-98</v>
      </c>
      <c r="BF140" s="60">
        <f t="shared" si="144"/>
        <v>82</v>
      </c>
      <c r="BI140" s="37">
        <f t="shared" si="109"/>
        <v>-6.427618982973073E-5</v>
      </c>
      <c r="BJ140" s="37">
        <f t="shared" si="110"/>
        <v>-0.22042203290602258</v>
      </c>
      <c r="BK140" s="37">
        <f t="shared" si="111"/>
        <v>-9.1167436714889664E-5</v>
      </c>
      <c r="BL140" s="37">
        <f t="shared" si="112"/>
        <v>-0.26251225895166047</v>
      </c>
    </row>
    <row r="141" spans="22:64" x14ac:dyDescent="0.35">
      <c r="V141" s="29">
        <v>2.37</v>
      </c>
      <c r="W141" s="36">
        <f t="shared" si="130"/>
        <v>2344.2288153199233</v>
      </c>
      <c r="X141" s="30">
        <f t="shared" si="113"/>
        <v>-6.6910605961528935</v>
      </c>
      <c r="Y141" s="31">
        <f t="shared" si="116"/>
        <v>-0.49427402699758816</v>
      </c>
      <c r="Z141" s="31">
        <f t="shared" si="117"/>
        <v>-19.146431209697127</v>
      </c>
      <c r="AA141" s="31">
        <f t="shared" si="118"/>
        <v>3.1671388842093055E-3</v>
      </c>
      <c r="AB141" s="31">
        <f t="shared" si="119"/>
        <v>-1.5471685822157399</v>
      </c>
      <c r="AC141" s="31">
        <f t="shared" si="131"/>
        <v>3.3919260800494068E-6</v>
      </c>
      <c r="AD141" s="31">
        <f t="shared" si="120"/>
        <v>5.0635329228508975E-2</v>
      </c>
      <c r="AE141" s="31">
        <f t="shared" si="132"/>
        <v>-7.1821640923401917</v>
      </c>
      <c r="AF141" s="31">
        <f t="shared" si="133"/>
        <v>-20.642964462684358</v>
      </c>
      <c r="AG141" s="31">
        <f t="shared" si="106"/>
        <v>73.803921600570277</v>
      </c>
      <c r="AH141" s="31">
        <f t="shared" si="121"/>
        <v>-55.229331734792702</v>
      </c>
      <c r="AI141" s="31">
        <f t="shared" si="122"/>
        <v>-89.900766967623113</v>
      </c>
      <c r="AJ141" s="31">
        <f t="shared" si="134"/>
        <v>0.27936813125357052</v>
      </c>
      <c r="AK141" s="31">
        <f t="shared" si="123"/>
        <v>14.454011147719934</v>
      </c>
      <c r="AL141" s="32">
        <f t="shared" si="124"/>
        <v>-4.1531246373878224E-3</v>
      </c>
      <c r="AM141" s="31">
        <f t="shared" si="125"/>
        <v>-1.7716721128875246</v>
      </c>
      <c r="AN141" s="31">
        <f t="shared" si="135"/>
        <v>18.849804872393758</v>
      </c>
      <c r="AO141" s="31">
        <f t="shared" si="136"/>
        <v>-77.218427932790703</v>
      </c>
      <c r="AP141" s="30">
        <f t="shared" si="107"/>
        <v>19.493882694704595</v>
      </c>
      <c r="AQ141" s="30">
        <f t="shared" si="108"/>
        <v>-19.244228782212005</v>
      </c>
      <c r="AR141" s="31">
        <f t="shared" si="137"/>
        <v>11.917294692546157</v>
      </c>
      <c r="AS141" s="33">
        <f t="shared" si="138"/>
        <v>-97.861392395475065</v>
      </c>
      <c r="AT141" s="31">
        <f t="shared" si="126"/>
        <v>2.3890473016138022E-7</v>
      </c>
      <c r="AU141" s="31">
        <f t="shared" si="127"/>
        <v>1.3438254108925036E-2</v>
      </c>
      <c r="AV141" s="32">
        <f t="shared" si="128"/>
        <v>-2.8431652432030473E-9</v>
      </c>
      <c r="AW141" s="31">
        <f t="shared" si="129"/>
        <v>-1.465991383898687E-3</v>
      </c>
      <c r="AX141" s="34">
        <f t="shared" si="139"/>
        <v>2.3606156491817717E-7</v>
      </c>
      <c r="AY141" s="35">
        <f t="shared" si="140"/>
        <v>1.1972262725026349E-2</v>
      </c>
      <c r="AZ141" s="10">
        <f t="shared" si="114"/>
        <v>11.917132159219447</v>
      </c>
      <c r="BA141" s="10">
        <f t="shared" si="115"/>
        <v>-98.343603268312023</v>
      </c>
      <c r="BB141" s="10">
        <f t="shared" si="141"/>
        <v>81.656396731687977</v>
      </c>
      <c r="BC141" s="62"/>
      <c r="BD141" s="60">
        <f t="shared" si="142"/>
        <v>12</v>
      </c>
      <c r="BE141" s="60">
        <f t="shared" si="143"/>
        <v>-98</v>
      </c>
      <c r="BF141" s="60">
        <f t="shared" si="144"/>
        <v>82</v>
      </c>
      <c r="BI141" s="37">
        <f t="shared" si="109"/>
        <v>-6.7305409859694232E-5</v>
      </c>
      <c r="BJ141" s="37">
        <f t="shared" si="110"/>
        <v>-0.2255562691747888</v>
      </c>
      <c r="BK141" s="37">
        <f t="shared" si="111"/>
        <v>-9.5463978414683911E-5</v>
      </c>
      <c r="BL141" s="37">
        <f t="shared" si="112"/>
        <v>-0.26862686638720129</v>
      </c>
    </row>
    <row r="142" spans="22:64" x14ac:dyDescent="0.35">
      <c r="V142" s="29">
        <v>2.38</v>
      </c>
      <c r="W142" s="38">
        <f t="shared" si="130"/>
        <v>2398.8329190194913</v>
      </c>
      <c r="X142" s="30">
        <f t="shared" si="113"/>
        <v>-6.6910605961528935</v>
      </c>
      <c r="Y142" s="31">
        <f t="shared" si="116"/>
        <v>-0.51623613110246769</v>
      </c>
      <c r="Z142" s="31">
        <f t="shared" si="117"/>
        <v>-19.558900795947871</v>
      </c>
      <c r="AA142" s="31">
        <f t="shared" si="118"/>
        <v>3.3163445657570763E-3</v>
      </c>
      <c r="AB142" s="31">
        <f t="shared" si="119"/>
        <v>-1.5831886355382878</v>
      </c>
      <c r="AC142" s="31">
        <f t="shared" si="131"/>
        <v>3.5517825667827915E-6</v>
      </c>
      <c r="AD142" s="31">
        <f t="shared" si="120"/>
        <v>5.1814776925623765E-2</v>
      </c>
      <c r="AE142" s="31">
        <f t="shared" si="132"/>
        <v>-7.2039768309070373</v>
      </c>
      <c r="AF142" s="31">
        <f t="shared" si="133"/>
        <v>-21.090274654560535</v>
      </c>
      <c r="AG142" s="31">
        <f t="shared" si="106"/>
        <v>73.803921600570277</v>
      </c>
      <c r="AH142" s="31">
        <f t="shared" si="121"/>
        <v>-55.429331148472002</v>
      </c>
      <c r="AI142" s="31">
        <f t="shared" si="122"/>
        <v>-89.903025782848971</v>
      </c>
      <c r="AJ142" s="31">
        <f t="shared" si="134"/>
        <v>0.29210112679605982</v>
      </c>
      <c r="AK142" s="31">
        <f t="shared" si="123"/>
        <v>14.776114064009862</v>
      </c>
      <c r="AL142" s="32">
        <f t="shared" si="124"/>
        <v>-4.3487574070379042E-3</v>
      </c>
      <c r="AM142" s="31">
        <f t="shared" si="125"/>
        <v>-1.8129124324291532</v>
      </c>
      <c r="AN142" s="31">
        <f t="shared" si="135"/>
        <v>18.662342821487297</v>
      </c>
      <c r="AO142" s="31">
        <f t="shared" si="136"/>
        <v>-76.939824151268269</v>
      </c>
      <c r="AP142" s="30">
        <f t="shared" si="107"/>
        <v>19.493882694704595</v>
      </c>
      <c r="AQ142" s="30">
        <f t="shared" si="108"/>
        <v>-19.244228782212005</v>
      </c>
      <c r="AR142" s="31">
        <f t="shared" si="137"/>
        <v>11.708019903072849</v>
      </c>
      <c r="AS142" s="33">
        <f t="shared" si="138"/>
        <v>-98.0300988058288</v>
      </c>
      <c r="AT142" s="31">
        <f t="shared" si="126"/>
        <v>2.5016396276142342E-7</v>
      </c>
      <c r="AU142" s="31">
        <f t="shared" si="127"/>
        <v>1.3751271246267491E-2</v>
      </c>
      <c r="AV142" s="32">
        <f t="shared" si="128"/>
        <v>-2.9771566160705864E-9</v>
      </c>
      <c r="AW142" s="31">
        <f t="shared" si="129"/>
        <v>-1.5001387098720631E-3</v>
      </c>
      <c r="AX142" s="34">
        <f t="shared" si="139"/>
        <v>2.4718680614535285E-7</v>
      </c>
      <c r="AY142" s="35">
        <f t="shared" si="140"/>
        <v>1.2251132536395428E-2</v>
      </c>
      <c r="AZ142" s="10">
        <f t="shared" si="114"/>
        <v>11.707849709863957</v>
      </c>
      <c r="BA142" s="10">
        <f t="shared" si="115"/>
        <v>-98.523541661702225</v>
      </c>
      <c r="BB142" s="10">
        <f t="shared" si="141"/>
        <v>81.476458338297775</v>
      </c>
      <c r="BC142" s="37"/>
      <c r="BD142" s="60">
        <f t="shared" si="142"/>
        <v>12</v>
      </c>
      <c r="BE142" s="60">
        <f t="shared" si="143"/>
        <v>-99</v>
      </c>
      <c r="BF142" s="60">
        <f t="shared" si="144"/>
        <v>81</v>
      </c>
      <c r="BI142" s="37">
        <f t="shared" si="109"/>
        <v>-7.047739036417818E-5</v>
      </c>
      <c r="BJ142" s="37">
        <f t="shared" si="110"/>
        <v>-0.23081009341874778</v>
      </c>
      <c r="BK142" s="37">
        <f t="shared" si="111"/>
        <v>-9.9963005332604155E-5</v>
      </c>
      <c r="BL142" s="37">
        <f t="shared" si="112"/>
        <v>-0.2748838949910567</v>
      </c>
    </row>
    <row r="143" spans="22:64" x14ac:dyDescent="0.35">
      <c r="V143" s="29">
        <v>2.39</v>
      </c>
      <c r="W143" s="36">
        <f t="shared" si="130"/>
        <v>2454.7089156850329</v>
      </c>
      <c r="X143" s="30">
        <f t="shared" si="113"/>
        <v>-6.6910605961528935</v>
      </c>
      <c r="Y143" s="31">
        <f t="shared" si="116"/>
        <v>-0.53911485856197028</v>
      </c>
      <c r="Z143" s="31">
        <f t="shared" si="117"/>
        <v>-19.97880480964573</v>
      </c>
      <c r="AA143" s="31">
        <f t="shared" si="118"/>
        <v>3.4725766004698178E-3</v>
      </c>
      <c r="AB143" s="31">
        <f t="shared" si="119"/>
        <v>-1.6200464076794905</v>
      </c>
      <c r="AC143" s="31">
        <f t="shared" si="131"/>
        <v>3.7191728498980379E-6</v>
      </c>
      <c r="AD143" s="31">
        <f t="shared" si="120"/>
        <v>5.3021697443375523E-2</v>
      </c>
      <c r="AE143" s="31">
        <f t="shared" si="132"/>
        <v>-7.2266991589415444</v>
      </c>
      <c r="AF143" s="31">
        <f t="shared" si="133"/>
        <v>-21.545829519881842</v>
      </c>
      <c r="AG143" s="31">
        <f t="shared" si="106"/>
        <v>73.803921600570277</v>
      </c>
      <c r="AH143" s="31">
        <f t="shared" si="121"/>
        <v>-55.629330588540007</v>
      </c>
      <c r="AI143" s="31">
        <f t="shared" si="122"/>
        <v>-89.905233181454236</v>
      </c>
      <c r="AJ143" s="31">
        <f t="shared" si="134"/>
        <v>0.30539431837293141</v>
      </c>
      <c r="AK143" s="31">
        <f t="shared" si="123"/>
        <v>15.104733647634854</v>
      </c>
      <c r="AL143" s="32">
        <f t="shared" si="124"/>
        <v>-4.5536006202508443E-3</v>
      </c>
      <c r="AM143" s="31">
        <f t="shared" si="125"/>
        <v>-1.8551114168945118</v>
      </c>
      <c r="AN143" s="31">
        <f t="shared" si="135"/>
        <v>18.475431729782951</v>
      </c>
      <c r="AO143" s="31">
        <f t="shared" si="136"/>
        <v>-76.655610950713893</v>
      </c>
      <c r="AP143" s="30">
        <f t="shared" si="107"/>
        <v>19.493882694704595</v>
      </c>
      <c r="AQ143" s="30">
        <f t="shared" si="108"/>
        <v>-19.244228782212005</v>
      </c>
      <c r="AR143" s="31">
        <f t="shared" si="137"/>
        <v>11.498386483333995</v>
      </c>
      <c r="AS143" s="33">
        <f t="shared" si="138"/>
        <v>-98.201440470595742</v>
      </c>
      <c r="AT143" s="31">
        <f t="shared" si="126"/>
        <v>2.6195382616263037E-7</v>
      </c>
      <c r="AU143" s="31">
        <f t="shared" si="127"/>
        <v>1.4071579488523916E-2</v>
      </c>
      <c r="AV143" s="32">
        <f t="shared" si="128"/>
        <v>-3.1174662625033152E-9</v>
      </c>
      <c r="AW143" s="31">
        <f t="shared" si="129"/>
        <v>-1.5350814292446431E-3</v>
      </c>
      <c r="AX143" s="34">
        <f t="shared" si="139"/>
        <v>2.5883635990012707E-7</v>
      </c>
      <c r="AY143" s="35">
        <f t="shared" si="140"/>
        <v>1.2536498059279273E-2</v>
      </c>
      <c r="AZ143" s="10">
        <f t="shared" si="114"/>
        <v>11.498208269251274</v>
      </c>
      <c r="BA143" s="10">
        <f t="shared" si="115"/>
        <v>-98.706376925193226</v>
      </c>
      <c r="BB143" s="10">
        <f t="shared" si="141"/>
        <v>81.293623074806774</v>
      </c>
      <c r="BC143" s="62"/>
      <c r="BD143" s="60">
        <f t="shared" si="142"/>
        <v>11</v>
      </c>
      <c r="BE143" s="60">
        <f t="shared" si="143"/>
        <v>-99</v>
      </c>
      <c r="BF143" s="60">
        <f t="shared" si="144"/>
        <v>81</v>
      </c>
      <c r="BI143" s="37">
        <f t="shared" si="109"/>
        <v>-7.3798859222030196E-5</v>
      </c>
      <c r="BJ143" s="37">
        <f t="shared" si="110"/>
        <v>-0.23618629093144961</v>
      </c>
      <c r="BK143" s="37">
        <f t="shared" si="111"/>
        <v>-1.0467405985877227E-4</v>
      </c>
      <c r="BL143" s="37">
        <f t="shared" si="112"/>
        <v>-0.28128666172530614</v>
      </c>
    </row>
    <row r="144" spans="22:64" x14ac:dyDescent="0.35">
      <c r="V144" s="29">
        <v>2.4</v>
      </c>
      <c r="W144" s="38">
        <f t="shared" si="130"/>
        <v>2511.8864315095807</v>
      </c>
      <c r="X144" s="30">
        <f t="shared" si="113"/>
        <v>-6.6910605961528935</v>
      </c>
      <c r="Y144" s="31">
        <f t="shared" si="116"/>
        <v>-0.56294334523671896</v>
      </c>
      <c r="Z144" s="31">
        <f t="shared" si="117"/>
        <v>-20.40618541008147</v>
      </c>
      <c r="AA144" s="31">
        <f t="shared" si="118"/>
        <v>3.6361656005541709E-3</v>
      </c>
      <c r="AB144" s="31">
        <f t="shared" si="119"/>
        <v>-1.6577613190278908</v>
      </c>
      <c r="AC144" s="31">
        <f t="shared" si="131"/>
        <v>3.8944519883876129E-6</v>
      </c>
      <c r="AD144" s="31">
        <f t="shared" si="120"/>
        <v>5.4256730702711344E-2</v>
      </c>
      <c r="AE144" s="31">
        <f t="shared" si="132"/>
        <v>-7.2503638813370701</v>
      </c>
      <c r="AF144" s="31">
        <f t="shared" si="133"/>
        <v>-22.00968999840665</v>
      </c>
      <c r="AG144" s="31">
        <f t="shared" si="106"/>
        <v>73.803921600570277</v>
      </c>
      <c r="AH144" s="31">
        <f t="shared" si="121"/>
        <v>-55.829330053809031</v>
      </c>
      <c r="AI144" s="31">
        <f t="shared" si="122"/>
        <v>-89.907390333804614</v>
      </c>
      <c r="AJ144" s="31">
        <f t="shared" si="134"/>
        <v>0.31927052565087605</v>
      </c>
      <c r="AK144" s="31">
        <f t="shared" si="123"/>
        <v>15.439957619734399</v>
      </c>
      <c r="AL144" s="32">
        <f t="shared" si="124"/>
        <v>-4.7680874416144003E-3</v>
      </c>
      <c r="AM144" s="31">
        <f t="shared" si="125"/>
        <v>-1.8982912575127209</v>
      </c>
      <c r="AN144" s="31">
        <f t="shared" si="135"/>
        <v>18.289093984970506</v>
      </c>
      <c r="AO144" s="31">
        <f t="shared" si="136"/>
        <v>-76.365723971582938</v>
      </c>
      <c r="AP144" s="30">
        <f t="shared" si="107"/>
        <v>19.493882694704595</v>
      </c>
      <c r="AQ144" s="30">
        <f t="shared" si="108"/>
        <v>-19.244228782212005</v>
      </c>
      <c r="AR144" s="31">
        <f t="shared" si="137"/>
        <v>11.288384016126027</v>
      </c>
      <c r="AS144" s="33">
        <f t="shared" si="138"/>
        <v>-98.37541396998958</v>
      </c>
      <c r="AT144" s="31">
        <f t="shared" si="126"/>
        <v>2.7429932923056826E-7</v>
      </c>
      <c r="AU144" s="31">
        <f t="shared" si="127"/>
        <v>1.439934866728397E-2</v>
      </c>
      <c r="AV144" s="32">
        <f t="shared" si="128"/>
        <v>-3.2643892667064162E-9</v>
      </c>
      <c r="AW144" s="31">
        <f t="shared" si="129"/>
        <v>-1.5708380691086524E-3</v>
      </c>
      <c r="AX144" s="34">
        <f t="shared" si="139"/>
        <v>2.7103493996386185E-7</v>
      </c>
      <c r="AY144" s="35">
        <f t="shared" si="140"/>
        <v>1.2828510598175318E-2</v>
      </c>
      <c r="AZ144" s="10">
        <f t="shared" si="114"/>
        <v>11.28819740316554</v>
      </c>
      <c r="BA144" s="10">
        <f t="shared" si="115"/>
        <v>-98.892111732038089</v>
      </c>
      <c r="BB144" s="10">
        <f t="shared" si="141"/>
        <v>81.107888267961911</v>
      </c>
      <c r="BC144" s="37"/>
      <c r="BD144" s="60">
        <f t="shared" si="142"/>
        <v>11</v>
      </c>
      <c r="BE144" s="60">
        <f t="shared" si="143"/>
        <v>-99</v>
      </c>
      <c r="BF144" s="60">
        <f t="shared" si="144"/>
        <v>81</v>
      </c>
      <c r="BI144" s="37">
        <f t="shared" si="109"/>
        <v>-7.7276861361141752E-5</v>
      </c>
      <c r="BJ144" s="37">
        <f t="shared" si="110"/>
        <v>-0.24168771186508153</v>
      </c>
      <c r="BK144" s="37">
        <f t="shared" si="111"/>
        <v>-1.0960713406654759E-4</v>
      </c>
      <c r="BL144" s="37">
        <f t="shared" si="112"/>
        <v>-0.28783856078159664</v>
      </c>
    </row>
    <row r="145" spans="22:64" x14ac:dyDescent="0.35">
      <c r="V145" s="29">
        <v>2.41</v>
      </c>
      <c r="W145" s="36">
        <f t="shared" si="130"/>
        <v>2570.3957827688664</v>
      </c>
      <c r="X145" s="30">
        <f t="shared" si="113"/>
        <v>-6.6910605961528935</v>
      </c>
      <c r="Y145" s="31">
        <f t="shared" si="116"/>
        <v>-0.58775549443038666</v>
      </c>
      <c r="Z145" s="31">
        <f t="shared" si="117"/>
        <v>-20.841078909335529</v>
      </c>
      <c r="AA145" s="31">
        <f t="shared" si="118"/>
        <v>3.8074577084593487E-3</v>
      </c>
      <c r="AB145" s="31">
        <f t="shared" si="119"/>
        <v>-1.6963532357212541</v>
      </c>
      <c r="AC145" s="31">
        <f t="shared" si="131"/>
        <v>4.0779917703394952E-6</v>
      </c>
      <c r="AD145" s="31">
        <f t="shared" si="120"/>
        <v>5.5520531530019727E-2</v>
      </c>
      <c r="AE145" s="31">
        <f t="shared" si="132"/>
        <v>-7.2750045548830506</v>
      </c>
      <c r="AF145" s="31">
        <f t="shared" si="133"/>
        <v>-22.481911613526762</v>
      </c>
      <c r="AG145" s="31">
        <f t="shared" si="106"/>
        <v>73.803921600570277</v>
      </c>
      <c r="AH145" s="31">
        <f t="shared" si="121"/>
        <v>-56.029329543144861</v>
      </c>
      <c r="AI145" s="31">
        <f t="shared" si="122"/>
        <v>-89.909498383626371</v>
      </c>
      <c r="AJ145" s="31">
        <f t="shared" si="134"/>
        <v>0.33375333491784909</v>
      </c>
      <c r="AK145" s="31">
        <f t="shared" si="123"/>
        <v>15.781871881948511</v>
      </c>
      <c r="AL145" s="32">
        <f t="shared" si="124"/>
        <v>-4.9926713624642537E-3</v>
      </c>
      <c r="AM145" s="31">
        <f t="shared" si="125"/>
        <v>-1.9424746524997254</v>
      </c>
      <c r="AN145" s="31">
        <f t="shared" si="135"/>
        <v>18.103352720980798</v>
      </c>
      <c r="AO145" s="31">
        <f t="shared" si="136"/>
        <v>-76.070101154177593</v>
      </c>
      <c r="AP145" s="30">
        <f t="shared" si="107"/>
        <v>19.493882694704595</v>
      </c>
      <c r="AQ145" s="30">
        <f t="shared" si="108"/>
        <v>-19.244228782212005</v>
      </c>
      <c r="AR145" s="31">
        <f t="shared" si="137"/>
        <v>11.078002078590337</v>
      </c>
      <c r="AS145" s="33">
        <f t="shared" si="138"/>
        <v>-98.552012767704355</v>
      </c>
      <c r="AT145" s="31">
        <f t="shared" si="126"/>
        <v>2.8722665923868352E-7</v>
      </c>
      <c r="AU145" s="31">
        <f t="shared" si="127"/>
        <v>1.4734752570018961E-2</v>
      </c>
      <c r="AV145" s="32">
        <f t="shared" si="128"/>
        <v>-3.4182342134696426E-9</v>
      </c>
      <c r="AW145" s="31">
        <f t="shared" si="129"/>
        <v>-1.6074275881077355E-3</v>
      </c>
      <c r="AX145" s="34">
        <f t="shared" si="139"/>
        <v>2.838084250252139E-7</v>
      </c>
      <c r="AY145" s="35">
        <f t="shared" si="140"/>
        <v>1.3127324981911225E-2</v>
      </c>
      <c r="AZ145" s="10">
        <f t="shared" si="114"/>
        <v>11.07780667093416</v>
      </c>
      <c r="BA145" s="10">
        <f t="shared" si="115"/>
        <v>-99.080745780840033</v>
      </c>
      <c r="BB145" s="10">
        <f t="shared" si="141"/>
        <v>80.919254219159967</v>
      </c>
      <c r="BC145" s="62"/>
      <c r="BD145" s="60">
        <f t="shared" si="142"/>
        <v>11</v>
      </c>
      <c r="BE145" s="60">
        <f t="shared" si="143"/>
        <v>-99</v>
      </c>
      <c r="BF145" s="60">
        <f t="shared" si="144"/>
        <v>81</v>
      </c>
      <c r="BI145" s="37">
        <f t="shared" si="109"/>
        <v>-8.0918773706547398E-5</v>
      </c>
      <c r="BJ145" s="37">
        <f t="shared" si="110"/>
        <v>-0.24731727273984994</v>
      </c>
      <c r="BK145" s="37">
        <f t="shared" si="111"/>
        <v>-1.1477269089604937E-4</v>
      </c>
      <c r="BL145" s="37">
        <f t="shared" si="112"/>
        <v>-0.29454306537773617</v>
      </c>
    </row>
    <row r="146" spans="22:64" x14ac:dyDescent="0.35">
      <c r="V146" s="29">
        <v>2.42</v>
      </c>
      <c r="W146" s="38">
        <f t="shared" si="130"/>
        <v>2630.2679918953818</v>
      </c>
      <c r="X146" s="30">
        <f t="shared" si="113"/>
        <v>-6.6910605961528935</v>
      </c>
      <c r="Y146" s="31">
        <f t="shared" si="116"/>
        <v>-0.61358595820187412</v>
      </c>
      <c r="Z146" s="31">
        <f t="shared" si="117"/>
        <v>-21.283515392129399</v>
      </c>
      <c r="AA146" s="31">
        <f t="shared" si="118"/>
        <v>3.9868153238809068E-3</v>
      </c>
      <c r="AB146" s="31">
        <f t="shared" si="119"/>
        <v>-1.7358424795581431</v>
      </c>
      <c r="AC146" s="31">
        <f t="shared" si="131"/>
        <v>4.2701815056088155E-6</v>
      </c>
      <c r="AD146" s="31">
        <f t="shared" si="120"/>
        <v>5.6813770004305646E-2</v>
      </c>
      <c r="AE146" s="31">
        <f t="shared" si="132"/>
        <v>-7.3006554688493814</v>
      </c>
      <c r="AF146" s="31">
        <f t="shared" si="133"/>
        <v>-22.962544101683239</v>
      </c>
      <c r="AG146" s="31">
        <f t="shared" si="106"/>
        <v>73.803921600570277</v>
      </c>
      <c r="AH146" s="31">
        <f t="shared" si="121"/>
        <v>-56.229329055464291</v>
      </c>
      <c r="AI146" s="31">
        <f t="shared" si="122"/>
        <v>-89.911558448612581</v>
      </c>
      <c r="AJ146" s="31">
        <f t="shared" si="134"/>
        <v>0.34886711031889234</v>
      </c>
      <c r="AK146" s="31">
        <f t="shared" si="123"/>
        <v>16.13056027474882</v>
      </c>
      <c r="AL146" s="32">
        <f t="shared" si="124"/>
        <v>-5.2278271504100195E-3</v>
      </c>
      <c r="AM146" s="31">
        <f t="shared" si="125"/>
        <v>-1.9876848181614442</v>
      </c>
      <c r="AN146" s="31">
        <f t="shared" si="135"/>
        <v>17.918231828274468</v>
      </c>
      <c r="AO146" s="31">
        <f t="shared" si="136"/>
        <v>-75.768682992025205</v>
      </c>
      <c r="AP146" s="30">
        <f t="shared" si="107"/>
        <v>19.493882694704595</v>
      </c>
      <c r="AQ146" s="30">
        <f t="shared" si="108"/>
        <v>-19.244228782212005</v>
      </c>
      <c r="AR146" s="31">
        <f t="shared" si="137"/>
        <v>10.867230271917677</v>
      </c>
      <c r="AS146" s="33">
        <f t="shared" si="138"/>
        <v>-98.731227093708441</v>
      </c>
      <c r="AT146" s="31">
        <f t="shared" si="126"/>
        <v>3.0076323394195811E-7</v>
      </c>
      <c r="AU146" s="31">
        <f t="shared" si="127"/>
        <v>1.5077969032225651E-2</v>
      </c>
      <c r="AV146" s="32">
        <f t="shared" si="128"/>
        <v>-3.5793309027870603E-9</v>
      </c>
      <c r="AW146" s="31">
        <f t="shared" si="129"/>
        <v>-1.6448693864890603E-3</v>
      </c>
      <c r="AX146" s="34">
        <f t="shared" si="139"/>
        <v>2.9718390303917103E-7</v>
      </c>
      <c r="AY146" s="35">
        <f t="shared" si="140"/>
        <v>1.3433099645736591E-2</v>
      </c>
      <c r="AZ146" s="10">
        <f t="shared" si="114"/>
        <v>10.867025655094428</v>
      </c>
      <c r="BA146" s="10">
        <f t="shared" si="115"/>
        <v>-99.272275681647088</v>
      </c>
      <c r="BB146" s="10">
        <f t="shared" si="141"/>
        <v>80.727724318352912</v>
      </c>
      <c r="BC146" s="37"/>
      <c r="BD146" s="60">
        <f t="shared" si="142"/>
        <v>11</v>
      </c>
      <c r="BE146" s="60">
        <f t="shared" si="143"/>
        <v>-99</v>
      </c>
      <c r="BF146" s="60">
        <f t="shared" si="144"/>
        <v>81</v>
      </c>
      <c r="BI146" s="37">
        <f t="shared" si="109"/>
        <v>-8.4732320820138265E-5</v>
      </c>
      <c r="BJ146" s="37">
        <f t="shared" si="110"/>
        <v>-0.25307795798841753</v>
      </c>
      <c r="BK146" s="37">
        <f t="shared" si="111"/>
        <v>-1.2018168633132246E-4</v>
      </c>
      <c r="BL146" s="37">
        <f t="shared" si="112"/>
        <v>-0.3014037295959629</v>
      </c>
    </row>
    <row r="147" spans="22:64" x14ac:dyDescent="0.35">
      <c r="V147" s="29">
        <v>2.4300000000000002</v>
      </c>
      <c r="W147" s="36">
        <f t="shared" si="130"/>
        <v>2691.5348039269179</v>
      </c>
      <c r="X147" s="30">
        <f t="shared" si="113"/>
        <v>-6.6910605961528935</v>
      </c>
      <c r="Y147" s="31">
        <f t="shared" si="116"/>
        <v>-0.64047011498392714</v>
      </c>
      <c r="Z147" s="31">
        <f t="shared" si="117"/>
        <v>-21.733518329944385</v>
      </c>
      <c r="AA147" s="31">
        <f t="shared" si="118"/>
        <v>4.174617864553201E-3</v>
      </c>
      <c r="AB147" s="31">
        <f t="shared" si="119"/>
        <v>-1.7762498381068834</v>
      </c>
      <c r="AC147" s="31">
        <f t="shared" si="131"/>
        <v>4.4714288570620571E-6</v>
      </c>
      <c r="AD147" s="31">
        <f t="shared" si="120"/>
        <v>5.813713181245253E-2</v>
      </c>
      <c r="AE147" s="31">
        <f t="shared" si="132"/>
        <v>-7.3273516218434098</v>
      </c>
      <c r="AF147" s="31">
        <f t="shared" si="133"/>
        <v>-23.451631036238815</v>
      </c>
      <c r="AG147" s="31">
        <f t="shared" si="106"/>
        <v>73.803921600570277</v>
      </c>
      <c r="AH147" s="31">
        <f t="shared" si="121"/>
        <v>-56.429328589732933</v>
      </c>
      <c r="AI147" s="31">
        <f t="shared" si="122"/>
        <v>-89.913571621015663</v>
      </c>
      <c r="AJ147" s="31">
        <f t="shared" si="134"/>
        <v>0.36463700384807535</v>
      </c>
      <c r="AK147" s="31">
        <f t="shared" si="123"/>
        <v>16.486104323600152</v>
      </c>
      <c r="AL147" s="32">
        <f t="shared" si="124"/>
        <v>-5.474051842815358E-3</v>
      </c>
      <c r="AM147" s="31">
        <f t="shared" si="125"/>
        <v>-2.033945500205443</v>
      </c>
      <c r="AN147" s="31">
        <f t="shared" si="135"/>
        <v>17.733755962842604</v>
      </c>
      <c r="AO147" s="31">
        <f t="shared" si="136"/>
        <v>-75.461412797620966</v>
      </c>
      <c r="AP147" s="30">
        <f t="shared" si="107"/>
        <v>19.493882694704595</v>
      </c>
      <c r="AQ147" s="30">
        <f t="shared" si="108"/>
        <v>-19.244228782212005</v>
      </c>
      <c r="AR147" s="31">
        <f t="shared" si="137"/>
        <v>10.656058253491786</v>
      </c>
      <c r="AS147" s="33">
        <f t="shared" si="138"/>
        <v>-98.913043833859774</v>
      </c>
      <c r="AT147" s="31">
        <f t="shared" si="126"/>
        <v>3.1493776715114661E-7</v>
      </c>
      <c r="AU147" s="31">
        <f t="shared" si="127"/>
        <v>1.542918003171679E-2</v>
      </c>
      <c r="AV147" s="32">
        <f t="shared" si="128"/>
        <v>-3.7480187779274456E-9</v>
      </c>
      <c r="AW147" s="31">
        <f t="shared" si="129"/>
        <v>-1.6831833163896074E-3</v>
      </c>
      <c r="AX147" s="34">
        <f t="shared" si="139"/>
        <v>3.1118974837321919E-7</v>
      </c>
      <c r="AY147" s="35">
        <f t="shared" si="140"/>
        <v>1.3745996715327183E-2</v>
      </c>
      <c r="AZ147" s="10">
        <f t="shared" si="114"/>
        <v>10.655843993497603</v>
      </c>
      <c r="BA147" s="10">
        <f t="shared" si="115"/>
        <v>-99.466694848944528</v>
      </c>
      <c r="BB147" s="10">
        <f t="shared" si="141"/>
        <v>80.533305151055472</v>
      </c>
      <c r="BC147" s="62"/>
      <c r="BD147" s="60">
        <f t="shared" si="142"/>
        <v>11</v>
      </c>
      <c r="BE147" s="60">
        <f t="shared" si="143"/>
        <v>-99</v>
      </c>
      <c r="BF147" s="60">
        <f t="shared" si="144"/>
        <v>81</v>
      </c>
      <c r="BI147" s="37">
        <f t="shared" si="109"/>
        <v>-8.8725591281189377E-5</v>
      </c>
      <c r="BJ147" s="37">
        <f t="shared" si="110"/>
        <v>-0.25897282153621537</v>
      </c>
      <c r="BK147" s="37">
        <f t="shared" si="111"/>
        <v>-1.2584559264832958E-4</v>
      </c>
      <c r="BL147" s="37">
        <f t="shared" si="112"/>
        <v>-0.30842419026386297</v>
      </c>
    </row>
    <row r="148" spans="22:64" x14ac:dyDescent="0.35">
      <c r="V148" s="29">
        <v>2.44</v>
      </c>
      <c r="W148" s="38">
        <f t="shared" si="130"/>
        <v>2754.2287033381681</v>
      </c>
      <c r="X148" s="30">
        <f t="shared" si="113"/>
        <v>-6.6910605961528935</v>
      </c>
      <c r="Y148" s="31">
        <f t="shared" si="116"/>
        <v>-0.66844404331109786</v>
      </c>
      <c r="Z148" s="31">
        <f t="shared" si="117"/>
        <v>-22.191104190799443</v>
      </c>
      <c r="AA148" s="31">
        <f t="shared" si="118"/>
        <v>4.3712625623791943E-3</v>
      </c>
      <c r="AB148" s="31">
        <f t="shared" si="119"/>
        <v>-1.8175965750140506</v>
      </c>
      <c r="AC148" s="31">
        <f t="shared" si="131"/>
        <v>4.6821606930358899E-6</v>
      </c>
      <c r="AD148" s="31">
        <f t="shared" si="120"/>
        <v>5.9491318612756604E-2</v>
      </c>
      <c r="AE148" s="31">
        <f t="shared" si="132"/>
        <v>-7.3551286947409196</v>
      </c>
      <c r="AF148" s="31">
        <f t="shared" si="133"/>
        <v>-23.949209447200737</v>
      </c>
      <c r="AG148" s="31">
        <f t="shared" si="106"/>
        <v>73.803921600570277</v>
      </c>
      <c r="AH148" s="31">
        <f t="shared" si="121"/>
        <v>-56.629328144962884</v>
      </c>
      <c r="AI148" s="31">
        <f t="shared" si="122"/>
        <v>-89.915538968226343</v>
      </c>
      <c r="AJ148" s="31">
        <f t="shared" si="134"/>
        <v>0.38108896394253639</v>
      </c>
      <c r="AK148" s="31">
        <f t="shared" si="123"/>
        <v>16.848582972891531</v>
      </c>
      <c r="AL148" s="32">
        <f t="shared" si="124"/>
        <v>-5.7318657861920542E-3</v>
      </c>
      <c r="AM148" s="31">
        <f t="shared" si="125"/>
        <v>-2.0812809852623553</v>
      </c>
      <c r="AN148" s="31">
        <f t="shared" si="135"/>
        <v>17.549950553763736</v>
      </c>
      <c r="AO148" s="31">
        <f t="shared" si="136"/>
        <v>-75.148236980597162</v>
      </c>
      <c r="AP148" s="30">
        <f t="shared" si="107"/>
        <v>19.493882694704595</v>
      </c>
      <c r="AQ148" s="30">
        <f t="shared" si="108"/>
        <v>-19.244228782212005</v>
      </c>
      <c r="AR148" s="31">
        <f t="shared" si="137"/>
        <v>10.444475771515407</v>
      </c>
      <c r="AS148" s="33">
        <f t="shared" si="138"/>
        <v>-99.097446427797905</v>
      </c>
      <c r="AT148" s="31">
        <f t="shared" si="126"/>
        <v>3.2978032659239128E-7</v>
      </c>
      <c r="AU148" s="31">
        <f t="shared" si="127"/>
        <v>1.5788571785107459E-2</v>
      </c>
      <c r="AV148" s="32">
        <f t="shared" si="128"/>
        <v>-3.9246584973638952E-9</v>
      </c>
      <c r="AW148" s="31">
        <f t="shared" si="129"/>
        <v>-1.7223896923620129E-3</v>
      </c>
      <c r="AX148" s="34">
        <f t="shared" si="139"/>
        <v>3.258556680950274E-7</v>
      </c>
      <c r="AY148" s="35">
        <f t="shared" si="140"/>
        <v>1.4066182092745447E-2</v>
      </c>
      <c r="AZ148" s="10">
        <f t="shared" si="114"/>
        <v>10.4442514138935</v>
      </c>
      <c r="BA148" s="10">
        <f t="shared" si="115"/>
        <v>-99.663993403002493</v>
      </c>
      <c r="BB148" s="10">
        <f t="shared" si="141"/>
        <v>80.336006596997507</v>
      </c>
      <c r="BC148" s="37"/>
      <c r="BD148" s="60">
        <f t="shared" si="142"/>
        <v>10</v>
      </c>
      <c r="BE148" s="60">
        <f t="shared" si="143"/>
        <v>-100</v>
      </c>
      <c r="BF148" s="60">
        <f t="shared" si="144"/>
        <v>80</v>
      </c>
      <c r="BI148" s="37">
        <f t="shared" si="109"/>
        <v>-9.2907054846294373E-5</v>
      </c>
      <c r="BJ148" s="37">
        <f t="shared" si="110"/>
        <v>-0.26500498841844661</v>
      </c>
      <c r="BK148" s="37">
        <f t="shared" si="111"/>
        <v>-1.3177642272898881E-4</v>
      </c>
      <c r="BL148" s="37">
        <f t="shared" si="112"/>
        <v>-0.31560816887890292</v>
      </c>
    </row>
    <row r="149" spans="22:64" x14ac:dyDescent="0.35">
      <c r="V149" s="29">
        <v>2.4500000000000002</v>
      </c>
      <c r="W149" s="36">
        <f t="shared" si="130"/>
        <v>2818.3829312644552</v>
      </c>
      <c r="X149" s="30">
        <f t="shared" si="113"/>
        <v>-6.6910605961528935</v>
      </c>
      <c r="Y149" s="31">
        <f t="shared" si="116"/>
        <v>-0.69754449146771924</v>
      </c>
      <c r="Z149" s="31">
        <f t="shared" si="117"/>
        <v>-22.656282046244431</v>
      </c>
      <c r="AA149" s="31">
        <f t="shared" si="118"/>
        <v>4.577165296513367E-3</v>
      </c>
      <c r="AB149" s="31">
        <f t="shared" si="119"/>
        <v>-1.8599044405146783</v>
      </c>
      <c r="AC149" s="31">
        <f t="shared" si="131"/>
        <v>4.9028240034409601E-6</v>
      </c>
      <c r="AD149" s="31">
        <f t="shared" si="120"/>
        <v>6.0877048406929E-2</v>
      </c>
      <c r="AE149" s="31">
        <f t="shared" si="132"/>
        <v>-7.3840230195000958</v>
      </c>
      <c r="AF149" s="31">
        <f t="shared" si="133"/>
        <v>-24.455309438352181</v>
      </c>
      <c r="AG149" s="31">
        <f t="shared" si="106"/>
        <v>73.803921600570277</v>
      </c>
      <c r="AH149" s="31">
        <f t="shared" si="121"/>
        <v>-56.829327720210749</v>
      </c>
      <c r="AI149" s="31">
        <f t="shared" si="122"/>
        <v>-89.917461533339619</v>
      </c>
      <c r="AJ149" s="31">
        <f t="shared" si="134"/>
        <v>0.39824974251641532</v>
      </c>
      <c r="AK149" s="31">
        <f t="shared" si="123"/>
        <v>17.218072307640551</v>
      </c>
      <c r="AL149" s="32">
        <f t="shared" si="124"/>
        <v>-6.0018137236217935E-3</v>
      </c>
      <c r="AM149" s="31">
        <f t="shared" si="125"/>
        <v>-2.1297161126182438</v>
      </c>
      <c r="AN149" s="31">
        <f t="shared" si="135"/>
        <v>17.366841809152323</v>
      </c>
      <c r="AO149" s="31">
        <f t="shared" si="136"/>
        <v>-74.829105338317305</v>
      </c>
      <c r="AP149" s="30">
        <f t="shared" si="107"/>
        <v>19.493882694704595</v>
      </c>
      <c r="AQ149" s="30">
        <f t="shared" si="108"/>
        <v>-19.244228782212005</v>
      </c>
      <c r="AR149" s="31">
        <f t="shared" si="137"/>
        <v>10.232472702144818</v>
      </c>
      <c r="AS149" s="33">
        <f t="shared" si="138"/>
        <v>-99.284414776669479</v>
      </c>
      <c r="AT149" s="31">
        <f t="shared" si="126"/>
        <v>3.4532239369548914E-7</v>
      </c>
      <c r="AU149" s="31">
        <f t="shared" si="127"/>
        <v>1.6156334846549242E-2</v>
      </c>
      <c r="AV149" s="32">
        <f t="shared" si="128"/>
        <v>-4.1096222914991588E-9</v>
      </c>
      <c r="AW149" s="31">
        <f t="shared" si="129"/>
        <v>-1.7625093021456303E-3</v>
      </c>
      <c r="AX149" s="34">
        <f t="shared" si="139"/>
        <v>3.4121277140399E-7</v>
      </c>
      <c r="AY149" s="35">
        <f t="shared" si="140"/>
        <v>1.4393825544403611E-2</v>
      </c>
      <c r="AZ149" s="10">
        <f t="shared" si="114"/>
        <v>10.232237771021643</v>
      </c>
      <c r="BA149" s="10">
        <f t="shared" si="115"/>
        <v>-99.864158081137319</v>
      </c>
      <c r="BB149" s="10">
        <f t="shared" si="141"/>
        <v>80.135841918862681</v>
      </c>
      <c r="BC149" s="62"/>
      <c r="BD149" s="60">
        <f t="shared" si="142"/>
        <v>10</v>
      </c>
      <c r="BE149" s="60">
        <f t="shared" si="143"/>
        <v>-100</v>
      </c>
      <c r="BF149" s="60">
        <f t="shared" si="144"/>
        <v>80</v>
      </c>
      <c r="BI149" s="37">
        <f t="shared" si="109"/>
        <v>-9.72855804051227E-5</v>
      </c>
      <c r="BJ149" s="37">
        <f t="shared" si="110"/>
        <v>-0.27117765643464015</v>
      </c>
      <c r="BK149" s="37">
        <f t="shared" si="111"/>
        <v>-1.3798675554159182E-4</v>
      </c>
      <c r="BL149" s="37">
        <f t="shared" si="112"/>
        <v>-0.32295947357759264</v>
      </c>
    </row>
    <row r="150" spans="22:64" x14ac:dyDescent="0.35">
      <c r="V150" s="29">
        <v>2.46</v>
      </c>
      <c r="W150" s="38">
        <f t="shared" si="130"/>
        <v>2884.0315031266073</v>
      </c>
      <c r="X150" s="30">
        <f t="shared" si="113"/>
        <v>-6.6910605961528935</v>
      </c>
      <c r="Y150" s="31">
        <f t="shared" si="116"/>
        <v>-0.72780884287697867</v>
      </c>
      <c r="Z150" s="31">
        <f t="shared" si="117"/>
        <v>-23.129053177289315</v>
      </c>
      <c r="AA150" s="31">
        <f t="shared" si="118"/>
        <v>4.7927614650859814E-3</v>
      </c>
      <c r="AB150" s="31">
        <f t="shared" si="119"/>
        <v>-1.9031956821460878</v>
      </c>
      <c r="AC150" s="31">
        <f t="shared" si="131"/>
        <v>5.1338868428661484E-6</v>
      </c>
      <c r="AD150" s="31">
        <f t="shared" si="120"/>
        <v>6.2295055920760616E-2</v>
      </c>
      <c r="AE150" s="31">
        <f t="shared" si="132"/>
        <v>-7.4140715436779434</v>
      </c>
      <c r="AF150" s="31">
        <f t="shared" si="133"/>
        <v>-24.969953803514642</v>
      </c>
      <c r="AG150" s="31">
        <f t="shared" si="106"/>
        <v>73.803921600570277</v>
      </c>
      <c r="AH150" s="31">
        <f t="shared" si="121"/>
        <v>-57.029327314575553</v>
      </c>
      <c r="AI150" s="31">
        <f t="shared" si="122"/>
        <v>-89.919340335707631</v>
      </c>
      <c r="AJ150" s="31">
        <f t="shared" si="134"/>
        <v>0.41614690026456869</v>
      </c>
      <c r="AK150" s="31">
        <f t="shared" si="123"/>
        <v>17.594645263045429</v>
      </c>
      <c r="AL150" s="32">
        <f t="shared" si="124"/>
        <v>-6.2844659323599535E-3</v>
      </c>
      <c r="AM150" s="31">
        <f t="shared" si="125"/>
        <v>-2.1792762861586779</v>
      </c>
      <c r="AN150" s="31">
        <f t="shared" si="135"/>
        <v>17.184456720326931</v>
      </c>
      <c r="AO150" s="31">
        <f t="shared" si="136"/>
        <v>-74.503971358820877</v>
      </c>
      <c r="AP150" s="30">
        <f t="shared" si="107"/>
        <v>19.493882694704595</v>
      </c>
      <c r="AQ150" s="30">
        <f t="shared" si="108"/>
        <v>-19.244228782212005</v>
      </c>
      <c r="AR150" s="31">
        <f t="shared" si="137"/>
        <v>10.020039089141576</v>
      </c>
      <c r="AS150" s="33">
        <f t="shared" si="138"/>
        <v>-99.473925162335519</v>
      </c>
      <c r="AT150" s="31">
        <f t="shared" si="126"/>
        <v>3.6159693688273931E-7</v>
      </c>
      <c r="AU150" s="31">
        <f t="shared" si="127"/>
        <v>1.6532664208763953E-2</v>
      </c>
      <c r="AV150" s="32">
        <f t="shared" si="128"/>
        <v>-4.3033016772853837E-9</v>
      </c>
      <c r="AW150" s="31">
        <f t="shared" si="129"/>
        <v>-1.8035634176884548E-3</v>
      </c>
      <c r="AX150" s="34">
        <f t="shared" si="139"/>
        <v>3.5729363520545393E-7</v>
      </c>
      <c r="AY150" s="35">
        <f t="shared" si="140"/>
        <v>1.4729100791075499E-2</v>
      </c>
      <c r="AZ150" s="10">
        <f t="shared" si="114"/>
        <v>10.019793086217629</v>
      </c>
      <c r="BA150" s="10">
        <f t="shared" si="115"/>
        <v>-100.06717216053634</v>
      </c>
      <c r="BB150" s="10">
        <f t="shared" si="141"/>
        <v>79.932827839463656</v>
      </c>
      <c r="BC150" s="37"/>
      <c r="BD150" s="60">
        <f t="shared" si="142"/>
        <v>10</v>
      </c>
      <c r="BE150" s="60">
        <f t="shared" si="143"/>
        <v>-100</v>
      </c>
      <c r="BF150" s="60">
        <f t="shared" si="144"/>
        <v>80</v>
      </c>
      <c r="BI150" s="37">
        <f t="shared" si="109"/>
        <v>-1.0187045478216939E-4</v>
      </c>
      <c r="BJ150" s="37">
        <f t="shared" si="110"/>
        <v>-0.27749409784161005</v>
      </c>
      <c r="BK150" s="37">
        <f t="shared" si="111"/>
        <v>-1.4448976280018744E-4</v>
      </c>
      <c r="BL150" s="37">
        <f t="shared" si="112"/>
        <v>-0.33048200115029364</v>
      </c>
    </row>
    <row r="151" spans="22:64" x14ac:dyDescent="0.35">
      <c r="V151" s="29">
        <v>2.4700000000000002</v>
      </c>
      <c r="W151" s="36">
        <f t="shared" si="130"/>
        <v>2951.2092266663894</v>
      </c>
      <c r="X151" s="30">
        <f t="shared" si="113"/>
        <v>-6.6910605961528935</v>
      </c>
      <c r="Y151" s="31">
        <f t="shared" si="116"/>
        <v>-0.75927507706531538</v>
      </c>
      <c r="Z151" s="31">
        <f t="shared" si="117"/>
        <v>-23.609410681158973</v>
      </c>
      <c r="AA151" s="31">
        <f t="shared" si="118"/>
        <v>5.0185068973289835E-3</v>
      </c>
      <c r="AB151" s="31">
        <f t="shared" si="119"/>
        <v>-1.947493055667217</v>
      </c>
      <c r="AC151" s="31">
        <f t="shared" si="131"/>
        <v>5.3758393257557462E-6</v>
      </c>
      <c r="AD151" s="31">
        <f t="shared" si="120"/>
        <v>6.3746092993652553E-2</v>
      </c>
      <c r="AE151" s="31">
        <f t="shared" si="132"/>
        <v>-7.4453117904815542</v>
      </c>
      <c r="AF151" s="31">
        <f t="shared" si="133"/>
        <v>-25.493157643832536</v>
      </c>
      <c r="AG151" s="31">
        <f t="shared" si="106"/>
        <v>73.803921600570277</v>
      </c>
      <c r="AH151" s="31">
        <f t="shared" si="121"/>
        <v>-57.229326927196936</v>
      </c>
      <c r="AI151" s="31">
        <f t="shared" si="122"/>
        <v>-89.921176371480072</v>
      </c>
      <c r="AJ151" s="31">
        <f t="shared" si="134"/>
        <v>0.43480881005840422</v>
      </c>
      <c r="AK151" s="31">
        <f t="shared" si="123"/>
        <v>17.978371322039202</v>
      </c>
      <c r="AL151" s="32">
        <f t="shared" si="124"/>
        <v>-6.5804194138596225E-3</v>
      </c>
      <c r="AM151" s="31">
        <f t="shared" si="125"/>
        <v>-2.2299874865251632</v>
      </c>
      <c r="AN151" s="31">
        <f t="shared" si="135"/>
        <v>17.002823064017885</v>
      </c>
      <c r="AO151" s="31">
        <f t="shared" si="136"/>
        <v>-74.172792535966025</v>
      </c>
      <c r="AP151" s="30">
        <f t="shared" si="107"/>
        <v>19.493882694704595</v>
      </c>
      <c r="AQ151" s="30">
        <f t="shared" si="108"/>
        <v>-19.244228782212005</v>
      </c>
      <c r="AR151" s="31">
        <f t="shared" si="137"/>
        <v>9.8071651860289215</v>
      </c>
      <c r="AS151" s="33">
        <f t="shared" si="138"/>
        <v>-99.665950179798557</v>
      </c>
      <c r="AT151" s="31">
        <f t="shared" si="126"/>
        <v>3.7863847521451256E-7</v>
      </c>
      <c r="AU151" s="31">
        <f t="shared" si="127"/>
        <v>1.6917759406430807E-2</v>
      </c>
      <c r="AV151" s="32">
        <f t="shared" si="128"/>
        <v>-4.5061113155339852E-9</v>
      </c>
      <c r="AW151" s="31">
        <f t="shared" si="129"/>
        <v>-1.8455738064257958E-3</v>
      </c>
      <c r="AX151" s="34">
        <f t="shared" si="139"/>
        <v>3.7413236389897859E-7</v>
      </c>
      <c r="AY151" s="35">
        <f t="shared" si="140"/>
        <v>1.5072185600005011E-2</v>
      </c>
      <c r="AZ151" s="10">
        <f t="shared" si="114"/>
        <v>9.8069075895219289</v>
      </c>
      <c r="BA151" s="10">
        <f t="shared" si="115"/>
        <v>-100.27301539438699</v>
      </c>
      <c r="BB151" s="10">
        <f t="shared" si="141"/>
        <v>79.726984605613012</v>
      </c>
      <c r="BC151" s="62"/>
      <c r="BD151" s="60">
        <f t="shared" si="142"/>
        <v>10</v>
      </c>
      <c r="BE151" s="60">
        <f t="shared" si="143"/>
        <v>-100</v>
      </c>
      <c r="BF151" s="60">
        <f t="shared" si="144"/>
        <v>80</v>
      </c>
      <c r="BI151" s="37">
        <f t="shared" si="109"/>
        <v>-1.0667140244431231E-4</v>
      </c>
      <c r="BJ151" s="37">
        <f t="shared" si="110"/>
        <v>-0.28395766108571319</v>
      </c>
      <c r="BK151" s="37">
        <f t="shared" si="111"/>
        <v>-1.5129923691388269E-4</v>
      </c>
      <c r="BL151" s="37">
        <f t="shared" si="112"/>
        <v>-0.33817973910272608</v>
      </c>
    </row>
    <row r="152" spans="22:64" x14ac:dyDescent="0.35">
      <c r="V152" s="29">
        <v>2.48</v>
      </c>
      <c r="W152" s="38">
        <f t="shared" si="130"/>
        <v>3019.9517204020167</v>
      </c>
      <c r="X152" s="30">
        <f t="shared" si="113"/>
        <v>-6.6910605961528935</v>
      </c>
      <c r="Y152" s="31">
        <f t="shared" si="116"/>
        <v>-0.79198172605255257</v>
      </c>
      <c r="Z152" s="31">
        <f t="shared" si="117"/>
        <v>-24.097339080930492</v>
      </c>
      <c r="AA152" s="31">
        <f t="shared" si="118"/>
        <v>5.2548788079392252E-3</v>
      </c>
      <c r="AB152" s="31">
        <f t="shared" si="119"/>
        <v>-1.9928198361850831</v>
      </c>
      <c r="AC152" s="31">
        <f t="shared" si="131"/>
        <v>5.6291946640161906E-6</v>
      </c>
      <c r="AD152" s="31">
        <f t="shared" si="120"/>
        <v>6.5230928977217897E-2</v>
      </c>
      <c r="AE152" s="31">
        <f t="shared" si="132"/>
        <v>-7.4777818142028423</v>
      </c>
      <c r="AF152" s="31">
        <f t="shared" si="133"/>
        <v>-26.024927988138359</v>
      </c>
      <c r="AG152" s="31">
        <f t="shared" si="106"/>
        <v>73.803921600570277</v>
      </c>
      <c r="AH152" s="31">
        <f t="shared" si="121"/>
        <v>-57.429326557253177</v>
      </c>
      <c r="AI152" s="31">
        <f t="shared" si="122"/>
        <v>-89.922970614132339</v>
      </c>
      <c r="AJ152" s="31">
        <f t="shared" si="134"/>
        <v>0.45426465824915951</v>
      </c>
      <c r="AK152" s="31">
        <f t="shared" si="123"/>
        <v>18.369316201087869</v>
      </c>
      <c r="AL152" s="32">
        <f t="shared" si="124"/>
        <v>-6.8902991386342325E-3</v>
      </c>
      <c r="AM152" s="31">
        <f t="shared" si="125"/>
        <v>-2.281876283484209</v>
      </c>
      <c r="AN152" s="31">
        <f t="shared" si="135"/>
        <v>16.821969402427623</v>
      </c>
      <c r="AO152" s="31">
        <f t="shared" si="136"/>
        <v>-73.835530696528679</v>
      </c>
      <c r="AP152" s="30">
        <f t="shared" si="107"/>
        <v>19.493882694704595</v>
      </c>
      <c r="AQ152" s="30">
        <f t="shared" si="108"/>
        <v>-19.244228782212005</v>
      </c>
      <c r="AR152" s="31">
        <f t="shared" si="137"/>
        <v>9.593841500717371</v>
      </c>
      <c r="AS152" s="33">
        <f t="shared" si="138"/>
        <v>-99.860458684667037</v>
      </c>
      <c r="AT152" s="31">
        <f t="shared" si="126"/>
        <v>3.9648315553540071E-7</v>
      </c>
      <c r="AU152" s="31">
        <f t="shared" si="127"/>
        <v>1.7311824621981643E-2</v>
      </c>
      <c r="AV152" s="32">
        <f t="shared" si="128"/>
        <v>-4.7184774389860517E-9</v>
      </c>
      <c r="AW152" s="31">
        <f t="shared" si="129"/>
        <v>-1.8885627428216485E-3</v>
      </c>
      <c r="AX152" s="34">
        <f t="shared" si="139"/>
        <v>3.9176467809641467E-7</v>
      </c>
      <c r="AY152" s="35">
        <f t="shared" si="140"/>
        <v>1.5423261879159995E-2</v>
      </c>
      <c r="AZ152" s="10">
        <f t="shared" si="114"/>
        <v>9.5935717642557226</v>
      </c>
      <c r="BA152" s="10">
        <f t="shared" si="115"/>
        <v>-100.48166396312843</v>
      </c>
      <c r="BB152" s="10">
        <f t="shared" si="141"/>
        <v>79.518336036871574</v>
      </c>
      <c r="BC152" s="37"/>
      <c r="BD152" s="60">
        <f t="shared" si="142"/>
        <v>10</v>
      </c>
      <c r="BE152" s="60">
        <f t="shared" si="143"/>
        <v>-100</v>
      </c>
      <c r="BF152" s="60">
        <f t="shared" si="144"/>
        <v>80</v>
      </c>
      <c r="BI152" s="37">
        <f t="shared" si="109"/>
        <v>-1.1169860611131297E-4</v>
      </c>
      <c r="BJ152" s="37">
        <f t="shared" si="110"/>
        <v>-0.29057177257530542</v>
      </c>
      <c r="BK152" s="37">
        <f t="shared" si="111"/>
        <v>-1.5842962021454769E-4</v>
      </c>
      <c r="BL152" s="37">
        <f t="shared" si="112"/>
        <v>-0.34605676776524147</v>
      </c>
    </row>
    <row r="153" spans="22:64" x14ac:dyDescent="0.35">
      <c r="V153" s="29">
        <v>2.4900000000000002</v>
      </c>
      <c r="W153" s="36">
        <f t="shared" si="130"/>
        <v>3090.2954325135938</v>
      </c>
      <c r="X153" s="30">
        <f t="shared" si="113"/>
        <v>-6.6910605961528935</v>
      </c>
      <c r="Y153" s="31">
        <f t="shared" si="116"/>
        <v>-0.82596782603749264</v>
      </c>
      <c r="Z153" s="31">
        <f t="shared" si="117"/>
        <v>-24.592813940276219</v>
      </c>
      <c r="AA153" s="31">
        <f t="shared" si="118"/>
        <v>5.5023767955953689E-3</v>
      </c>
      <c r="AB153" s="31">
        <f t="shared" si="119"/>
        <v>-2.0391998294899234</v>
      </c>
      <c r="AC153" s="31">
        <f t="shared" si="131"/>
        <v>5.8944902547668906E-6</v>
      </c>
      <c r="AD153" s="31">
        <f t="shared" si="120"/>
        <v>6.6750351143167186E-2</v>
      </c>
      <c r="AE153" s="31">
        <f t="shared" si="132"/>
        <v>-7.511520150904536</v>
      </c>
      <c r="AF153" s="31">
        <f t="shared" si="133"/>
        <v>-26.565263418622976</v>
      </c>
      <c r="AG153" s="31">
        <f t="shared" si="106"/>
        <v>73.803921600570277</v>
      </c>
      <c r="AH153" s="31">
        <f t="shared" si="121"/>
        <v>-57.629326203959607</v>
      </c>
      <c r="AI153" s="31">
        <f t="shared" si="122"/>
        <v>-89.92472401498155</v>
      </c>
      <c r="AJ153" s="31">
        <f t="shared" si="134"/>
        <v>0.47454444368761128</v>
      </c>
      <c r="AK153" s="31">
        <f t="shared" si="123"/>
        <v>18.767541524570959</v>
      </c>
      <c r="AL153" s="32">
        <f t="shared" si="124"/>
        <v>-7.2147593483546388E-3</v>
      </c>
      <c r="AM153" s="31">
        <f t="shared" si="125"/>
        <v>-2.3349698485090475</v>
      </c>
      <c r="AN153" s="31">
        <f t="shared" si="135"/>
        <v>16.641925080949928</v>
      </c>
      <c r="AO153" s="31">
        <f t="shared" si="136"/>
        <v>-73.492152338919638</v>
      </c>
      <c r="AP153" s="30">
        <f t="shared" si="107"/>
        <v>19.493882694704595</v>
      </c>
      <c r="AQ153" s="30">
        <f t="shared" si="108"/>
        <v>-19.244228782212005</v>
      </c>
      <c r="AR153" s="31">
        <f t="shared" si="137"/>
        <v>9.3800588425379843</v>
      </c>
      <c r="AS153" s="33">
        <f t="shared" si="138"/>
        <v>-100.05741575754261</v>
      </c>
      <c r="AT153" s="31">
        <f t="shared" si="126"/>
        <v>4.1516882962036181E-7</v>
      </c>
      <c r="AU153" s="31">
        <f t="shared" si="127"/>
        <v>1.7715068793860676E-2</v>
      </c>
      <c r="AV153" s="32">
        <f t="shared" si="128"/>
        <v>-4.9408513528968874E-9</v>
      </c>
      <c r="AW153" s="31">
        <f t="shared" si="129"/>
        <v>-1.9325530201789302E-3</v>
      </c>
      <c r="AX153" s="34">
        <f t="shared" si="139"/>
        <v>4.1022797826746491E-7</v>
      </c>
      <c r="AY153" s="35">
        <f t="shared" si="140"/>
        <v>1.5782515773681744E-2</v>
      </c>
      <c r="AZ153" s="10">
        <f t="shared" si="114"/>
        <v>9.3797763940020342</v>
      </c>
      <c r="BA153" s="10">
        <f t="shared" si="115"/>
        <v>-100.69309044271424</v>
      </c>
      <c r="BB153" s="10">
        <f t="shared" si="141"/>
        <v>79.306909557285763</v>
      </c>
      <c r="BC153" s="62"/>
      <c r="BD153" s="60">
        <f t="shared" si="142"/>
        <v>9</v>
      </c>
      <c r="BE153" s="60">
        <f t="shared" si="143"/>
        <v>-101</v>
      </c>
      <c r="BF153" s="60">
        <f t="shared" si="144"/>
        <v>79</v>
      </c>
      <c r="BI153" s="37">
        <f t="shared" si="109"/>
        <v>-1.1696272835126097E-4</v>
      </c>
      <c r="BJ153" s="37">
        <f t="shared" si="110"/>
        <v>-0.29733993849432883</v>
      </c>
      <c r="BK153" s="37">
        <f t="shared" si="111"/>
        <v>-1.6589603557677987E-4</v>
      </c>
      <c r="BL153" s="37">
        <f t="shared" si="112"/>
        <v>-0.3541172624509632</v>
      </c>
    </row>
    <row r="154" spans="22:64" x14ac:dyDescent="0.35">
      <c r="V154" s="29">
        <v>2.5</v>
      </c>
      <c r="W154" s="38">
        <f t="shared" si="130"/>
        <v>3162.2776601683827</v>
      </c>
      <c r="X154" s="30">
        <f t="shared" si="113"/>
        <v>-6.6910605961528935</v>
      </c>
      <c r="Y154" s="31">
        <f t="shared" si="116"/>
        <v>-0.86127286427120042</v>
      </c>
      <c r="Z154" s="31">
        <f t="shared" si="117"/>
        <v>-25.095801485696335</v>
      </c>
      <c r="AA154" s="31">
        <f t="shared" si="118"/>
        <v>5.7615238876461148E-3</v>
      </c>
      <c r="AB154" s="31">
        <f t="shared" si="119"/>
        <v>-2.0866573836002109</v>
      </c>
      <c r="AC154" s="31">
        <f t="shared" si="131"/>
        <v>6.1722888240210448E-6</v>
      </c>
      <c r="AD154" s="31">
        <f t="shared" si="120"/>
        <v>6.8305165100691345E-2</v>
      </c>
      <c r="AE154" s="31">
        <f t="shared" si="132"/>
        <v>-7.5465657642476245</v>
      </c>
      <c r="AF154" s="31">
        <f t="shared" si="133"/>
        <v>-27.114153704195854</v>
      </c>
      <c r="AG154" s="31">
        <f t="shared" si="106"/>
        <v>73.803921600570277</v>
      </c>
      <c r="AH154" s="31">
        <f t="shared" si="121"/>
        <v>-57.82932586656684</v>
      </c>
      <c r="AI154" s="31">
        <f t="shared" si="122"/>
        <v>-89.926437503690892</v>
      </c>
      <c r="AJ154" s="31">
        <f t="shared" si="134"/>
        <v>0.49567897426366669</v>
      </c>
      <c r="AK154" s="31">
        <f t="shared" si="123"/>
        <v>19.173104488186738</v>
      </c>
      <c r="AL154" s="32">
        <f t="shared" si="124"/>
        <v>-7.5544849177933294E-3</v>
      </c>
      <c r="AM154" s="31">
        <f t="shared" si="125"/>
        <v>-2.3892959675735801</v>
      </c>
      <c r="AN154" s="31">
        <f t="shared" si="135"/>
        <v>16.462720223349308</v>
      </c>
      <c r="AO154" s="31">
        <f t="shared" si="136"/>
        <v>-73.142628983077728</v>
      </c>
      <c r="AP154" s="30">
        <f t="shared" si="107"/>
        <v>19.493882694704595</v>
      </c>
      <c r="AQ154" s="30">
        <f t="shared" si="108"/>
        <v>-19.244228782212005</v>
      </c>
      <c r="AR154" s="31">
        <f t="shared" si="137"/>
        <v>9.1658083715942738</v>
      </c>
      <c r="AS154" s="33">
        <f t="shared" si="138"/>
        <v>-100.25678268727358</v>
      </c>
      <c r="AT154" s="31">
        <f t="shared" si="126"/>
        <v>4.3473513324951474E-7</v>
      </c>
      <c r="AU154" s="31">
        <f t="shared" si="127"/>
        <v>1.812770572730547E-2</v>
      </c>
      <c r="AV154" s="32">
        <f t="shared" si="128"/>
        <v>-5.1737075063810879E-9</v>
      </c>
      <c r="AW154" s="31">
        <f t="shared" si="129"/>
        <v>-1.9775679627247627E-3</v>
      </c>
      <c r="AX154" s="34">
        <f t="shared" si="139"/>
        <v>4.2956142574313363E-7</v>
      </c>
      <c r="AY154" s="35">
        <f t="shared" si="140"/>
        <v>1.6150137764580706E-2</v>
      </c>
      <c r="AZ154" s="10">
        <f t="shared" si="114"/>
        <v>9.1655126119030133</v>
      </c>
      <c r="BA154" s="10">
        <f t="shared" si="115"/>
        <v>-100.90726379183086</v>
      </c>
      <c r="BB154" s="10">
        <f t="shared" si="141"/>
        <v>79.092736208169143</v>
      </c>
      <c r="BC154" s="37"/>
      <c r="BD154" s="60">
        <f t="shared" si="142"/>
        <v>9</v>
      </c>
      <c r="BE154" s="60">
        <f t="shared" si="143"/>
        <v>-101</v>
      </c>
      <c r="BF154" s="60">
        <f t="shared" si="144"/>
        <v>79</v>
      </c>
      <c r="BI154" s="37">
        <f t="shared" si="109"/>
        <v>-1.2247493418896302E-4</v>
      </c>
      <c r="BJ154" s="37">
        <f t="shared" si="110"/>
        <v>-0.30426574665796569</v>
      </c>
      <c r="BK154" s="37">
        <f t="shared" si="111"/>
        <v>-1.7371431849866629E-4</v>
      </c>
      <c r="BL154" s="37">
        <f t="shared" si="112"/>
        <v>-0.36236549566390025</v>
      </c>
    </row>
    <row r="155" spans="22:64" x14ac:dyDescent="0.35">
      <c r="V155" s="29">
        <v>2.5099999999999998</v>
      </c>
      <c r="W155" s="36">
        <f t="shared" si="130"/>
        <v>3235.9365692962824</v>
      </c>
      <c r="X155" s="30">
        <f t="shared" si="113"/>
        <v>-6.6910605961528935</v>
      </c>
      <c r="Y155" s="31">
        <f t="shared" si="116"/>
        <v>-0.89793672103623601</v>
      </c>
      <c r="Z155" s="31">
        <f t="shared" si="117"/>
        <v>-25.606258238780807</v>
      </c>
      <c r="AA155" s="31">
        <f t="shared" si="118"/>
        <v>6.0328676330417431E-3</v>
      </c>
      <c r="AB155" s="31">
        <f t="shared" si="119"/>
        <v>-2.1352174005187221</v>
      </c>
      <c r="AC155" s="31">
        <f t="shared" si="131"/>
        <v>6.4631796185817013E-6</v>
      </c>
      <c r="AD155" s="31">
        <f t="shared" si="120"/>
        <v>6.9896195223566035E-2</v>
      </c>
      <c r="AE155" s="31">
        <f t="shared" si="132"/>
        <v>-7.5829579863764689</v>
      </c>
      <c r="AF155" s="31">
        <f t="shared" si="133"/>
        <v>-27.671579444075963</v>
      </c>
      <c r="AG155" s="31">
        <f t="shared" si="106"/>
        <v>73.803921600570277</v>
      </c>
      <c r="AH155" s="31">
        <f t="shared" si="121"/>
        <v>-58.02932554435921</v>
      </c>
      <c r="AI155" s="31">
        <f t="shared" si="122"/>
        <v>-89.92811198876251</v>
      </c>
      <c r="AJ155" s="31">
        <f t="shared" si="134"/>
        <v>0.51769986076478547</v>
      </c>
      <c r="AK155" s="31">
        <f t="shared" si="123"/>
        <v>19.58605751193933</v>
      </c>
      <c r="AL155" s="32">
        <f t="shared" si="124"/>
        <v>-7.9101927792493924E-3</v>
      </c>
      <c r="AM155" s="31">
        <f t="shared" si="125"/>
        <v>-2.4448830541579016</v>
      </c>
      <c r="AN155" s="31">
        <f t="shared" si="135"/>
        <v>16.284385724196603</v>
      </c>
      <c r="AO155" s="31">
        <f t="shared" si="136"/>
        <v>-72.786937530981078</v>
      </c>
      <c r="AP155" s="30">
        <f t="shared" si="107"/>
        <v>19.493882694704595</v>
      </c>
      <c r="AQ155" s="30">
        <f t="shared" si="108"/>
        <v>-19.244228782212005</v>
      </c>
      <c r="AR155" s="31">
        <f t="shared" si="137"/>
        <v>8.9510816503127231</v>
      </c>
      <c r="AS155" s="33">
        <f t="shared" si="138"/>
        <v>-100.45851697505704</v>
      </c>
      <c r="AT155" s="31">
        <f t="shared" si="126"/>
        <v>4.552235672115839E-7</v>
      </c>
      <c r="AU155" s="31">
        <f t="shared" si="127"/>
        <v>1.8549954207708708E-2</v>
      </c>
      <c r="AV155" s="32">
        <f t="shared" si="128"/>
        <v>-5.4175357777928105E-9</v>
      </c>
      <c r="AW155" s="31">
        <f t="shared" si="129"/>
        <v>-2.023631437977303E-3</v>
      </c>
      <c r="AX155" s="34">
        <f t="shared" si="139"/>
        <v>4.4980603143379107E-7</v>
      </c>
      <c r="AY155" s="35">
        <f t="shared" si="140"/>
        <v>1.6526322769731407E-2</v>
      </c>
      <c r="AZ155" s="10">
        <f t="shared" si="114"/>
        <v>8.9507719521533122</v>
      </c>
      <c r="BA155" s="10">
        <f t="shared" si="115"/>
        <v>-101.12414936005683</v>
      </c>
      <c r="BB155" s="10">
        <f t="shared" si="141"/>
        <v>78.875850639943167</v>
      </c>
      <c r="BC155" s="62"/>
      <c r="BD155" s="60">
        <f t="shared" si="142"/>
        <v>9</v>
      </c>
      <c r="BE155" s="60">
        <f t="shared" si="143"/>
        <v>-101</v>
      </c>
      <c r="BF155" s="60">
        <f t="shared" si="144"/>
        <v>79</v>
      </c>
      <c r="BI155" s="37">
        <f t="shared" si="109"/>
        <v>-1.2824691478613906E-4</v>
      </c>
      <c r="BJ155" s="37">
        <f t="shared" si="110"/>
        <v>-0.31135286841134002</v>
      </c>
      <c r="BK155" s="37">
        <f t="shared" si="111"/>
        <v>-1.8190105065499259E-4</v>
      </c>
      <c r="BL155" s="37">
        <f t="shared" si="112"/>
        <v>-0.37080583935819417</v>
      </c>
    </row>
    <row r="156" spans="22:64" x14ac:dyDescent="0.35">
      <c r="V156" s="29">
        <v>2.52</v>
      </c>
      <c r="W156" s="38">
        <f t="shared" si="130"/>
        <v>3311.3112148259138</v>
      </c>
      <c r="X156" s="30">
        <f t="shared" si="113"/>
        <v>-6.6910605961528935</v>
      </c>
      <c r="Y156" s="31">
        <f t="shared" si="116"/>
        <v>-0.93599960667939308</v>
      </c>
      <c r="Z156" s="31">
        <f t="shared" si="117"/>
        <v>-26.124130661184076</v>
      </c>
      <c r="AA156" s="31">
        <f t="shared" si="118"/>
        <v>6.3169812457060199E-3</v>
      </c>
      <c r="AB156" s="31">
        <f t="shared" si="119"/>
        <v>-2.1849053482004148</v>
      </c>
      <c r="AC156" s="31">
        <f t="shared" si="131"/>
        <v>6.7677796519389443E-6</v>
      </c>
      <c r="AD156" s="31">
        <f t="shared" si="120"/>
        <v>7.1524285087202072E-2</v>
      </c>
      <c r="AE156" s="31">
        <f t="shared" si="132"/>
        <v>-7.620736453806928</v>
      </c>
      <c r="AF156" s="31">
        <f t="shared" si="133"/>
        <v>-28.237511724297288</v>
      </c>
      <c r="AG156" s="31">
        <f t="shared" si="106"/>
        <v>73.803921600570277</v>
      </c>
      <c r="AH156" s="31">
        <f t="shared" si="121"/>
        <v>-58.229325236653324</v>
      </c>
      <c r="AI156" s="31">
        <f t="shared" si="122"/>
        <v>-89.929748358019069</v>
      </c>
      <c r="AJ156" s="31">
        <f t="shared" si="134"/>
        <v>0.54063950784878279</v>
      </c>
      <c r="AK156" s="31">
        <f t="shared" si="123"/>
        <v>20.006447883385491</v>
      </c>
      <c r="AL156" s="32">
        <f t="shared" si="124"/>
        <v>-8.282633412284756E-3</v>
      </c>
      <c r="AM156" s="31">
        <f t="shared" si="125"/>
        <v>-2.5017601624641896</v>
      </c>
      <c r="AN156" s="31">
        <f t="shared" si="135"/>
        <v>16.106953238353451</v>
      </c>
      <c r="AO156" s="31">
        <f t="shared" si="136"/>
        <v>-72.425060637097772</v>
      </c>
      <c r="AP156" s="30">
        <f t="shared" si="107"/>
        <v>19.493882694704595</v>
      </c>
      <c r="AQ156" s="30">
        <f t="shared" si="108"/>
        <v>-19.244228782212005</v>
      </c>
      <c r="AR156" s="31">
        <f t="shared" si="137"/>
        <v>8.7358706970391147</v>
      </c>
      <c r="AS156" s="33">
        <f t="shared" si="138"/>
        <v>-100.66257236139506</v>
      </c>
      <c r="AT156" s="31">
        <f t="shared" si="126"/>
        <v>4.7667759180792162E-7</v>
      </c>
      <c r="AU156" s="31">
        <f t="shared" si="127"/>
        <v>1.8982038116620317E-2</v>
      </c>
      <c r="AV156" s="32">
        <f t="shared" si="128"/>
        <v>-5.6728569039652595E-9</v>
      </c>
      <c r="AW156" s="31">
        <f t="shared" si="129"/>
        <v>-2.0707678694006221E-3</v>
      </c>
      <c r="AX156" s="34">
        <f t="shared" si="139"/>
        <v>4.7100473490395636E-7</v>
      </c>
      <c r="AY156" s="35">
        <f t="shared" si="140"/>
        <v>1.6911270247219695E-2</v>
      </c>
      <c r="AZ156" s="10">
        <f t="shared" si="114"/>
        <v>8.7355464035365493</v>
      </c>
      <c r="BA156" s="10">
        <f t="shared" si="115"/>
        <v>-101.34370891896975</v>
      </c>
      <c r="BB156" s="10">
        <f t="shared" si="141"/>
        <v>78.656291081030247</v>
      </c>
      <c r="BC156" s="37"/>
      <c r="BD156" s="60">
        <f t="shared" si="142"/>
        <v>9</v>
      </c>
      <c r="BE156" s="60">
        <f t="shared" si="143"/>
        <v>-101</v>
      </c>
      <c r="BF156" s="60">
        <f t="shared" si="144"/>
        <v>79</v>
      </c>
      <c r="BI156" s="37">
        <f t="shared" si="109"/>
        <v>-1.3429091222721886E-4</v>
      </c>
      <c r="BJ156" s="37">
        <f t="shared" si="110"/>
        <v>-0.31860506057224736</v>
      </c>
      <c r="BK156" s="37">
        <f t="shared" si="111"/>
        <v>-1.9047359507341993E-4</v>
      </c>
      <c r="BL156" s="37">
        <f t="shared" si="112"/>
        <v>-0.37944276724965731</v>
      </c>
    </row>
    <row r="157" spans="22:64" x14ac:dyDescent="0.35">
      <c r="V157" s="29">
        <v>2.5299999999999998</v>
      </c>
      <c r="W157" s="36">
        <f t="shared" si="130"/>
        <v>3388.4415613920246</v>
      </c>
      <c r="X157" s="30">
        <f t="shared" si="113"/>
        <v>-6.6910605961528935</v>
      </c>
      <c r="Y157" s="31">
        <f t="shared" si="116"/>
        <v>-0.97550199367826507</v>
      </c>
      <c r="Z157" s="31">
        <f t="shared" si="117"/>
        <v>-26.649354815128572</v>
      </c>
      <c r="AA157" s="31">
        <f t="shared" si="118"/>
        <v>6.6144648005849044E-3</v>
      </c>
      <c r="AB157" s="31">
        <f t="shared" si="119"/>
        <v>-2.2357472727326702</v>
      </c>
      <c r="AC157" s="31">
        <f t="shared" si="131"/>
        <v>7.0867350215259602E-6</v>
      </c>
      <c r="AD157" s="31">
        <f t="shared" si="120"/>
        <v>7.3190297915872379E-2</v>
      </c>
      <c r="AE157" s="31">
        <f t="shared" si="132"/>
        <v>-7.6599410382955524</v>
      </c>
      <c r="AF157" s="31">
        <f t="shared" si="133"/>
        <v>-28.81191178994537</v>
      </c>
      <c r="AG157" s="31">
        <f t="shared" si="106"/>
        <v>73.803921600570277</v>
      </c>
      <c r="AH157" s="31">
        <f t="shared" si="121"/>
        <v>-58.429324942796434</v>
      </c>
      <c r="AI157" s="31">
        <f t="shared" si="122"/>
        <v>-89.931347479074574</v>
      </c>
      <c r="AJ157" s="31">
        <f t="shared" si="134"/>
        <v>0.56453110192456679</v>
      </c>
      <c r="AK157" s="31">
        <f t="shared" si="123"/>
        <v>20.43431739194957</v>
      </c>
      <c r="AL157" s="32">
        <f t="shared" si="124"/>
        <v>-8.6725924016226898E-3</v>
      </c>
      <c r="AM157" s="31">
        <f t="shared" si="125"/>
        <v>-2.5599570008413552</v>
      </c>
      <c r="AN157" s="31">
        <f t="shared" si="135"/>
        <v>15.930455167296786</v>
      </c>
      <c r="AO157" s="31">
        <f t="shared" si="136"/>
        <v>-72.056987087966363</v>
      </c>
      <c r="AP157" s="30">
        <f t="shared" si="107"/>
        <v>19.493882694704595</v>
      </c>
      <c r="AQ157" s="30">
        <f t="shared" si="108"/>
        <v>-19.244228782212005</v>
      </c>
      <c r="AR157" s="31">
        <f t="shared" si="137"/>
        <v>8.5201680414938252</v>
      </c>
      <c r="AS157" s="33">
        <f t="shared" si="138"/>
        <v>-100.86889887791173</v>
      </c>
      <c r="AT157" s="31">
        <f t="shared" si="126"/>
        <v>4.9914271364190439E-7</v>
      </c>
      <c r="AU157" s="31">
        <f t="shared" si="127"/>
        <v>1.9424186550451333E-2</v>
      </c>
      <c r="AV157" s="32">
        <f t="shared" si="128"/>
        <v>-5.9402109082810854E-9</v>
      </c>
      <c r="AW157" s="31">
        <f t="shared" si="129"/>
        <v>-2.1190022493543198E-3</v>
      </c>
      <c r="AX157" s="34">
        <f t="shared" si="139"/>
        <v>4.9320250273362325E-7</v>
      </c>
      <c r="AY157" s="35">
        <f t="shared" si="140"/>
        <v>1.7305184301097013E-2</v>
      </c>
      <c r="AZ157" s="10">
        <f t="shared" si="114"/>
        <v>8.5198284648179285</v>
      </c>
      <c r="BA157" s="10">
        <f t="shared" si="115"/>
        <v>-101.56590071821034</v>
      </c>
      <c r="BB157" s="10">
        <f t="shared" si="141"/>
        <v>78.434099281789656</v>
      </c>
      <c r="BC157" s="62"/>
      <c r="BD157" s="60">
        <f t="shared" si="142"/>
        <v>9</v>
      </c>
      <c r="BE157" s="60">
        <f t="shared" si="143"/>
        <v>-102</v>
      </c>
      <c r="BF157" s="60">
        <f t="shared" si="144"/>
        <v>78</v>
      </c>
      <c r="BI157" s="37">
        <f t="shared" si="109"/>
        <v>-1.406197454753964E-4</v>
      </c>
      <c r="BJ157" s="37">
        <f t="shared" si="110"/>
        <v>-0.32602616741892332</v>
      </c>
      <c r="BK157" s="37">
        <f t="shared" si="111"/>
        <v>-1.9945013292504331E-4</v>
      </c>
      <c r="BL157" s="37">
        <f t="shared" si="112"/>
        <v>-0.38828085718079458</v>
      </c>
    </row>
    <row r="158" spans="22:64" x14ac:dyDescent="0.35">
      <c r="V158" s="29">
        <v>2.54</v>
      </c>
      <c r="W158" s="38">
        <f t="shared" si="130"/>
        <v>3467.3685045253183</v>
      </c>
      <c r="X158" s="30">
        <f t="shared" si="113"/>
        <v>-6.6910605961528935</v>
      </c>
      <c r="Y158" s="31">
        <f t="shared" si="116"/>
        <v>-1.0164845437582162</v>
      </c>
      <c r="Z158" s="31">
        <f t="shared" si="117"/>
        <v>-27.181856042370729</v>
      </c>
      <c r="AA158" s="31">
        <f t="shared" si="118"/>
        <v>6.9259464848147913E-3</v>
      </c>
      <c r="AB158" s="31">
        <f t="shared" si="119"/>
        <v>-2.2877698107282498</v>
      </c>
      <c r="AC158" s="31">
        <f t="shared" si="131"/>
        <v>7.4207222684040557E-6</v>
      </c>
      <c r="AD158" s="31">
        <f t="shared" si="120"/>
        <v>7.4895117040355966E-2</v>
      </c>
      <c r="AE158" s="31">
        <f t="shared" si="132"/>
        <v>-7.7006117727040264</v>
      </c>
      <c r="AF158" s="31">
        <f t="shared" si="133"/>
        <v>-29.394730736058623</v>
      </c>
      <c r="AG158" s="31">
        <f t="shared" si="106"/>
        <v>73.803921600570277</v>
      </c>
      <c r="AH158" s="31">
        <f t="shared" si="121"/>
        <v>-58.629324662165274</v>
      </c>
      <c r="AI158" s="31">
        <f t="shared" si="122"/>
        <v>-89.932910199794165</v>
      </c>
      <c r="AJ158" s="31">
        <f t="shared" si="134"/>
        <v>0.58940859573402093</v>
      </c>
      <c r="AK158" s="31">
        <f t="shared" si="123"/>
        <v>20.869701955254317</v>
      </c>
      <c r="AL158" s="32">
        <f t="shared" si="124"/>
        <v>-9.0808920662542973E-3</v>
      </c>
      <c r="AM158" s="31">
        <f t="shared" si="125"/>
        <v>-2.619503945416445</v>
      </c>
      <c r="AN158" s="31">
        <f t="shared" si="135"/>
        <v>15.754924642072769</v>
      </c>
      <c r="AO158" s="31">
        <f t="shared" si="136"/>
        <v>-71.682712189956291</v>
      </c>
      <c r="AP158" s="30">
        <f t="shared" si="107"/>
        <v>19.493882694704595</v>
      </c>
      <c r="AQ158" s="30">
        <f t="shared" si="108"/>
        <v>-19.244228782212005</v>
      </c>
      <c r="AR158" s="31">
        <f t="shared" si="137"/>
        <v>8.3039667818613339</v>
      </c>
      <c r="AS158" s="33">
        <f t="shared" si="138"/>
        <v>-101.07744292601491</v>
      </c>
      <c r="AT158" s="31">
        <f t="shared" si="126"/>
        <v>5.2266658398025217E-7</v>
      </c>
      <c r="AU158" s="31">
        <f t="shared" si="127"/>
        <v>1.9876633941943205E-2</v>
      </c>
      <c r="AV158" s="32">
        <f t="shared" si="128"/>
        <v>-6.2201648152921401E-9</v>
      </c>
      <c r="AW158" s="31">
        <f t="shared" si="129"/>
        <v>-2.1683601523448397E-3</v>
      </c>
      <c r="AX158" s="34">
        <f t="shared" si="139"/>
        <v>5.1644641916496007E-7</v>
      </c>
      <c r="AY158" s="35">
        <f t="shared" si="140"/>
        <v>1.7708273789598366E-2</v>
      </c>
      <c r="AZ158" s="10">
        <f t="shared" si="114"/>
        <v>8.3036112017681045</v>
      </c>
      <c r="BA158" s="10">
        <f t="shared" si="115"/>
        <v>-101.79067956848976</v>
      </c>
      <c r="BB158" s="10">
        <f t="shared" si="141"/>
        <v>78.209320431510235</v>
      </c>
      <c r="BC158" s="37"/>
      <c r="BD158" s="60">
        <f t="shared" si="142"/>
        <v>8</v>
      </c>
      <c r="BE158" s="60">
        <f t="shared" si="143"/>
        <v>-102</v>
      </c>
      <c r="BF158" s="60">
        <f t="shared" si="144"/>
        <v>78</v>
      </c>
      <c r="BI158" s="37">
        <f t="shared" si="109"/>
        <v>-1.4724683756167341E-4</v>
      </c>
      <c r="BJ158" s="37">
        <f t="shared" si="110"/>
        <v>-0.33362012272389685</v>
      </c>
      <c r="BK158" s="37">
        <f t="shared" si="111"/>
        <v>-2.0884970208662069E-4</v>
      </c>
      <c r="BL158" s="37">
        <f t="shared" si="112"/>
        <v>-0.39732479354054451</v>
      </c>
    </row>
    <row r="159" spans="22:64" x14ac:dyDescent="0.35">
      <c r="V159" s="29">
        <v>2.5499999999999998</v>
      </c>
      <c r="W159" s="36">
        <f t="shared" si="130"/>
        <v>3548.1338923357566</v>
      </c>
      <c r="X159" s="30">
        <f t="shared" si="113"/>
        <v>-6.6910605961528935</v>
      </c>
      <c r="Y159" s="31">
        <f t="shared" si="116"/>
        <v>-1.0589880301156376</v>
      </c>
      <c r="Z159" s="31">
        <f t="shared" si="117"/>
        <v>-27.721548664658599</v>
      </c>
      <c r="AA159" s="31">
        <f t="shared" si="118"/>
        <v>7.2520839063827799E-3</v>
      </c>
      <c r="AB159" s="31">
        <f t="shared" si="119"/>
        <v>-2.3410002019307923</v>
      </c>
      <c r="AC159" s="31">
        <f t="shared" si="131"/>
        <v>7.7704498218068594E-6</v>
      </c>
      <c r="AD159" s="31">
        <f t="shared" si="120"/>
        <v>7.6639646366236686E-2</v>
      </c>
      <c r="AE159" s="31">
        <f t="shared" si="132"/>
        <v>-7.742788771912327</v>
      </c>
      <c r="AF159" s="31">
        <f t="shared" si="133"/>
        <v>-29.985909220223157</v>
      </c>
      <c r="AG159" s="31">
        <f t="shared" si="106"/>
        <v>73.803921600570277</v>
      </c>
      <c r="AH159" s="31">
        <f t="shared" si="121"/>
        <v>-58.82932439416458</v>
      </c>
      <c r="AI159" s="31">
        <f t="shared" si="122"/>
        <v>-89.934437348743757</v>
      </c>
      <c r="AJ159" s="31">
        <f t="shared" si="134"/>
        <v>0.61530668942940248</v>
      </c>
      <c r="AK159" s="31">
        <f t="shared" si="123"/>
        <v>21.312631238558989</v>
      </c>
      <c r="AL159" s="32">
        <f t="shared" si="124"/>
        <v>-9.5083931629128295E-3</v>
      </c>
      <c r="AM159" s="31">
        <f t="shared" si="125"/>
        <v>-2.6804320539300663</v>
      </c>
      <c r="AN159" s="31">
        <f t="shared" si="135"/>
        <v>15.580395502672188</v>
      </c>
      <c r="AO159" s="31">
        <f t="shared" si="136"/>
        <v>-71.302238164114826</v>
      </c>
      <c r="AP159" s="30">
        <f t="shared" si="107"/>
        <v>19.493882694704595</v>
      </c>
      <c r="AQ159" s="30">
        <f t="shared" si="108"/>
        <v>-19.244228782212005</v>
      </c>
      <c r="AR159" s="31">
        <f t="shared" si="137"/>
        <v>8.0872606432524492</v>
      </c>
      <c r="AS159" s="33">
        <f t="shared" si="138"/>
        <v>-101.28814738433798</v>
      </c>
      <c r="AT159" s="31">
        <f t="shared" si="126"/>
        <v>5.4729909904299333E-7</v>
      </c>
      <c r="AU159" s="31">
        <f t="shared" si="127"/>
        <v>2.0339620184465862E-2</v>
      </c>
      <c r="AV159" s="32">
        <f t="shared" si="128"/>
        <v>-6.5133107220645498E-9</v>
      </c>
      <c r="AW159" s="31">
        <f t="shared" si="129"/>
        <v>-2.2188677485853788E-3</v>
      </c>
      <c r="AX159" s="34">
        <f t="shared" si="139"/>
        <v>5.407857883209288E-7</v>
      </c>
      <c r="AY159" s="35">
        <f t="shared" si="140"/>
        <v>1.8120752435880481E-2</v>
      </c>
      <c r="AZ159" s="10">
        <f t="shared" si="114"/>
        <v>8.0868883055567089</v>
      </c>
      <c r="BA159" s="10">
        <f t="shared" si="115"/>
        <v>-102.01799695347702</v>
      </c>
      <c r="BB159" s="10">
        <f t="shared" si="141"/>
        <v>77.982003046522976</v>
      </c>
      <c r="BC159" s="62"/>
      <c r="BD159" s="60">
        <f t="shared" si="142"/>
        <v>8</v>
      </c>
      <c r="BE159" s="60">
        <f t="shared" si="143"/>
        <v>-102</v>
      </c>
      <c r="BF159" s="60">
        <f t="shared" si="144"/>
        <v>78</v>
      </c>
      <c r="BI159" s="37">
        <f t="shared" si="109"/>
        <v>-1.5418624403684244E-4</v>
      </c>
      <c r="BJ159" s="37">
        <f t="shared" si="110"/>
        <v>-0.34139095183496726</v>
      </c>
      <c r="BK159" s="37">
        <f t="shared" si="111"/>
        <v>-2.1869223749001237E-4</v>
      </c>
      <c r="BL159" s="37">
        <f t="shared" si="112"/>
        <v>-0.40657936973996528</v>
      </c>
    </row>
    <row r="160" spans="22:64" x14ac:dyDescent="0.35">
      <c r="V160" s="29">
        <v>2.56</v>
      </c>
      <c r="W160" s="38">
        <f t="shared" si="130"/>
        <v>3630.7805477010152</v>
      </c>
      <c r="X160" s="30">
        <f t="shared" si="113"/>
        <v>-6.6910605961528935</v>
      </c>
      <c r="Y160" s="31">
        <f t="shared" si="116"/>
        <v>-1.103053254846039</v>
      </c>
      <c r="Z160" s="31">
        <f t="shared" si="117"/>
        <v>-28.268335708787905</v>
      </c>
      <c r="AA160" s="31">
        <f t="shared" si="118"/>
        <v>7.5935654629618191E-3</v>
      </c>
      <c r="AB160" s="31">
        <f t="shared" si="119"/>
        <v>-2.3954663020325753</v>
      </c>
      <c r="AC160" s="31">
        <f t="shared" si="131"/>
        <v>8.1366594957564636E-6</v>
      </c>
      <c r="AD160" s="31">
        <f t="shared" si="120"/>
        <v>7.8424810853108914E-2</v>
      </c>
      <c r="AE160" s="31">
        <f t="shared" si="132"/>
        <v>-7.7865121488764757</v>
      </c>
      <c r="AF160" s="31">
        <f t="shared" si="133"/>
        <v>-30.585377199967372</v>
      </c>
      <c r="AG160" s="31">
        <f t="shared" si="106"/>
        <v>73.803921600570277</v>
      </c>
      <c r="AH160" s="31">
        <f t="shared" si="121"/>
        <v>-59.029324138225896</v>
      </c>
      <c r="AI160" s="31">
        <f t="shared" si="122"/>
        <v>-89.935929735629244</v>
      </c>
      <c r="AJ160" s="31">
        <f t="shared" si="134"/>
        <v>0.64226080794419182</v>
      </c>
      <c r="AK160" s="31">
        <f t="shared" si="123"/>
        <v>21.763128268550801</v>
      </c>
      <c r="AL160" s="32">
        <f t="shared" si="124"/>
        <v>-9.9559966671442044E-3</v>
      </c>
      <c r="AM160" s="31">
        <f t="shared" si="125"/>
        <v>-2.7427730797727632</v>
      </c>
      <c r="AN160" s="31">
        <f t="shared" si="135"/>
        <v>15.406902273621428</v>
      </c>
      <c r="AO160" s="31">
        <f t="shared" si="136"/>
        <v>-70.915574546851204</v>
      </c>
      <c r="AP160" s="30">
        <f t="shared" si="107"/>
        <v>19.493882694704595</v>
      </c>
      <c r="AQ160" s="30">
        <f t="shared" si="108"/>
        <v>-19.244228782212005</v>
      </c>
      <c r="AR160" s="31">
        <f t="shared" si="137"/>
        <v>7.8700440372375411</v>
      </c>
      <c r="AS160" s="33">
        <f t="shared" si="138"/>
        <v>-101.50095174681857</v>
      </c>
      <c r="AT160" s="31">
        <f t="shared" si="126"/>
        <v>5.7309250993669594E-7</v>
      </c>
      <c r="AU160" s="31">
        <f t="shared" si="127"/>
        <v>2.0813390759211462E-2</v>
      </c>
      <c r="AV160" s="32">
        <f t="shared" si="128"/>
        <v>-6.8202735127984655E-9</v>
      </c>
      <c r="AW160" s="31">
        <f t="shared" si="129"/>
        <v>-2.2705518178716974E-3</v>
      </c>
      <c r="AX160" s="34">
        <f t="shared" si="139"/>
        <v>5.6627223642389749E-7</v>
      </c>
      <c r="AY160" s="35">
        <f t="shared" si="140"/>
        <v>1.8542838941339766E-2</v>
      </c>
      <c r="AZ160" s="10">
        <f t="shared" si="114"/>
        <v>7.8696541522136112</v>
      </c>
      <c r="BA160" s="10">
        <f t="shared" si="115"/>
        <v>-102.2478011724268</v>
      </c>
      <c r="BB160" s="10">
        <f t="shared" si="141"/>
        <v>77.752198827573196</v>
      </c>
      <c r="BC160" s="37"/>
      <c r="BD160" s="60">
        <f t="shared" si="142"/>
        <v>8</v>
      </c>
      <c r="BE160" s="60">
        <f t="shared" si="143"/>
        <v>-102</v>
      </c>
      <c r="BF160" s="60">
        <f t="shared" si="144"/>
        <v>78</v>
      </c>
      <c r="BI160" s="37">
        <f t="shared" si="109"/>
        <v>-1.614526827780819E-4</v>
      </c>
      <c r="BJ160" s="37">
        <f t="shared" si="110"/>
        <v>-0.34934277380440365</v>
      </c>
      <c r="BK160" s="37">
        <f t="shared" si="111"/>
        <v>-2.2899861338817584E-4</v>
      </c>
      <c r="BL160" s="37">
        <f t="shared" si="112"/>
        <v>-0.41604949074516007</v>
      </c>
    </row>
    <row r="161" spans="22:64" x14ac:dyDescent="0.35">
      <c r="V161" s="29">
        <v>2.57</v>
      </c>
      <c r="W161" s="36">
        <f t="shared" si="130"/>
        <v>3715.3522909717267</v>
      </c>
      <c r="X161" s="30">
        <f t="shared" si="113"/>
        <v>-6.6910605961528935</v>
      </c>
      <c r="Y161" s="31">
        <f t="shared" si="116"/>
        <v>-1.1487209617207508</v>
      </c>
      <c r="Z161" s="31">
        <f t="shared" si="117"/>
        <v>-28.822108659411004</v>
      </c>
      <c r="AA161" s="31">
        <f t="shared" si="118"/>
        <v>7.951111773508112E-3</v>
      </c>
      <c r="AB161" s="31">
        <f t="shared" si="119"/>
        <v>-2.4511965957036708</v>
      </c>
      <c r="AC161" s="31">
        <f t="shared" si="131"/>
        <v>8.5201280666811118E-6</v>
      </c>
      <c r="AD161" s="31">
        <f t="shared" si="120"/>
        <v>8.0251557004941396E-2</v>
      </c>
      <c r="AE161" s="31">
        <f t="shared" si="132"/>
        <v>-7.8318219259720694</v>
      </c>
      <c r="AF161" s="31">
        <f t="shared" si="133"/>
        <v>-31.193053698109733</v>
      </c>
      <c r="AG161" s="31">
        <f t="shared" si="106"/>
        <v>73.803921600570277</v>
      </c>
      <c r="AH161" s="31">
        <f t="shared" si="121"/>
        <v>-59.229323893806324</v>
      </c>
      <c r="AI161" s="31">
        <f t="shared" si="122"/>
        <v>-89.937388151725841</v>
      </c>
      <c r="AJ161" s="31">
        <f t="shared" si="134"/>
        <v>0.67030707446063587</v>
      </c>
      <c r="AK161" s="31">
        <f t="shared" si="123"/>
        <v>22.221209042892152</v>
      </c>
      <c r="AL161" s="32">
        <f t="shared" si="124"/>
        <v>-1.0424645635409513E-2</v>
      </c>
      <c r="AM161" s="31">
        <f t="shared" si="125"/>
        <v>-2.8065594862184438</v>
      </c>
      <c r="AN161" s="31">
        <f t="shared" si="135"/>
        <v>15.23448013558918</v>
      </c>
      <c r="AO161" s="31">
        <f t="shared" si="136"/>
        <v>-70.522738595052132</v>
      </c>
      <c r="AP161" s="30">
        <f t="shared" si="107"/>
        <v>19.493882694704595</v>
      </c>
      <c r="AQ161" s="30">
        <f t="shared" si="108"/>
        <v>-19.244228782212005</v>
      </c>
      <c r="AR161" s="31">
        <f t="shared" si="137"/>
        <v>7.6523121221097021</v>
      </c>
      <c r="AS161" s="33">
        <f t="shared" si="138"/>
        <v>-101.71579229316187</v>
      </c>
      <c r="AT161" s="31">
        <f t="shared" si="126"/>
        <v>6.0010152487307106E-7</v>
      </c>
      <c r="AU161" s="31">
        <f t="shared" si="127"/>
        <v>2.1298196865350533E-2</v>
      </c>
      <c r="AV161" s="32">
        <f t="shared" si="128"/>
        <v>-7.1417050728632802E-9</v>
      </c>
      <c r="AW161" s="31">
        <f t="shared" si="129"/>
        <v>-2.3234397637811144E-3</v>
      </c>
      <c r="AX161" s="34">
        <f t="shared" si="139"/>
        <v>5.9295981980020782E-7</v>
      </c>
      <c r="AY161" s="35">
        <f t="shared" si="140"/>
        <v>1.8974757101569418E-2</v>
      </c>
      <c r="AZ161" s="10">
        <f t="shared" si="114"/>
        <v>7.6519038628167193</v>
      </c>
      <c r="BA161" s="10">
        <f t="shared" si="115"/>
        <v>-102.48003751529649</v>
      </c>
      <c r="BB161" s="10">
        <f t="shared" si="141"/>
        <v>77.519962484703512</v>
      </c>
      <c r="BC161" s="62"/>
      <c r="BD161" s="60">
        <f t="shared" si="142"/>
        <v>8</v>
      </c>
      <c r="BE161" s="60">
        <f t="shared" si="143"/>
        <v>-102</v>
      </c>
      <c r="BF161" s="60">
        <f t="shared" si="144"/>
        <v>78</v>
      </c>
      <c r="BI161" s="37">
        <f t="shared" si="109"/>
        <v>-1.6906156519748194E-4</v>
      </c>
      <c r="BJ161" s="37">
        <f t="shared" si="110"/>
        <v>-0.3574798035674589</v>
      </c>
      <c r="BK161" s="37">
        <f t="shared" si="111"/>
        <v>-2.3979068760438796E-4</v>
      </c>
      <c r="BL161" s="37">
        <f t="shared" si="112"/>
        <v>-0.4257401756687304</v>
      </c>
    </row>
    <row r="162" spans="22:64" x14ac:dyDescent="0.35">
      <c r="V162" s="29">
        <v>2.58</v>
      </c>
      <c r="W162" s="38">
        <f t="shared" si="130"/>
        <v>3801.8939632056163</v>
      </c>
      <c r="X162" s="30">
        <f t="shared" si="113"/>
        <v>-6.6910605961528935</v>
      </c>
      <c r="Y162" s="31">
        <f t="shared" si="116"/>
        <v>-1.1960317445040172</v>
      </c>
      <c r="Z162" s="31">
        <f t="shared" si="117"/>
        <v>-29.382747242775181</v>
      </c>
      <c r="AA162" s="31">
        <f t="shared" si="118"/>
        <v>8.3254771755008165E-3</v>
      </c>
      <c r="AB162" s="31">
        <f t="shared" si="119"/>
        <v>-2.5082202098313369</v>
      </c>
      <c r="AC162" s="31">
        <f t="shared" si="131"/>
        <v>8.921668920462344E-6</v>
      </c>
      <c r="AD162" s="31">
        <f t="shared" si="120"/>
        <v>8.2120853371859967E-2</v>
      </c>
      <c r="AE162" s="31">
        <f t="shared" si="132"/>
        <v>-7.8787579418124896</v>
      </c>
      <c r="AF162" s="31">
        <f t="shared" si="133"/>
        <v>-31.808846599234659</v>
      </c>
      <c r="AG162" s="31">
        <f t="shared" si="106"/>
        <v>73.803921600570277</v>
      </c>
      <c r="AH162" s="31">
        <f t="shared" si="121"/>
        <v>-59.429323660387439</v>
      </c>
      <c r="AI162" s="31">
        <f t="shared" si="122"/>
        <v>-89.938813370297439</v>
      </c>
      <c r="AJ162" s="31">
        <f t="shared" si="134"/>
        <v>0.69948227978532063</v>
      </c>
      <c r="AK162" s="31">
        <f t="shared" si="123"/>
        <v>22.686882137090027</v>
      </c>
      <c r="AL162" s="32">
        <f t="shared" si="124"/>
        <v>-1.0915327151779656E-2</v>
      </c>
      <c r="AM162" s="31">
        <f t="shared" si="125"/>
        <v>-2.871824460850426</v>
      </c>
      <c r="AN162" s="31">
        <f t="shared" si="135"/>
        <v>15.063164892816378</v>
      </c>
      <c r="AO162" s="31">
        <f t="shared" si="136"/>
        <v>-70.123755694057834</v>
      </c>
      <c r="AP162" s="30">
        <f t="shared" si="107"/>
        <v>19.493882694704595</v>
      </c>
      <c r="AQ162" s="30">
        <f t="shared" si="108"/>
        <v>-19.244228782212005</v>
      </c>
      <c r="AR162" s="31">
        <f t="shared" si="137"/>
        <v>7.4340608634964767</v>
      </c>
      <c r="AS162" s="33">
        <f t="shared" si="138"/>
        <v>-101.93260229329249</v>
      </c>
      <c r="AT162" s="31">
        <f t="shared" si="126"/>
        <v>6.2838343646007689E-7</v>
      </c>
      <c r="AU162" s="31">
        <f t="shared" si="127"/>
        <v>2.1794295553219895E-2</v>
      </c>
      <c r="AV162" s="32">
        <f t="shared" si="128"/>
        <v>-7.4782823601427024E-9</v>
      </c>
      <c r="AW162" s="31">
        <f t="shared" si="129"/>
        <v>-2.3775596282022467E-3</v>
      </c>
      <c r="AX162" s="34">
        <f t="shared" si="139"/>
        <v>6.2090515409993423E-7</v>
      </c>
      <c r="AY162" s="35">
        <f t="shared" si="140"/>
        <v>1.941673592501765E-2</v>
      </c>
      <c r="AZ162" s="10">
        <f t="shared" si="114"/>
        <v>7.4336333640248569</v>
      </c>
      <c r="BA162" s="10">
        <f t="shared" si="115"/>
        <v>-102.7146484719599</v>
      </c>
      <c r="BB162" s="10">
        <f t="shared" si="141"/>
        <v>77.285351528040096</v>
      </c>
      <c r="BC162" s="37"/>
      <c r="BD162" s="60">
        <f t="shared" si="142"/>
        <v>7</v>
      </c>
      <c r="BE162" s="60">
        <f t="shared" si="143"/>
        <v>-103</v>
      </c>
      <c r="BF162" s="60">
        <f t="shared" si="144"/>
        <v>77</v>
      </c>
      <c r="BI162" s="37">
        <f t="shared" si="109"/>
        <v>-1.7702902890850595E-4</v>
      </c>
      <c r="BJ162" s="37">
        <f t="shared" si="110"/>
        <v>-0.36580635417133339</v>
      </c>
      <c r="BK162" s="37">
        <f t="shared" si="111"/>
        <v>-2.5109134786513345E-4</v>
      </c>
      <c r="BL162" s="37">
        <f t="shared" si="112"/>
        <v>-0.43565656042109346</v>
      </c>
    </row>
    <row r="163" spans="22:64" x14ac:dyDescent="0.35">
      <c r="V163" s="29">
        <v>2.59</v>
      </c>
      <c r="W163" s="36">
        <f t="shared" si="130"/>
        <v>3890.4514499428064</v>
      </c>
      <c r="X163" s="30">
        <f t="shared" si="113"/>
        <v>-6.6910605961528935</v>
      </c>
      <c r="Y163" s="31">
        <f t="shared" si="116"/>
        <v>-1.245025951052162</v>
      </c>
      <c r="Z163" s="31">
        <f t="shared" si="117"/>
        <v>-29.95011924455472</v>
      </c>
      <c r="AA163" s="31">
        <f t="shared" si="118"/>
        <v>8.7174512906600925E-3</v>
      </c>
      <c r="AB163" s="31">
        <f t="shared" si="119"/>
        <v>-2.566566926967969</v>
      </c>
      <c r="AC163" s="31">
        <f t="shared" si="131"/>
        <v>9.3421337708400604E-6</v>
      </c>
      <c r="AD163" s="31">
        <f t="shared" si="120"/>
        <v>8.4033691063614413E-2</v>
      </c>
      <c r="AE163" s="31">
        <f t="shared" si="132"/>
        <v>-7.9273597537806255</v>
      </c>
      <c r="AF163" s="31">
        <f t="shared" si="133"/>
        <v>-32.432652480459076</v>
      </c>
      <c r="AG163" s="31">
        <f t="shared" si="106"/>
        <v>73.803921600570277</v>
      </c>
      <c r="AH163" s="31">
        <f t="shared" si="121"/>
        <v>-59.629323437474113</v>
      </c>
      <c r="AI163" s="31">
        <f t="shared" si="122"/>
        <v>-89.940206147006805</v>
      </c>
      <c r="AJ163" s="31">
        <f t="shared" si="134"/>
        <v>0.72982384745456907</v>
      </c>
      <c r="AK163" s="31">
        <f t="shared" si="123"/>
        <v>23.160148310419654</v>
      </c>
      <c r="AL163" s="32">
        <f t="shared" si="124"/>
        <v>-1.1429074362826912E-2</v>
      </c>
      <c r="AM163" s="31">
        <f t="shared" si="125"/>
        <v>-2.9386019301748587</v>
      </c>
      <c r="AN163" s="31">
        <f t="shared" si="135"/>
        <v>14.892992936187905</v>
      </c>
      <c r="AO163" s="31">
        <f t="shared" si="136"/>
        <v>-69.718659766762002</v>
      </c>
      <c r="AP163" s="30">
        <f t="shared" si="107"/>
        <v>19.493882694704595</v>
      </c>
      <c r="AQ163" s="30">
        <f t="shared" si="108"/>
        <v>-19.244228782212005</v>
      </c>
      <c r="AR163" s="31">
        <f t="shared" si="137"/>
        <v>7.2152870948998711</v>
      </c>
      <c r="AS163" s="33">
        <f t="shared" si="138"/>
        <v>-102.15131224722109</v>
      </c>
      <c r="AT163" s="31">
        <f t="shared" si="126"/>
        <v>6.5799823356377447E-7</v>
      </c>
      <c r="AU163" s="31">
        <f t="shared" si="127"/>
        <v>2.2301949860612725E-2</v>
      </c>
      <c r="AV163" s="32">
        <f t="shared" si="128"/>
        <v>-7.8307228342742552E-9</v>
      </c>
      <c r="AW163" s="31">
        <f t="shared" si="129"/>
        <v>-2.4329401062031788E-3</v>
      </c>
      <c r="AX163" s="34">
        <f t="shared" si="139"/>
        <v>6.5016751072950027E-7</v>
      </c>
      <c r="AY163" s="35">
        <f t="shared" si="140"/>
        <v>1.9869009754409545E-2</v>
      </c>
      <c r="AZ163" s="10">
        <f t="shared" si="114"/>
        <v>7.2148394485351171</v>
      </c>
      <c r="BA163" s="10">
        <f t="shared" si="115"/>
        <v>-102.95157397694543</v>
      </c>
      <c r="BB163" s="10">
        <f t="shared" si="141"/>
        <v>77.048426023054574</v>
      </c>
      <c r="BC163" s="62"/>
      <c r="BD163" s="60">
        <f t="shared" si="142"/>
        <v>7</v>
      </c>
      <c r="BE163" s="60">
        <f t="shared" si="143"/>
        <v>-103</v>
      </c>
      <c r="BF163" s="60">
        <f t="shared" si="144"/>
        <v>77</v>
      </c>
      <c r="BI163" s="37">
        <f t="shared" si="109"/>
        <v>-1.8537197194690131E-4</v>
      </c>
      <c r="BJ163" s="37">
        <f t="shared" si="110"/>
        <v>-0.37432683905573794</v>
      </c>
      <c r="BK163" s="37">
        <f t="shared" si="111"/>
        <v>-2.6292456031807676E-4</v>
      </c>
      <c r="BL163" s="37">
        <f t="shared" si="112"/>
        <v>-0.44580390042301832</v>
      </c>
    </row>
    <row r="164" spans="22:64" x14ac:dyDescent="0.35">
      <c r="V164" s="29">
        <v>2.6</v>
      </c>
      <c r="W164" s="38">
        <f t="shared" si="130"/>
        <v>3981.071705534976</v>
      </c>
      <c r="X164" s="30">
        <f t="shared" si="113"/>
        <v>-6.6910605961528935</v>
      </c>
      <c r="Y164" s="31">
        <f t="shared" si="116"/>
        <v>-1.2957435834881781</v>
      </c>
      <c r="Z164" s="31">
        <f t="shared" si="117"/>
        <v>-30.52408036489566</v>
      </c>
      <c r="AA164" s="31">
        <f t="shared" si="118"/>
        <v>9.1278606622558749E-3</v>
      </c>
      <c r="AB164" s="31">
        <f t="shared" si="119"/>
        <v>-2.6262671989855275</v>
      </c>
      <c r="AC164" s="31">
        <f t="shared" si="131"/>
        <v>9.7824144742477414E-6</v>
      </c>
      <c r="AD164" s="31">
        <f t="shared" si="120"/>
        <v>8.5991084275002724E-2</v>
      </c>
      <c r="AE164" s="31">
        <f t="shared" si="132"/>
        <v>-7.9776665365643415</v>
      </c>
      <c r="AF164" s="31">
        <f t="shared" si="133"/>
        <v>-33.06435647960619</v>
      </c>
      <c r="AG164" s="31">
        <f t="shared" si="106"/>
        <v>73.803921600570277</v>
      </c>
      <c r="AH164" s="31">
        <f t="shared" si="121"/>
        <v>-59.829323224593544</v>
      </c>
      <c r="AI164" s="31">
        <f t="shared" si="122"/>
        <v>-89.941567220315946</v>
      </c>
      <c r="AJ164" s="31">
        <f t="shared" si="134"/>
        <v>0.76136979440491781</v>
      </c>
      <c r="AK164" s="31">
        <f t="shared" si="123"/>
        <v>23.641000112802935</v>
      </c>
      <c r="AL164" s="32">
        <f t="shared" si="124"/>
        <v>-1.1966968604642036E-2</v>
      </c>
      <c r="AM164" s="31">
        <f t="shared" si="125"/>
        <v>-3.0069265744155786</v>
      </c>
      <c r="AN164" s="31">
        <f t="shared" si="135"/>
        <v>14.724001201777007</v>
      </c>
      <c r="AO164" s="31">
        <f t="shared" si="136"/>
        <v>-69.307493681928591</v>
      </c>
      <c r="AP164" s="30">
        <f t="shared" si="107"/>
        <v>19.493882694704595</v>
      </c>
      <c r="AQ164" s="30">
        <f t="shared" si="108"/>
        <v>-19.244228782212005</v>
      </c>
      <c r="AR164" s="31">
        <f t="shared" si="137"/>
        <v>6.9959885777052548</v>
      </c>
      <c r="AS164" s="33">
        <f t="shared" si="138"/>
        <v>-102.37185016153478</v>
      </c>
      <c r="AT164" s="31">
        <f t="shared" si="126"/>
        <v>6.8900873245671932E-7</v>
      </c>
      <c r="AU164" s="31">
        <f t="shared" si="127"/>
        <v>2.282142895224348E-2</v>
      </c>
      <c r="AV164" s="32">
        <f t="shared" si="128"/>
        <v>-8.1997728847196871E-9</v>
      </c>
      <c r="AW164" s="31">
        <f t="shared" si="129"/>
        <v>-2.4896105612459887E-3</v>
      </c>
      <c r="AX164" s="34">
        <f t="shared" si="139"/>
        <v>6.8080895957199966E-7</v>
      </c>
      <c r="AY164" s="35">
        <f t="shared" si="140"/>
        <v>2.0331818390997493E-2</v>
      </c>
      <c r="AZ164" s="10">
        <f t="shared" si="114"/>
        <v>6.995519835005271</v>
      </c>
      <c r="BA164" s="10">
        <f t="shared" si="115"/>
        <v>-103.1907516909108</v>
      </c>
      <c r="BB164" s="10">
        <f t="shared" si="141"/>
        <v>76.809248309089199</v>
      </c>
      <c r="BC164" s="37"/>
      <c r="BD164" s="60">
        <f t="shared" si="142"/>
        <v>7</v>
      </c>
      <c r="BE164" s="60">
        <f t="shared" si="143"/>
        <v>-103</v>
      </c>
      <c r="BF164" s="60">
        <f t="shared" si="144"/>
        <v>77</v>
      </c>
      <c r="BI164" s="37">
        <f t="shared" si="109"/>
        <v>-1.9410808860304316E-4</v>
      </c>
      <c r="BJ164" s="37">
        <f t="shared" si="110"/>
        <v>-0.38304577438624399</v>
      </c>
      <c r="BK164" s="37">
        <f t="shared" si="111"/>
        <v>-2.7531542033944157E-4</v>
      </c>
      <c r="BL164" s="37">
        <f t="shared" si="112"/>
        <v>-0.45618757338077709</v>
      </c>
    </row>
    <row r="165" spans="22:64" x14ac:dyDescent="0.35">
      <c r="V165" s="29">
        <v>2.61</v>
      </c>
      <c r="W165" s="36">
        <f t="shared" si="130"/>
        <v>4073.8027780411271</v>
      </c>
      <c r="X165" s="30">
        <f t="shared" si="113"/>
        <v>-6.6910605961528935</v>
      </c>
      <c r="Y165" s="31">
        <f t="shared" si="116"/>
        <v>-1.348224194797683</v>
      </c>
      <c r="Z165" s="31">
        <f t="shared" si="117"/>
        <v>-31.104474113706686</v>
      </c>
      <c r="AA165" s="31">
        <f t="shared" si="118"/>
        <v>9.5575704670979589E-3</v>
      </c>
      <c r="AB165" s="31">
        <f t="shared" si="119"/>
        <v>-2.6873521609336564</v>
      </c>
      <c r="AC165" s="31">
        <f t="shared" si="131"/>
        <v>1.0243444921791097E-5</v>
      </c>
      <c r="AD165" s="31">
        <f t="shared" si="120"/>
        <v>8.7994070823528031E-2</v>
      </c>
      <c r="AE165" s="31">
        <f t="shared" si="132"/>
        <v>-8.0297169770385555</v>
      </c>
      <c r="AF165" s="31">
        <f t="shared" si="133"/>
        <v>-33.703832203816816</v>
      </c>
      <c r="AG165" s="31">
        <f t="shared" si="106"/>
        <v>73.803921600570277</v>
      </c>
      <c r="AH165" s="31">
        <f t="shared" si="121"/>
        <v>-60.029323021294161</v>
      </c>
      <c r="AI165" s="31">
        <f t="shared" si="122"/>
        <v>-89.942897311877815</v>
      </c>
      <c r="AJ165" s="31">
        <f t="shared" si="134"/>
        <v>0.79415868706017578</v>
      </c>
      <c r="AK165" s="31">
        <f t="shared" si="123"/>
        <v>24.129421494708986</v>
      </c>
      <c r="AL165" s="32">
        <f t="shared" si="124"/>
        <v>-1.2530141625858497E-2</v>
      </c>
      <c r="AM165" s="31">
        <f t="shared" si="125"/>
        <v>-3.0768338424834529</v>
      </c>
      <c r="AN165" s="31">
        <f t="shared" si="135"/>
        <v>14.556227124710434</v>
      </c>
      <c r="AO165" s="31">
        <f t="shared" si="136"/>
        <v>-68.890309659652289</v>
      </c>
      <c r="AP165" s="30">
        <f t="shared" si="107"/>
        <v>19.493882694704595</v>
      </c>
      <c r="AQ165" s="30">
        <f t="shared" si="108"/>
        <v>-19.244228782212005</v>
      </c>
      <c r="AR165" s="31">
        <f t="shared" si="137"/>
        <v>6.7761640601644686</v>
      </c>
      <c r="AS165" s="33">
        <f t="shared" si="138"/>
        <v>-102.5941418634691</v>
      </c>
      <c r="AT165" s="31">
        <f t="shared" si="126"/>
        <v>7.2148070989499227E-7</v>
      </c>
      <c r="AU165" s="31">
        <f t="shared" si="127"/>
        <v>2.3353008262460756E-2</v>
      </c>
      <c r="AV165" s="32">
        <f t="shared" si="128"/>
        <v>-8.5862174740396642E-9</v>
      </c>
      <c r="AW165" s="31">
        <f t="shared" si="129"/>
        <v>-2.5476010407556094E-3</v>
      </c>
      <c r="AX165" s="34">
        <f t="shared" si="139"/>
        <v>7.1289449242095263E-7</v>
      </c>
      <c r="AY165" s="35">
        <f t="shared" si="140"/>
        <v>2.0805407221705145E-2</v>
      </c>
      <c r="AZ165" s="10">
        <f t="shared" si="114"/>
        <v>6.7756732269463376</v>
      </c>
      <c r="BA165" s="10">
        <f t="shared" si="115"/>
        <v>-103.43211731981432</v>
      </c>
      <c r="BB165" s="10">
        <f t="shared" si="141"/>
        <v>76.567882680185676</v>
      </c>
      <c r="BC165" s="62"/>
      <c r="BD165" s="60">
        <f t="shared" si="142"/>
        <v>7</v>
      </c>
      <c r="BE165" s="60">
        <f t="shared" si="143"/>
        <v>-103</v>
      </c>
      <c r="BF165" s="60">
        <f t="shared" si="144"/>
        <v>77</v>
      </c>
      <c r="BI165" s="37">
        <f t="shared" si="109"/>
        <v>-2.0325590691595242E-4</v>
      </c>
      <c r="BJ165" s="37">
        <f t="shared" si="110"/>
        <v>-0.39196778144161087</v>
      </c>
      <c r="BK165" s="37">
        <f t="shared" si="111"/>
        <v>-2.8829020570813972E-4</v>
      </c>
      <c r="BL165" s="37">
        <f t="shared" si="112"/>
        <v>-0.46681308212531258</v>
      </c>
    </row>
    <row r="166" spans="22:64" x14ac:dyDescent="0.35">
      <c r="V166" s="29">
        <v>2.62</v>
      </c>
      <c r="W166" s="38">
        <f t="shared" si="130"/>
        <v>4168.6938347033574</v>
      </c>
      <c r="X166" s="30">
        <f t="shared" si="113"/>
        <v>-6.6910605961528935</v>
      </c>
      <c r="Y166" s="31">
        <f t="shared" si="116"/>
        <v>-1.4025067822453741</v>
      </c>
      <c r="Z166" s="31">
        <f t="shared" si="117"/>
        <v>-31.69113174910796</v>
      </c>
      <c r="AA166" s="31">
        <f t="shared" si="118"/>
        <v>1.0007486305534307E-2</v>
      </c>
      <c r="AB166" s="31">
        <f t="shared" si="119"/>
        <v>-2.7498536450983733</v>
      </c>
      <c r="AC166" s="31">
        <f t="shared" si="131"/>
        <v>1.0726203012227121E-5</v>
      </c>
      <c r="AD166" s="31">
        <f t="shared" si="120"/>
        <v>9.0043712699577103E-2</v>
      </c>
      <c r="AE166" s="31">
        <f t="shared" si="132"/>
        <v>-8.0835491658897212</v>
      </c>
      <c r="AF166" s="31">
        <f t="shared" si="133"/>
        <v>-34.350941681506761</v>
      </c>
      <c r="AG166" s="31">
        <f t="shared" si="106"/>
        <v>73.803921600570277</v>
      </c>
      <c r="AH166" s="31">
        <f t="shared" si="121"/>
        <v>-60.229322827144749</v>
      </c>
      <c r="AI166" s="31">
        <f t="shared" si="122"/>
        <v>-89.944197126918823</v>
      </c>
      <c r="AJ166" s="31">
        <f t="shared" si="134"/>
        <v>0.82822959270621133</v>
      </c>
      <c r="AK166" s="31">
        <f t="shared" si="123"/>
        <v>24.625387422311324</v>
      </c>
      <c r="AL166" s="32">
        <f t="shared" si="124"/>
        <v>-1.3119777910884155E-2</v>
      </c>
      <c r="AM166" s="31">
        <f t="shared" si="125"/>
        <v>-3.148359967112591</v>
      </c>
      <c r="AN166" s="31">
        <f t="shared" si="135"/>
        <v>14.389708588220856</v>
      </c>
      <c r="AO166" s="31">
        <f t="shared" si="136"/>
        <v>-68.4671696717201</v>
      </c>
      <c r="AP166" s="30">
        <f t="shared" si="107"/>
        <v>19.493882694704595</v>
      </c>
      <c r="AQ166" s="30">
        <f t="shared" si="108"/>
        <v>-19.244228782212005</v>
      </c>
      <c r="AR166" s="31">
        <f t="shared" si="137"/>
        <v>6.5558133348237249</v>
      </c>
      <c r="AS166" s="33">
        <f t="shared" si="138"/>
        <v>-102.81811135322687</v>
      </c>
      <c r="AT166" s="31">
        <f t="shared" si="126"/>
        <v>7.5548304583849265E-7</v>
      </c>
      <c r="AU166" s="31">
        <f t="shared" si="127"/>
        <v>2.3896969641284932E-2</v>
      </c>
      <c r="AV166" s="32">
        <f t="shared" si="128"/>
        <v>-8.9908724232740582E-9</v>
      </c>
      <c r="AW166" s="31">
        <f t="shared" si="129"/>
        <v>-2.6069422920514053E-3</v>
      </c>
      <c r="AX166" s="34">
        <f t="shared" si="139"/>
        <v>7.4649217341521857E-7</v>
      </c>
      <c r="AY166" s="35">
        <f t="shared" si="140"/>
        <v>2.1290027349233527E-2</v>
      </c>
      <c r="AZ166" s="10">
        <f t="shared" si="114"/>
        <v>6.5552993700555957</v>
      </c>
      <c r="BA166" s="10">
        <f t="shared" si="115"/>
        <v>-103.67560497245086</v>
      </c>
      <c r="BB166" s="10">
        <f t="shared" si="141"/>
        <v>76.324395027549144</v>
      </c>
      <c r="BC166" s="37"/>
      <c r="BD166" s="60">
        <f t="shared" si="142"/>
        <v>7</v>
      </c>
      <c r="BE166" s="60">
        <f t="shared" si="143"/>
        <v>-104</v>
      </c>
      <c r="BF166" s="60">
        <f t="shared" si="144"/>
        <v>76</v>
      </c>
      <c r="BI166" s="37">
        <f t="shared" si="109"/>
        <v>-2.1283482797374525E-4</v>
      </c>
      <c r="BJ166" s="37">
        <f t="shared" si="110"/>
        <v>-0.40109758905634091</v>
      </c>
      <c r="BK166" s="37">
        <f t="shared" si="111"/>
        <v>-3.0187643232912299E-4</v>
      </c>
      <c r="BL166" s="37">
        <f t="shared" si="112"/>
        <v>-0.47768605751689058</v>
      </c>
    </row>
    <row r="167" spans="22:64" x14ac:dyDescent="0.35">
      <c r="V167" s="29">
        <v>2.63</v>
      </c>
      <c r="W167" s="36">
        <f t="shared" si="130"/>
        <v>4265.7951880159289</v>
      </c>
      <c r="X167" s="30">
        <f t="shared" si="113"/>
        <v>-6.6910605961528935</v>
      </c>
      <c r="Y167" s="31">
        <f t="shared" si="116"/>
        <v>-1.4586296780636729</v>
      </c>
      <c r="Z167" s="31">
        <f t="shared" si="117"/>
        <v>-32.283872261781632</v>
      </c>
      <c r="AA167" s="31">
        <f t="shared" si="118"/>
        <v>1.0478556072859312E-2</v>
      </c>
      <c r="AB167" s="31">
        <f t="shared" si="119"/>
        <v>-2.8138041952573123</v>
      </c>
      <c r="AC167" s="31">
        <f t="shared" si="131"/>
        <v>1.1231712732944474E-5</v>
      </c>
      <c r="AD167" s="31">
        <f t="shared" si="120"/>
        <v>9.2141096629407004E-2</v>
      </c>
      <c r="AE167" s="31">
        <f t="shared" si="132"/>
        <v>-8.1392004864309744</v>
      </c>
      <c r="AF167" s="31">
        <f t="shared" si="133"/>
        <v>-35.005535360409539</v>
      </c>
      <c r="AG167" s="31">
        <f t="shared" si="106"/>
        <v>73.803921600570277</v>
      </c>
      <c r="AH167" s="31">
        <f t="shared" si="121"/>
        <v>-60.429322641733492</v>
      </c>
      <c r="AI167" s="31">
        <f t="shared" si="122"/>
        <v>-89.945467354612745</v>
      </c>
      <c r="AJ167" s="31">
        <f t="shared" si="134"/>
        <v>0.86362202604726435</v>
      </c>
      <c r="AK167" s="31">
        <f t="shared" si="123"/>
        <v>25.128863500295466</v>
      </c>
      <c r="AL167" s="32">
        <f t="shared" si="124"/>
        <v>-1.3737117107557321E-2</v>
      </c>
      <c r="AM167" s="31">
        <f t="shared" si="125"/>
        <v>-3.2215419801545195</v>
      </c>
      <c r="AN167" s="31">
        <f t="shared" si="135"/>
        <v>14.224483867776492</v>
      </c>
      <c r="AO167" s="31">
        <f t="shared" si="136"/>
        <v>-68.038145834471806</v>
      </c>
      <c r="AP167" s="30">
        <f t="shared" si="107"/>
        <v>19.493882694704595</v>
      </c>
      <c r="AQ167" s="30">
        <f t="shared" si="108"/>
        <v>-19.244228782212005</v>
      </c>
      <c r="AR167" s="31">
        <f t="shared" si="137"/>
        <v>6.3349372938381094</v>
      </c>
      <c r="AS167" s="33">
        <f t="shared" si="138"/>
        <v>-103.04368119488134</v>
      </c>
      <c r="AT167" s="31">
        <f t="shared" si="126"/>
        <v>7.9108786231390305E-7</v>
      </c>
      <c r="AU167" s="31">
        <f t="shared" si="127"/>
        <v>2.4453601503846706E-2</v>
      </c>
      <c r="AV167" s="32">
        <f t="shared" si="128"/>
        <v>-9.4145998411814466E-9</v>
      </c>
      <c r="AW167" s="31">
        <f t="shared" si="129"/>
        <v>-2.6676657786497714E-3</v>
      </c>
      <c r="AX167" s="34">
        <f t="shared" si="139"/>
        <v>7.8167326247272164E-7</v>
      </c>
      <c r="AY167" s="35">
        <f t="shared" si="140"/>
        <v>2.1785935725196933E-2</v>
      </c>
      <c r="AZ167" s="10">
        <f t="shared" si="114"/>
        <v>6.3343991074318158</v>
      </c>
      <c r="BA167" s="10">
        <f t="shared" si="115"/>
        <v>-103.92114755669255</v>
      </c>
      <c r="BB167" s="10">
        <f t="shared" si="141"/>
        <v>76.078852443307454</v>
      </c>
      <c r="BC167" s="62"/>
      <c r="BD167" s="60">
        <f t="shared" si="142"/>
        <v>6</v>
      </c>
      <c r="BE167" s="60">
        <f t="shared" si="143"/>
        <v>-104</v>
      </c>
      <c r="BF167" s="60">
        <f t="shared" si="144"/>
        <v>76</v>
      </c>
      <c r="BI167" s="37">
        <f t="shared" si="109"/>
        <v>-2.2286516702737914E-4</v>
      </c>
      <c r="BJ167" s="37">
        <f t="shared" si="110"/>
        <v>-0.41044003611970054</v>
      </c>
      <c r="BK167" s="37">
        <f t="shared" si="111"/>
        <v>-3.1610291252836821E-4</v>
      </c>
      <c r="BL167" s="37">
        <f t="shared" si="112"/>
        <v>-0.48881226141669254</v>
      </c>
    </row>
    <row r="168" spans="22:64" x14ac:dyDescent="0.35">
      <c r="V168" s="29">
        <v>2.64</v>
      </c>
      <c r="W168" s="38">
        <f t="shared" si="130"/>
        <v>4365.1583224016622</v>
      </c>
      <c r="X168" s="30">
        <f t="shared" si="113"/>
        <v>-6.6910605961528935</v>
      </c>
      <c r="Y168" s="31">
        <f t="shared" si="116"/>
        <v>-1.5166304379171689</v>
      </c>
      <c r="Z168" s="31">
        <f t="shared" si="117"/>
        <v>-32.882502407761912</v>
      </c>
      <c r="AA168" s="31">
        <f t="shared" si="118"/>
        <v>1.0971771915706519E-2</v>
      </c>
      <c r="AB168" s="31">
        <f t="shared" si="119"/>
        <v>-2.8792370811270764</v>
      </c>
      <c r="AC168" s="31">
        <f t="shared" si="131"/>
        <v>1.1761046327729638E-5</v>
      </c>
      <c r="AD168" s="31">
        <f t="shared" si="120"/>
        <v>9.4287334651242422E-2</v>
      </c>
      <c r="AE168" s="31">
        <f t="shared" si="132"/>
        <v>-8.1967075011080297</v>
      </c>
      <c r="AF168" s="31">
        <f t="shared" si="133"/>
        <v>-35.667452154237751</v>
      </c>
      <c r="AG168" s="31">
        <f t="shared" si="106"/>
        <v>73.803921600570277</v>
      </c>
      <c r="AH168" s="31">
        <f t="shared" si="121"/>
        <v>-60.629322464667112</v>
      </c>
      <c r="AI168" s="31">
        <f t="shared" si="122"/>
        <v>-89.946708668446149</v>
      </c>
      <c r="AJ168" s="31">
        <f t="shared" si="134"/>
        <v>0.90037589086386693</v>
      </c>
      <c r="AK168" s="31">
        <f t="shared" si="123"/>
        <v>25.639805604866645</v>
      </c>
      <c r="AL168" s="32">
        <f t="shared" si="124"/>
        <v>-1.4383456563744221E-2</v>
      </c>
      <c r="AM168" s="31">
        <f t="shared" si="125"/>
        <v>-3.2964177280206735</v>
      </c>
      <c r="AN168" s="31">
        <f t="shared" si="135"/>
        <v>14.060591570203288</v>
      </c>
      <c r="AO168" s="31">
        <f t="shared" si="136"/>
        <v>-67.603320791600183</v>
      </c>
      <c r="AP168" s="30">
        <f t="shared" si="107"/>
        <v>19.493882694704595</v>
      </c>
      <c r="AQ168" s="30">
        <f t="shared" si="108"/>
        <v>-19.244228782212005</v>
      </c>
      <c r="AR168" s="31">
        <f t="shared" si="137"/>
        <v>6.1135379815878466</v>
      </c>
      <c r="AS168" s="33">
        <f t="shared" si="138"/>
        <v>-103.27077294583793</v>
      </c>
      <c r="AT168" s="31">
        <f t="shared" si="126"/>
        <v>8.2837068156418528E-7</v>
      </c>
      <c r="AU168" s="31">
        <f t="shared" si="127"/>
        <v>2.5023198983307002E-2</v>
      </c>
      <c r="AV168" s="32">
        <f t="shared" si="128"/>
        <v>-9.8582965523095337E-9</v>
      </c>
      <c r="AW168" s="31">
        <f t="shared" si="129"/>
        <v>-2.729803696946529E-3</v>
      </c>
      <c r="AX168" s="34">
        <f t="shared" si="139"/>
        <v>8.1851238501187573E-7</v>
      </c>
      <c r="AY168" s="35">
        <f t="shared" si="140"/>
        <v>2.2293395286360474E-2</v>
      </c>
      <c r="AZ168" s="10">
        <f t="shared" si="114"/>
        <v>6.1129744320875297</v>
      </c>
      <c r="BA168" s="10">
        <f t="shared" si="115"/>
        <v>-104.16867721441098</v>
      </c>
      <c r="BB168" s="10">
        <f t="shared" si="141"/>
        <v>75.831322785589023</v>
      </c>
      <c r="BC168" s="37"/>
      <c r="BD168" s="60">
        <f t="shared" si="142"/>
        <v>6</v>
      </c>
      <c r="BE168" s="60">
        <f t="shared" si="143"/>
        <v>-104</v>
      </c>
      <c r="BF168" s="60">
        <f t="shared" si="144"/>
        <v>76</v>
      </c>
      <c r="BI168" s="37">
        <f t="shared" si="109"/>
        <v>-2.3336819656729566E-4</v>
      </c>
      <c r="BJ168" s="37">
        <f t="shared" si="110"/>
        <v>-0.42000007413251222</v>
      </c>
      <c r="BK168" s="37">
        <f t="shared" si="111"/>
        <v>-3.3099981613480194E-4</v>
      </c>
      <c r="BL168" s="37">
        <f t="shared" si="112"/>
        <v>-0.50019758972687844</v>
      </c>
    </row>
    <row r="169" spans="22:64" x14ac:dyDescent="0.35">
      <c r="V169" s="29">
        <v>2.65</v>
      </c>
      <c r="W169" s="36">
        <f t="shared" si="130"/>
        <v>4466.8359215096334</v>
      </c>
      <c r="X169" s="30">
        <f t="shared" si="113"/>
        <v>-6.6910605961528935</v>
      </c>
      <c r="Y169" s="31">
        <f t="shared" si="116"/>
        <v>-1.5765457276959427</v>
      </c>
      <c r="Z169" s="31">
        <f t="shared" si="117"/>
        <v>-33.486816791948499</v>
      </c>
      <c r="AA169" s="31">
        <f t="shared" si="118"/>
        <v>1.1488172277086126E-2</v>
      </c>
      <c r="AB169" s="31">
        <f t="shared" si="119"/>
        <v>-2.9461863129973156</v>
      </c>
      <c r="AC169" s="31">
        <f t="shared" si="131"/>
        <v>1.2315326580248291E-5</v>
      </c>
      <c r="AD169" s="31">
        <f t="shared" si="120"/>
        <v>9.6483564704785169E-2</v>
      </c>
      <c r="AE169" s="31">
        <f t="shared" si="132"/>
        <v>-8.2561058362451689</v>
      </c>
      <c r="AF169" s="31">
        <f t="shared" si="133"/>
        <v>-36.336519540241028</v>
      </c>
      <c r="AG169" s="31">
        <f t="shared" si="106"/>
        <v>73.803921600570277</v>
      </c>
      <c r="AH169" s="31">
        <f t="shared" si="121"/>
        <v>-60.829322295570016</v>
      </c>
      <c r="AI169" s="31">
        <f t="shared" si="122"/>
        <v>-89.947921726575359</v>
      </c>
      <c r="AJ169" s="31">
        <f t="shared" si="134"/>
        <v>0.93853141672192375</v>
      </c>
      <c r="AK169" s="31">
        <f t="shared" si="123"/>
        <v>26.158159529649886</v>
      </c>
      <c r="AL169" s="32">
        <f t="shared" si="124"/>
        <v>-1.5060153977420374E-2</v>
      </c>
      <c r="AM169" s="31">
        <f t="shared" si="125"/>
        <v>-3.3730258872621155</v>
      </c>
      <c r="AN169" s="31">
        <f t="shared" si="135"/>
        <v>13.898070567744764</v>
      </c>
      <c r="AO169" s="31">
        <f t="shared" si="136"/>
        <v>-67.162788084187582</v>
      </c>
      <c r="AP169" s="30">
        <f t="shared" si="107"/>
        <v>19.493882694704595</v>
      </c>
      <c r="AQ169" s="30">
        <f t="shared" si="108"/>
        <v>-19.244228782212005</v>
      </c>
      <c r="AR169" s="31">
        <f t="shared" si="137"/>
        <v>5.8916186439921852</v>
      </c>
      <c r="AS169" s="33">
        <f t="shared" si="138"/>
        <v>-103.49930762442861</v>
      </c>
      <c r="AT169" s="31">
        <f t="shared" si="126"/>
        <v>8.6741058419805707E-7</v>
      </c>
      <c r="AU169" s="31">
        <f t="shared" si="127"/>
        <v>2.5606064087338339E-2</v>
      </c>
      <c r="AV169" s="32">
        <f t="shared" si="128"/>
        <v>-1.0322903740269852E-8</v>
      </c>
      <c r="AW169" s="31">
        <f t="shared" si="129"/>
        <v>-2.7933889932878668E-3</v>
      </c>
      <c r="AX169" s="34">
        <f t="shared" si="139"/>
        <v>8.5708768045778722E-7</v>
      </c>
      <c r="AY169" s="35">
        <f t="shared" si="140"/>
        <v>2.2812675094050473E-2</v>
      </c>
      <c r="AZ169" s="10">
        <f t="shared" si="114"/>
        <v>5.8910285361540389</v>
      </c>
      <c r="BA169" s="10">
        <f t="shared" si="115"/>
        <v>-104.41812579465824</v>
      </c>
      <c r="BB169" s="10">
        <f t="shared" si="141"/>
        <v>75.581874205341762</v>
      </c>
      <c r="BC169" s="62"/>
      <c r="BD169" s="60">
        <f t="shared" si="142"/>
        <v>6</v>
      </c>
      <c r="BE169" s="60">
        <f t="shared" si="143"/>
        <v>-104</v>
      </c>
      <c r="BF169" s="60">
        <f t="shared" si="144"/>
        <v>76</v>
      </c>
      <c r="BI169" s="37">
        <f t="shared" si="109"/>
        <v>-2.443661914161371E-4</v>
      </c>
      <c r="BJ169" s="37">
        <f t="shared" si="110"/>
        <v>-0.42978276982301439</v>
      </c>
      <c r="BK169" s="37">
        <f t="shared" si="111"/>
        <v>-3.4659873441116127E-4</v>
      </c>
      <c r="BL169" s="37">
        <f t="shared" si="112"/>
        <v>-0.51184807550064448</v>
      </c>
    </row>
    <row r="170" spans="22:64" x14ac:dyDescent="0.35">
      <c r="V170" s="29">
        <v>2.66</v>
      </c>
      <c r="W170" s="38">
        <f t="shared" si="130"/>
        <v>4570.8818961487559</v>
      </c>
      <c r="X170" s="30">
        <f t="shared" si="113"/>
        <v>-6.6910605961528935</v>
      </c>
      <c r="Y170" s="31">
        <f t="shared" si="116"/>
        <v>-1.6384112092380121</v>
      </c>
      <c r="Z170" s="31">
        <f t="shared" si="117"/>
        <v>-34.096598004334027</v>
      </c>
      <c r="AA170" s="31">
        <f t="shared" si="118"/>
        <v>1.2028844033965135E-2</v>
      </c>
      <c r="AB170" s="31">
        <f t="shared" si="119"/>
        <v>-3.0146866565454911</v>
      </c>
      <c r="AC170" s="31">
        <f t="shared" si="131"/>
        <v>1.2895729178525796E-5</v>
      </c>
      <c r="AD170" s="31">
        <f t="shared" si="120"/>
        <v>9.8730951234450082E-2</v>
      </c>
      <c r="AE170" s="31">
        <f t="shared" si="132"/>
        <v>-8.3174300656277627</v>
      </c>
      <c r="AF170" s="31">
        <f t="shared" si="133"/>
        <v>-37.012553709645069</v>
      </c>
      <c r="AG170" s="31">
        <f t="shared" si="106"/>
        <v>73.803921600570277</v>
      </c>
      <c r="AH170" s="31">
        <f t="shared" si="121"/>
        <v>-61.02932213408355</v>
      </c>
      <c r="AI170" s="31">
        <f t="shared" si="122"/>
        <v>-89.949107172175545</v>
      </c>
      <c r="AJ170" s="31">
        <f t="shared" si="134"/>
        <v>0.97812909071559839</v>
      </c>
      <c r="AK170" s="31">
        <f t="shared" si="123"/>
        <v>26.683860647307256</v>
      </c>
      <c r="AL170" s="32">
        <f t="shared" si="124"/>
        <v>-1.5768630165060075E-2</v>
      </c>
      <c r="AM170" s="31">
        <f t="shared" si="125"/>
        <v>-3.451405980274405</v>
      </c>
      <c r="AN170" s="31">
        <f t="shared" si="135"/>
        <v>13.736959927037265</v>
      </c>
      <c r="AO170" s="31">
        <f t="shared" si="136"/>
        <v>-66.71665250514269</v>
      </c>
      <c r="AP170" s="30">
        <f t="shared" si="107"/>
        <v>19.493882694704595</v>
      </c>
      <c r="AQ170" s="30">
        <f t="shared" si="108"/>
        <v>-19.244228782212005</v>
      </c>
      <c r="AR170" s="31">
        <f t="shared" si="137"/>
        <v>5.6691837739020912</v>
      </c>
      <c r="AS170" s="33">
        <f t="shared" si="138"/>
        <v>-103.72920621478775</v>
      </c>
      <c r="AT170" s="31">
        <f t="shared" si="126"/>
        <v>9.0829038084002946E-7</v>
      </c>
      <c r="AU170" s="31">
        <f t="shared" si="127"/>
        <v>2.6202505858251183E-2</v>
      </c>
      <c r="AV170" s="32">
        <f t="shared" si="128"/>
        <v>-1.0809406947737804E-8</v>
      </c>
      <c r="AW170" s="31">
        <f t="shared" si="129"/>
        <v>-2.8584553814389301E-3</v>
      </c>
      <c r="AX170" s="34">
        <f t="shared" si="139"/>
        <v>8.9748097389229161E-7</v>
      </c>
      <c r="AY170" s="35">
        <f t="shared" si="140"/>
        <v>2.3344050476812254E-2</v>
      </c>
      <c r="AZ170" s="10">
        <f t="shared" si="114"/>
        <v>5.6685658561601135</v>
      </c>
      <c r="BA170" s="10">
        <f t="shared" si="115"/>
        <v>-104.66942536425793</v>
      </c>
      <c r="BB170" s="10">
        <f t="shared" si="141"/>
        <v>75.330574635742067</v>
      </c>
      <c r="BC170" s="37"/>
      <c r="BD170" s="60">
        <f t="shared" si="142"/>
        <v>6</v>
      </c>
      <c r="BE170" s="60">
        <f t="shared" si="143"/>
        <v>-105</v>
      </c>
      <c r="BF170" s="60">
        <f t="shared" si="144"/>
        <v>75</v>
      </c>
      <c r="BI170" s="37">
        <f t="shared" si="109"/>
        <v>-2.5588247594280315E-4</v>
      </c>
      <c r="BJ170" s="37">
        <f t="shared" si="110"/>
        <v>-0.43979330782314202</v>
      </c>
      <c r="BK170" s="37">
        <f t="shared" si="111"/>
        <v>-3.6293274700864396E-4</v>
      </c>
      <c r="BL170" s="37">
        <f t="shared" si="112"/>
        <v>-0.52376989212385716</v>
      </c>
    </row>
    <row r="171" spans="22:64" x14ac:dyDescent="0.35">
      <c r="V171" s="29">
        <v>2.67</v>
      </c>
      <c r="W171" s="36">
        <f t="shared" si="130"/>
        <v>4677.3514128719835</v>
      </c>
      <c r="X171" s="30">
        <f t="shared" si="113"/>
        <v>-6.6910605961528935</v>
      </c>
      <c r="Y171" s="31">
        <f t="shared" si="116"/>
        <v>-1.7022614256241708</v>
      </c>
      <c r="Z171" s="31">
        <f t="shared" si="117"/>
        <v>-34.711616810597533</v>
      </c>
      <c r="AA171" s="31">
        <f t="shared" si="118"/>
        <v>1.2594924731320491E-2</v>
      </c>
      <c r="AB171" s="31">
        <f t="shared" si="119"/>
        <v>-3.0847736478253527</v>
      </c>
      <c r="AC171" s="31">
        <f t="shared" si="131"/>
        <v>1.350348522600054E-5</v>
      </c>
      <c r="AD171" s="31">
        <f t="shared" si="120"/>
        <v>0.10103068580664508</v>
      </c>
      <c r="AE171" s="31">
        <f t="shared" si="132"/>
        <v>-8.3807135935605181</v>
      </c>
      <c r="AF171" s="31">
        <f t="shared" si="133"/>
        <v>-37.695359772616236</v>
      </c>
      <c r="AG171" s="31">
        <f t="shared" si="106"/>
        <v>73.803921600570277</v>
      </c>
      <c r="AH171" s="31">
        <f t="shared" si="121"/>
        <v>-61.229321979865155</v>
      </c>
      <c r="AI171" s="31">
        <f t="shared" si="122"/>
        <v>-89.950265633781555</v>
      </c>
      <c r="AJ171" s="31">
        <f t="shared" si="134"/>
        <v>1.0192095842629698</v>
      </c>
      <c r="AK171" s="31">
        <f t="shared" si="123"/>
        <v>27.216833589811731</v>
      </c>
      <c r="AL171" s="32">
        <f t="shared" si="124"/>
        <v>-1.6510371953257514E-2</v>
      </c>
      <c r="AM171" s="31">
        <f t="shared" si="125"/>
        <v>-3.5315983911140476</v>
      </c>
      <c r="AN171" s="31">
        <f t="shared" si="135"/>
        <v>13.577298833014835</v>
      </c>
      <c r="AO171" s="31">
        <f t="shared" si="136"/>
        <v>-66.265030435083872</v>
      </c>
      <c r="AP171" s="30">
        <f t="shared" si="107"/>
        <v>19.493882694704595</v>
      </c>
      <c r="AQ171" s="30">
        <f t="shared" si="108"/>
        <v>-19.244228782212005</v>
      </c>
      <c r="AR171" s="31">
        <f t="shared" si="137"/>
        <v>5.4462391519469051</v>
      </c>
      <c r="AS171" s="33">
        <f t="shared" si="138"/>
        <v>-103.9603902077001</v>
      </c>
      <c r="AT171" s="31">
        <f t="shared" si="126"/>
        <v>9.5109678378042245E-7</v>
      </c>
      <c r="AU171" s="31">
        <f t="shared" si="127"/>
        <v>2.6812840536849882E-2</v>
      </c>
      <c r="AV171" s="32">
        <f t="shared" si="128"/>
        <v>-1.1318838005107624E-8</v>
      </c>
      <c r="AW171" s="31">
        <f t="shared" si="129"/>
        <v>-2.9250373604592945E-3</v>
      </c>
      <c r="AX171" s="34">
        <f t="shared" si="139"/>
        <v>9.397779457753148E-7</v>
      </c>
      <c r="AY171" s="35">
        <f t="shared" si="140"/>
        <v>2.3887803176390589E-2</v>
      </c>
      <c r="AZ171" s="10">
        <f t="shared" si="114"/>
        <v>5.4455921137592869</v>
      </c>
      <c r="BA171" s="10">
        <f t="shared" si="115"/>
        <v>-104.92250875450016</v>
      </c>
      <c r="BB171" s="10">
        <f t="shared" si="141"/>
        <v>75.077491245499843</v>
      </c>
      <c r="BC171" s="62"/>
      <c r="BD171" s="60">
        <f t="shared" si="142"/>
        <v>5</v>
      </c>
      <c r="BE171" s="60">
        <f t="shared" si="143"/>
        <v>-105</v>
      </c>
      <c r="BF171" s="60">
        <f t="shared" si="144"/>
        <v>75</v>
      </c>
      <c r="BI171" s="37">
        <f t="shared" si="109"/>
        <v>-2.6794147350602031E-4</v>
      </c>
      <c r="BJ171" s="37">
        <f t="shared" si="110"/>
        <v>-0.45003699340659109</v>
      </c>
      <c r="BK171" s="37">
        <f t="shared" si="111"/>
        <v>-3.8003649205851236E-4</v>
      </c>
      <c r="BL171" s="37">
        <f t="shared" si="112"/>
        <v>-0.53596935656986311</v>
      </c>
    </row>
    <row r="172" spans="22:64" x14ac:dyDescent="0.35">
      <c r="V172" s="29">
        <v>2.68</v>
      </c>
      <c r="W172" s="38">
        <f t="shared" si="130"/>
        <v>4786.3009232263885</v>
      </c>
      <c r="X172" s="30">
        <f t="shared" si="113"/>
        <v>-6.6910605961528935</v>
      </c>
      <c r="Y172" s="31">
        <f t="shared" si="116"/>
        <v>-1.7681296867273333</v>
      </c>
      <c r="Z172" s="31">
        <f t="shared" si="117"/>
        <v>-35.331632398339899</v>
      </c>
      <c r="AA172" s="31">
        <f t="shared" si="118"/>
        <v>1.3187604916858352E-2</v>
      </c>
      <c r="AB172" s="31">
        <f t="shared" si="119"/>
        <v>-3.1564836084213153</v>
      </c>
      <c r="AC172" s="31">
        <f t="shared" si="131"/>
        <v>1.4139883841290098E-5</v>
      </c>
      <c r="AD172" s="31">
        <f t="shared" si="120"/>
        <v>0.10338398774142424</v>
      </c>
      <c r="AE172" s="31">
        <f t="shared" si="132"/>
        <v>-8.4459885380795274</v>
      </c>
      <c r="AF172" s="31">
        <f t="shared" si="133"/>
        <v>-38.384732019019793</v>
      </c>
      <c r="AG172" s="31">
        <f t="shared" si="106"/>
        <v>73.803921600570277</v>
      </c>
      <c r="AH172" s="31">
        <f t="shared" si="121"/>
        <v>-61.429321832587732</v>
      </c>
      <c r="AI172" s="31">
        <f t="shared" si="122"/>
        <v>-89.951397725621291</v>
      </c>
      <c r="AJ172" s="31">
        <f t="shared" si="134"/>
        <v>1.0618136750131286</v>
      </c>
      <c r="AK172" s="31">
        <f t="shared" si="123"/>
        <v>27.756991950414132</v>
      </c>
      <c r="AL172" s="32">
        <f t="shared" si="124"/>
        <v>-1.728693519872327E-2</v>
      </c>
      <c r="AM172" s="31">
        <f t="shared" si="125"/>
        <v>-3.6136443814116967</v>
      </c>
      <c r="AN172" s="31">
        <f t="shared" si="135"/>
        <v>13.41912650779695</v>
      </c>
      <c r="AO172" s="31">
        <f t="shared" si="136"/>
        <v>-65.808050156618862</v>
      </c>
      <c r="AP172" s="30">
        <f t="shared" si="107"/>
        <v>19.493882694704595</v>
      </c>
      <c r="AQ172" s="30">
        <f t="shared" si="108"/>
        <v>-19.244228782212005</v>
      </c>
      <c r="AR172" s="31">
        <f t="shared" si="137"/>
        <v>5.2227918822100108</v>
      </c>
      <c r="AS172" s="33">
        <f t="shared" si="138"/>
        <v>-104.19278217563865</v>
      </c>
      <c r="AT172" s="31">
        <f t="shared" si="126"/>
        <v>9.9592058826862718E-7</v>
      </c>
      <c r="AU172" s="31">
        <f t="shared" si="127"/>
        <v>2.7437391730105488E-2</v>
      </c>
      <c r="AV172" s="32">
        <f t="shared" si="128"/>
        <v>-1.1852278887802296E-8</v>
      </c>
      <c r="AW172" s="31">
        <f t="shared" si="129"/>
        <v>-2.9931702329948433E-3</v>
      </c>
      <c r="AX172" s="34">
        <f t="shared" si="139"/>
        <v>9.840683093808249E-7</v>
      </c>
      <c r="AY172" s="35">
        <f t="shared" si="140"/>
        <v>2.4444221497110646E-2</v>
      </c>
      <c r="AZ172" s="10">
        <f t="shared" si="114"/>
        <v>5.2221143512805108</v>
      </c>
      <c r="BA172" s="10">
        <f t="shared" si="115"/>
        <v>-105.17731014216075</v>
      </c>
      <c r="BB172" s="10">
        <f t="shared" si="141"/>
        <v>74.822689857839251</v>
      </c>
      <c r="BC172" s="37"/>
      <c r="BD172" s="60">
        <f t="shared" si="142"/>
        <v>5</v>
      </c>
      <c r="BE172" s="60">
        <f t="shared" si="143"/>
        <v>-105</v>
      </c>
      <c r="BF172" s="60">
        <f t="shared" si="144"/>
        <v>75</v>
      </c>
      <c r="BI172" s="37">
        <f t="shared" si="109"/>
        <v>-2.8056875822789971E-4</v>
      </c>
      <c r="BJ172" s="37">
        <f t="shared" si="110"/>
        <v>-0.46051925529007615</v>
      </c>
      <c r="BK172" s="37">
        <f t="shared" si="111"/>
        <v>-3.9794623958135409E-4</v>
      </c>
      <c r="BL172" s="37">
        <f t="shared" si="112"/>
        <v>-0.54845293272912277</v>
      </c>
    </row>
    <row r="173" spans="22:64" x14ac:dyDescent="0.35">
      <c r="V173" s="29">
        <v>2.69</v>
      </c>
      <c r="W173" s="36">
        <f t="shared" si="130"/>
        <v>4897.7881936844624</v>
      </c>
      <c r="X173" s="30">
        <f t="shared" si="113"/>
        <v>-6.6910605961528935</v>
      </c>
      <c r="Y173" s="31">
        <f t="shared" si="116"/>
        <v>-1.8360479557313174</v>
      </c>
      <c r="Z173" s="31">
        <f t="shared" si="117"/>
        <v>-35.956392679820276</v>
      </c>
      <c r="AA173" s="31">
        <f t="shared" si="118"/>
        <v>1.3808130580672973E-2</v>
      </c>
      <c r="AB173" s="31">
        <f t="shared" si="119"/>
        <v>-3.2298536607597685</v>
      </c>
      <c r="AC173" s="31">
        <f t="shared" si="131"/>
        <v>1.4806274900671983E-5</v>
      </c>
      <c r="AD173" s="31">
        <f t="shared" si="120"/>
        <v>0.10579210475884465</v>
      </c>
      <c r="AE173" s="31">
        <f t="shared" si="132"/>
        <v>-8.5132856150286376</v>
      </c>
      <c r="AF173" s="31">
        <f t="shared" si="133"/>
        <v>-39.080454235821193</v>
      </c>
      <c r="AG173" s="31">
        <f t="shared" si="106"/>
        <v>73.803921600570277</v>
      </c>
      <c r="AH173" s="31">
        <f t="shared" si="121"/>
        <v>-61.62932169193887</v>
      </c>
      <c r="AI173" s="31">
        <f t="shared" si="122"/>
        <v>-89.952504047941289</v>
      </c>
      <c r="AJ173" s="31">
        <f t="shared" si="134"/>
        <v>1.1059821639660077</v>
      </c>
      <c r="AK173" s="31">
        <f t="shared" si="123"/>
        <v>28.30423801041205</v>
      </c>
      <c r="AL173" s="32">
        <f t="shared" si="124"/>
        <v>-1.8099947941918847E-2</v>
      </c>
      <c r="AM173" s="31">
        <f t="shared" si="125"/>
        <v>-3.69758610636555</v>
      </c>
      <c r="AN173" s="31">
        <f t="shared" si="135"/>
        <v>13.262482124655497</v>
      </c>
      <c r="AO173" s="31">
        <f t="shared" si="136"/>
        <v>-65.345852143894788</v>
      </c>
      <c r="AP173" s="30">
        <f t="shared" si="107"/>
        <v>19.493882694704595</v>
      </c>
      <c r="AQ173" s="30">
        <f t="shared" si="108"/>
        <v>-19.244228782212005</v>
      </c>
      <c r="AR173" s="31">
        <f t="shared" si="137"/>
        <v>4.9988504221194496</v>
      </c>
      <c r="AS173" s="33">
        <f t="shared" si="138"/>
        <v>-104.42630637971598</v>
      </c>
      <c r="AT173" s="31">
        <f t="shared" si="126"/>
        <v>1.0428568750215432E-6</v>
      </c>
      <c r="AU173" s="31">
        <f t="shared" si="127"/>
        <v>2.8076490582733472E-2</v>
      </c>
      <c r="AV173" s="32">
        <f t="shared" si="128"/>
        <v>-1.2410859787618657E-8</v>
      </c>
      <c r="AW173" s="31">
        <f t="shared" si="129"/>
        <v>-3.0628901239956579E-3</v>
      </c>
      <c r="AX173" s="34">
        <f t="shared" si="139"/>
        <v>1.0304460152339245E-6</v>
      </c>
      <c r="AY173" s="35">
        <f t="shared" si="140"/>
        <v>2.5013600458737816E-2</v>
      </c>
      <c r="AZ173" s="10">
        <f t="shared" si="114"/>
        <v>4.9981409614879304</v>
      </c>
      <c r="BA173" s="10">
        <f t="shared" si="115"/>
        <v>-105.43376566257176</v>
      </c>
      <c r="BB173" s="10">
        <f t="shared" si="141"/>
        <v>74.566234337428241</v>
      </c>
      <c r="BC173" s="62"/>
      <c r="BD173" s="60">
        <f t="shared" si="142"/>
        <v>5</v>
      </c>
      <c r="BE173" s="60">
        <f t="shared" si="143"/>
        <v>-105</v>
      </c>
      <c r="BF173" s="60">
        <f t="shared" si="144"/>
        <v>75</v>
      </c>
      <c r="BI173" s="37">
        <f t="shared" si="109"/>
        <v>-2.9379110919218888E-4</v>
      </c>
      <c r="BJ173" s="37">
        <f t="shared" si="110"/>
        <v>-0.47124564849919448</v>
      </c>
      <c r="BK173" s="37">
        <f t="shared" si="111"/>
        <v>-4.1669996834266059E-4</v>
      </c>
      <c r="BL173" s="37">
        <f t="shared" si="112"/>
        <v>-0.56122723481532022</v>
      </c>
    </row>
    <row r="174" spans="22:64" x14ac:dyDescent="0.35">
      <c r="V174" s="29">
        <v>2.7</v>
      </c>
      <c r="W174" s="38">
        <f t="shared" si="130"/>
        <v>5011.8723362727269</v>
      </c>
      <c r="X174" s="30">
        <f t="shared" si="113"/>
        <v>-6.6910605961528935</v>
      </c>
      <c r="Y174" s="31">
        <f t="shared" si="116"/>
        <v>-1.9060467373610888</v>
      </c>
      <c r="Z174" s="31">
        <f t="shared" si="117"/>
        <v>-36.58563465160578</v>
      </c>
      <c r="AA174" s="31">
        <f t="shared" si="118"/>
        <v>1.4457805704336149E-2</v>
      </c>
      <c r="AB174" s="31">
        <f t="shared" si="119"/>
        <v>-3.3049217435675362</v>
      </c>
      <c r="AC174" s="31">
        <f t="shared" si="131"/>
        <v>1.5504071894348642E-5</v>
      </c>
      <c r="AD174" s="31">
        <f t="shared" si="120"/>
        <v>0.10825631364037373</v>
      </c>
      <c r="AE174" s="31">
        <f t="shared" si="132"/>
        <v>-8.5826340237377519</v>
      </c>
      <c r="AF174" s="31">
        <f t="shared" si="133"/>
        <v>-39.782300081532938</v>
      </c>
      <c r="AG174" s="31">
        <f t="shared" si="106"/>
        <v>73.803921600570277</v>
      </c>
      <c r="AH174" s="31">
        <f t="shared" si="121"/>
        <v>-61.829321557620261</v>
      </c>
      <c r="AI174" s="31">
        <f t="shared" si="122"/>
        <v>-89.95358518732499</v>
      </c>
      <c r="AJ174" s="31">
        <f t="shared" si="134"/>
        <v>1.1517557879519009</v>
      </c>
      <c r="AK174" s="31">
        <f t="shared" si="123"/>
        <v>28.858462493879333</v>
      </c>
      <c r="AL174" s="32">
        <f t="shared" si="124"/>
        <v>-1.8951113699863187E-2</v>
      </c>
      <c r="AM174" s="31">
        <f t="shared" si="125"/>
        <v>-3.7834666307970322</v>
      </c>
      <c r="AN174" s="31">
        <f t="shared" si="135"/>
        <v>13.107404717202053</v>
      </c>
      <c r="AO174" s="31">
        <f t="shared" si="136"/>
        <v>-64.878589324242697</v>
      </c>
      <c r="AP174" s="30">
        <f t="shared" si="107"/>
        <v>19.493882694704595</v>
      </c>
      <c r="AQ174" s="30">
        <f t="shared" si="108"/>
        <v>-19.244228782212005</v>
      </c>
      <c r="AR174" s="31">
        <f t="shared" si="137"/>
        <v>4.7744246059568916</v>
      </c>
      <c r="AS174" s="33">
        <f t="shared" si="138"/>
        <v>-104.66088940577563</v>
      </c>
      <c r="AT174" s="31">
        <f t="shared" si="126"/>
        <v>1.0920051992314007E-6</v>
      </c>
      <c r="AU174" s="31">
        <f t="shared" si="127"/>
        <v>2.873047595276856E-2</v>
      </c>
      <c r="AV174" s="32">
        <f t="shared" si="128"/>
        <v>-1.2995764898692256E-8</v>
      </c>
      <c r="AW174" s="31">
        <f t="shared" si="129"/>
        <v>-3.134233999869983E-3</v>
      </c>
      <c r="AX174" s="34">
        <f t="shared" si="139"/>
        <v>1.0790094343327085E-6</v>
      </c>
      <c r="AY174" s="35">
        <f t="shared" si="140"/>
        <v>2.5596241952898578E-2</v>
      </c>
      <c r="AZ174" s="10">
        <f t="shared" si="114"/>
        <v>4.7736817109527951</v>
      </c>
      <c r="BA174" s="10">
        <f t="shared" si="115"/>
        <v>-105.6918140519728</v>
      </c>
      <c r="BB174" s="10">
        <f t="shared" si="141"/>
        <v>74.308185948027202</v>
      </c>
      <c r="BC174" s="37"/>
      <c r="BD174" s="60">
        <f t="shared" si="142"/>
        <v>5</v>
      </c>
      <c r="BE174" s="60">
        <f t="shared" si="143"/>
        <v>-106</v>
      </c>
      <c r="BF174" s="60">
        <f t="shared" si="144"/>
        <v>74</v>
      </c>
      <c r="BI174" s="37">
        <f t="shared" si="109"/>
        <v>-3.0763656721691224E-4</v>
      </c>
      <c r="BJ174" s="37">
        <f t="shared" si="110"/>
        <v>-0.48222185730037903</v>
      </c>
      <c r="BK174" s="37">
        <f t="shared" si="111"/>
        <v>-4.363374463142846E-4</v>
      </c>
      <c r="BL174" s="37">
        <f t="shared" si="112"/>
        <v>-0.5742990308496817</v>
      </c>
    </row>
    <row r="175" spans="22:64" x14ac:dyDescent="0.35">
      <c r="V175" s="29">
        <v>2.71</v>
      </c>
      <c r="W175" s="36">
        <f t="shared" si="130"/>
        <v>5128.6138399136516</v>
      </c>
      <c r="X175" s="30">
        <f t="shared" si="113"/>
        <v>-6.6910605961528935</v>
      </c>
      <c r="Y175" s="31">
        <f t="shared" si="116"/>
        <v>-1.9781549685856885</v>
      </c>
      <c r="Z175" s="31">
        <f t="shared" si="117"/>
        <v>-37.219084811066054</v>
      </c>
      <c r="AA175" s="31">
        <f t="shared" si="118"/>
        <v>1.513799492400064E-2</v>
      </c>
      <c r="AB175" s="31">
        <f t="shared" si="119"/>
        <v>-3.3817266274662416</v>
      </c>
      <c r="AC175" s="31">
        <f t="shared" si="131"/>
        <v>1.6234754925425836E-5</v>
      </c>
      <c r="AD175" s="31">
        <f t="shared" si="120"/>
        <v>0.1107779209056918</v>
      </c>
      <c r="AE175" s="31">
        <f t="shared" si="132"/>
        <v>-8.6540613350596569</v>
      </c>
      <c r="AF175" s="31">
        <f t="shared" si="133"/>
        <v>-40.490033517626607</v>
      </c>
      <c r="AG175" s="31">
        <f t="shared" si="106"/>
        <v>73.803921600570277</v>
      </c>
      <c r="AH175" s="31">
        <f t="shared" si="121"/>
        <v>-62.029321429346979</v>
      </c>
      <c r="AI175" s="31">
        <f t="shared" si="122"/>
        <v>-89.954641717003724</v>
      </c>
      <c r="AJ175" s="31">
        <f t="shared" si="134"/>
        <v>1.1991751276655573</v>
      </c>
      <c r="AK175" s="31">
        <f t="shared" si="123"/>
        <v>29.419544353531368</v>
      </c>
      <c r="AL175" s="32">
        <f t="shared" si="124"/>
        <v>-1.9842214903733356E-2</v>
      </c>
      <c r="AM175" s="31">
        <f t="shared" si="125"/>
        <v>-3.8713299452487844</v>
      </c>
      <c r="AN175" s="31">
        <f t="shared" si="135"/>
        <v>12.953933083985122</v>
      </c>
      <c r="AO175" s="31">
        <f t="shared" si="136"/>
        <v>-64.406427308721149</v>
      </c>
      <c r="AP175" s="30">
        <f t="shared" si="107"/>
        <v>19.493882694704595</v>
      </c>
      <c r="AQ175" s="30">
        <f t="shared" si="108"/>
        <v>-19.244228782212005</v>
      </c>
      <c r="AR175" s="31">
        <f t="shared" si="137"/>
        <v>4.5495256614180555</v>
      </c>
      <c r="AS175" s="33">
        <f t="shared" si="138"/>
        <v>-104.89646082634775</v>
      </c>
      <c r="AT175" s="31">
        <f t="shared" si="126"/>
        <v>1.1434698104320259E-6</v>
      </c>
      <c r="AU175" s="31">
        <f t="shared" si="127"/>
        <v>2.9399694591228369E-2</v>
      </c>
      <c r="AV175" s="32">
        <f t="shared" si="128"/>
        <v>-1.3608236274807282E-8</v>
      </c>
      <c r="AW175" s="31">
        <f t="shared" si="129"/>
        <v>-3.2072396880842625E-3</v>
      </c>
      <c r="AX175" s="34">
        <f t="shared" si="139"/>
        <v>1.1298615741572186E-6</v>
      </c>
      <c r="AY175" s="35">
        <f t="shared" si="140"/>
        <v>2.6192454903144105E-2</v>
      </c>
      <c r="AZ175" s="10">
        <f t="shared" si="114"/>
        <v>4.5487477564704273</v>
      </c>
      <c r="BA175" s="10">
        <f t="shared" si="115"/>
        <v>-105.95139731587024</v>
      </c>
      <c r="BB175" s="10">
        <f t="shared" si="141"/>
        <v>74.048602684129762</v>
      </c>
      <c r="BC175" s="62"/>
      <c r="BD175" s="60">
        <f t="shared" si="142"/>
        <v>5</v>
      </c>
      <c r="BE175" s="60">
        <f t="shared" si="143"/>
        <v>-106</v>
      </c>
      <c r="BF175" s="60">
        <f t="shared" si="144"/>
        <v>74</v>
      </c>
      <c r="BI175" s="37">
        <f t="shared" si="109"/>
        <v>-3.2213449426335829E-4</v>
      </c>
      <c r="BJ175" s="37">
        <f t="shared" si="110"/>
        <v>-0.49345369820040552</v>
      </c>
      <c r="BK175" s="37">
        <f t="shared" si="111"/>
        <v>-4.5690031493898981E-4</v>
      </c>
      <c r="BL175" s="37">
        <f t="shared" si="112"/>
        <v>-0.58767524622521017</v>
      </c>
    </row>
    <row r="176" spans="22:64" x14ac:dyDescent="0.35">
      <c r="V176" s="29">
        <v>2.72</v>
      </c>
      <c r="W176" s="38">
        <f t="shared" si="130"/>
        <v>5248.0746024977288</v>
      </c>
      <c r="X176" s="30">
        <f t="shared" si="113"/>
        <v>-6.6910605961528935</v>
      </c>
      <c r="Y176" s="31">
        <f t="shared" si="116"/>
        <v>-2.0523999125671071</v>
      </c>
      <c r="Z176" s="31">
        <f t="shared" si="117"/>
        <v>-37.856459629144361</v>
      </c>
      <c r="AA176" s="31">
        <f t="shared" si="118"/>
        <v>1.5850126312362472E-2</v>
      </c>
      <c r="AB176" s="31">
        <f t="shared" si="119"/>
        <v>-3.460307930690401</v>
      </c>
      <c r="AC176" s="31">
        <f t="shared" si="131"/>
        <v>1.6999873855461117E-5</v>
      </c>
      <c r="AD176" s="31">
        <f t="shared" si="120"/>
        <v>0.11335826350525301</v>
      </c>
      <c r="AE176" s="31">
        <f t="shared" si="132"/>
        <v>-8.727593382533783</v>
      </c>
      <c r="AF176" s="31">
        <f t="shared" si="133"/>
        <v>-41.203409296329504</v>
      </c>
      <c r="AG176" s="31">
        <f t="shared" si="106"/>
        <v>73.803921600570277</v>
      </c>
      <c r="AH176" s="31">
        <f t="shared" si="121"/>
        <v>-62.229321306846934</v>
      </c>
      <c r="AI176" s="31">
        <f t="shared" si="122"/>
        <v>-89.955674197160633</v>
      </c>
      <c r="AJ176" s="31">
        <f t="shared" si="134"/>
        <v>1.2482805114999052</v>
      </c>
      <c r="AK176" s="31">
        <f t="shared" si="123"/>
        <v>29.987350590889889</v>
      </c>
      <c r="AL176" s="32">
        <f t="shared" si="124"/>
        <v>-2.0775116487101571E-2</v>
      </c>
      <c r="AM176" s="31">
        <f t="shared" si="125"/>
        <v>-3.9612209821034514</v>
      </c>
      <c r="AN176" s="31">
        <f t="shared" si="135"/>
        <v>12.802105688736146</v>
      </c>
      <c r="AO176" s="31">
        <f t="shared" si="136"/>
        <v>-63.929544588374192</v>
      </c>
      <c r="AP176" s="30">
        <f t="shared" si="107"/>
        <v>19.493882694704595</v>
      </c>
      <c r="AQ176" s="30">
        <f t="shared" si="108"/>
        <v>-19.244228782212005</v>
      </c>
      <c r="AR176" s="31">
        <f t="shared" si="137"/>
        <v>4.3241662186949554</v>
      </c>
      <c r="AS176" s="33">
        <f t="shared" si="138"/>
        <v>-105.1329538847037</v>
      </c>
      <c r="AT176" s="31">
        <f t="shared" si="126"/>
        <v>1.1973598762223765E-6</v>
      </c>
      <c r="AU176" s="31">
        <f t="shared" si="127"/>
        <v>3.0084501325962399E-2</v>
      </c>
      <c r="AV176" s="32">
        <f t="shared" si="128"/>
        <v>-1.4249573829396608E-8</v>
      </c>
      <c r="AW176" s="31">
        <f t="shared" si="129"/>
        <v>-3.2819458972197851E-3</v>
      </c>
      <c r="AX176" s="34">
        <f t="shared" si="139"/>
        <v>1.1831103023929799E-6</v>
      </c>
      <c r="AY176" s="35">
        <f t="shared" si="140"/>
        <v>2.6802555428742613E-2</v>
      </c>
      <c r="AZ176" s="10">
        <f t="shared" si="114"/>
        <v>4.323351653992213</v>
      </c>
      <c r="BA176" s="10">
        <f t="shared" si="115"/>
        <v>-106.21246141964259</v>
      </c>
      <c r="BB176" s="10">
        <f t="shared" si="141"/>
        <v>73.787538580357406</v>
      </c>
      <c r="BC176" s="37"/>
      <c r="BD176" s="60">
        <f t="shared" si="142"/>
        <v>4</v>
      </c>
      <c r="BE176" s="60">
        <f t="shared" si="143"/>
        <v>-106</v>
      </c>
      <c r="BF176" s="60">
        <f t="shared" si="144"/>
        <v>74</v>
      </c>
      <c r="BI176" s="37">
        <f t="shared" si="109"/>
        <v>-3.3731563568997817E-4</v>
      </c>
      <c r="BJ176" s="37">
        <f t="shared" si="110"/>
        <v>-0.50494712301499967</v>
      </c>
      <c r="BK176" s="37">
        <f t="shared" si="111"/>
        <v>-4.7843217735485161E-4</v>
      </c>
      <c r="BL176" s="37">
        <f t="shared" si="112"/>
        <v>-0.60136296735264261</v>
      </c>
    </row>
    <row r="177" spans="22:64" x14ac:dyDescent="0.35">
      <c r="V177" s="29">
        <v>2.73</v>
      </c>
      <c r="W177" s="36">
        <f t="shared" si="130"/>
        <v>5370.3179637025296</v>
      </c>
      <c r="X177" s="30">
        <f t="shared" si="113"/>
        <v>-6.6910605961528935</v>
      </c>
      <c r="Y177" s="31">
        <f t="shared" si="116"/>
        <v>-2.1288070566312109</v>
      </c>
      <c r="Z177" s="31">
        <f t="shared" si="117"/>
        <v>-38.497466078315199</v>
      </c>
      <c r="AA177" s="31">
        <f t="shared" si="118"/>
        <v>1.659569428441645E-2</v>
      </c>
      <c r="AB177" s="31">
        <f t="shared" si="119"/>
        <v>-3.5407061349154967</v>
      </c>
      <c r="AC177" s="31">
        <f t="shared" si="131"/>
        <v>1.7801051585009655E-5</v>
      </c>
      <c r="AD177" s="31">
        <f t="shared" si="120"/>
        <v>0.11599870952896693</v>
      </c>
      <c r="AE177" s="31">
        <f t="shared" si="132"/>
        <v>-8.8032541574481016</v>
      </c>
      <c r="AF177" s="31">
        <f t="shared" si="133"/>
        <v>-41.922173503701728</v>
      </c>
      <c r="AG177" s="31">
        <f t="shared" si="106"/>
        <v>73.803921600570277</v>
      </c>
      <c r="AH177" s="31">
        <f t="shared" si="121"/>
        <v>-62.429321189860296</v>
      </c>
      <c r="AI177" s="31">
        <f t="shared" si="122"/>
        <v>-89.956683175227681</v>
      </c>
      <c r="AJ177" s="31">
        <f t="shared" si="134"/>
        <v>1.2991119154761346</v>
      </c>
      <c r="AK177" s="31">
        <f t="shared" si="123"/>
        <v>30.561736113860693</v>
      </c>
      <c r="AL177" s="32">
        <f t="shared" si="124"/>
        <v>-2.1751769630876515E-2</v>
      </c>
      <c r="AM177" s="31">
        <f t="shared" si="125"/>
        <v>-4.0531856316994448</v>
      </c>
      <c r="AN177" s="31">
        <f t="shared" si="135"/>
        <v>12.651960556555238</v>
      </c>
      <c r="AO177" s="31">
        <f t="shared" si="136"/>
        <v>-63.448132693066434</v>
      </c>
      <c r="AP177" s="30">
        <f t="shared" si="107"/>
        <v>19.493882694704595</v>
      </c>
      <c r="AQ177" s="30">
        <f t="shared" si="108"/>
        <v>-19.244228782212005</v>
      </c>
      <c r="AR177" s="31">
        <f t="shared" si="137"/>
        <v>4.0983603115997269</v>
      </c>
      <c r="AS177" s="33">
        <f t="shared" si="138"/>
        <v>-105.37030619676815</v>
      </c>
      <c r="AT177" s="31">
        <f t="shared" si="126"/>
        <v>1.2537897002040742E-6</v>
      </c>
      <c r="AU177" s="31">
        <f t="shared" si="127"/>
        <v>3.0785259249782818E-2</v>
      </c>
      <c r="AV177" s="32">
        <f t="shared" si="128"/>
        <v>-1.4921135335541873E-8</v>
      </c>
      <c r="AW177" s="31">
        <f t="shared" si="129"/>
        <v>-3.3583922374964721E-3</v>
      </c>
      <c r="AX177" s="34">
        <f t="shared" si="139"/>
        <v>1.2388685648685323E-6</v>
      </c>
      <c r="AY177" s="35">
        <f t="shared" si="140"/>
        <v>2.7426867012286346E-2</v>
      </c>
      <c r="AZ177" s="10">
        <f t="shared" si="114"/>
        <v>4.097507359592135</v>
      </c>
      <c r="BA177" s="10">
        <f t="shared" si="115"/>
        <v>-106.47495699715387</v>
      </c>
      <c r="BB177" s="10">
        <f t="shared" si="141"/>
        <v>73.525043002846132</v>
      </c>
      <c r="BC177" s="62"/>
      <c r="BD177" s="60">
        <f t="shared" si="142"/>
        <v>4</v>
      </c>
      <c r="BE177" s="60">
        <f t="shared" si="143"/>
        <v>-106</v>
      </c>
      <c r="BF177" s="60">
        <f t="shared" si="144"/>
        <v>74</v>
      </c>
      <c r="BI177" s="37">
        <f t="shared" si="109"/>
        <v>-3.5321218539102414E-4</v>
      </c>
      <c r="BJ177" s="37">
        <f t="shared" si="110"/>
        <v>-0.51670822200808042</v>
      </c>
      <c r="BK177" s="37">
        <f t="shared" si="111"/>
        <v>-5.0097869076621074E-4</v>
      </c>
      <c r="BL177" s="37">
        <f t="shared" si="112"/>
        <v>-0.61536944538991223</v>
      </c>
    </row>
    <row r="178" spans="22:64" x14ac:dyDescent="0.35">
      <c r="V178" s="29">
        <v>2.74</v>
      </c>
      <c r="W178" s="38">
        <f t="shared" si="130"/>
        <v>5495.4087385762532</v>
      </c>
      <c r="X178" s="30">
        <f t="shared" si="113"/>
        <v>-6.6910605961528935</v>
      </c>
      <c r="Y178" s="31">
        <f t="shared" si="116"/>
        <v>-2.2074000150311868</v>
      </c>
      <c r="Z178" s="31">
        <f t="shared" si="117"/>
        <v>-39.141802214109184</v>
      </c>
      <c r="AA178" s="31">
        <f t="shared" si="118"/>
        <v>1.737626263217594E-2</v>
      </c>
      <c r="AB178" s="31">
        <f t="shared" si="119"/>
        <v>-3.6229626011809994</v>
      </c>
      <c r="AC178" s="31">
        <f t="shared" si="131"/>
        <v>1.863998750002513E-5</v>
      </c>
      <c r="AD178" s="31">
        <f t="shared" si="120"/>
        <v>0.11870065893137838</v>
      </c>
      <c r="AE178" s="31">
        <f t="shared" si="132"/>
        <v>-8.8810657085644049</v>
      </c>
      <c r="AF178" s="31">
        <f t="shared" si="133"/>
        <v>-42.646064156358804</v>
      </c>
      <c r="AG178" s="31">
        <f t="shared" si="106"/>
        <v>73.803921600570277</v>
      </c>
      <c r="AH178" s="31">
        <f t="shared" si="121"/>
        <v>-62.629321078138943</v>
      </c>
      <c r="AI178" s="31">
        <f t="shared" si="122"/>
        <v>-89.957669186175877</v>
      </c>
      <c r="AJ178" s="31">
        <f t="shared" si="134"/>
        <v>1.3517088596195896</v>
      </c>
      <c r="AK178" s="31">
        <f t="shared" si="123"/>
        <v>31.142543634752222</v>
      </c>
      <c r="AL178" s="32">
        <f t="shared" si="124"/>
        <v>-2.2774215671115556E-2</v>
      </c>
      <c r="AM178" s="31">
        <f t="shared" si="125"/>
        <v>-4.1472707584179558</v>
      </c>
      <c r="AN178" s="31">
        <f t="shared" si="135"/>
        <v>12.503535166379809</v>
      </c>
      <c r="AO178" s="31">
        <f t="shared" si="136"/>
        <v>-62.962396309841608</v>
      </c>
      <c r="AP178" s="30">
        <f t="shared" si="107"/>
        <v>19.493882694704595</v>
      </c>
      <c r="AQ178" s="30">
        <f t="shared" si="108"/>
        <v>-19.244228782212005</v>
      </c>
      <c r="AR178" s="31">
        <f t="shared" si="137"/>
        <v>3.872123370307996</v>
      </c>
      <c r="AS178" s="33">
        <f t="shared" si="138"/>
        <v>-105.60846046620041</v>
      </c>
      <c r="AT178" s="31">
        <f t="shared" si="126"/>
        <v>1.3128789804206405E-6</v>
      </c>
      <c r="AU178" s="31">
        <f t="shared" si="127"/>
        <v>3.1502339912977441E-2</v>
      </c>
      <c r="AV178" s="32">
        <f t="shared" si="128"/>
        <v>-1.5624346069248208E-8</v>
      </c>
      <c r="AW178" s="31">
        <f t="shared" si="129"/>
        <v>-3.4366192417747393E-3</v>
      </c>
      <c r="AX178" s="34">
        <f t="shared" si="139"/>
        <v>1.2972546343513923E-6</v>
      </c>
      <c r="AY178" s="35">
        <f t="shared" si="140"/>
        <v>2.80657206712027E-2</v>
      </c>
      <c r="AZ178" s="10">
        <f t="shared" si="114"/>
        <v>3.8712302220454315</v>
      </c>
      <c r="BA178" s="10">
        <f t="shared" si="115"/>
        <v>-106.73884007268941</v>
      </c>
      <c r="BB178" s="10">
        <f t="shared" si="141"/>
        <v>73.261159927310587</v>
      </c>
      <c r="BC178" s="37"/>
      <c r="BD178" s="60">
        <f t="shared" si="142"/>
        <v>4</v>
      </c>
      <c r="BE178" s="60">
        <f t="shared" si="143"/>
        <v>-107</v>
      </c>
      <c r="BF178" s="60">
        <f t="shared" si="144"/>
        <v>73</v>
      </c>
      <c r="BI178" s="37">
        <f t="shared" si="109"/>
        <v>-3.6985785403625862E-4</v>
      </c>
      <c r="BJ178" s="37">
        <f t="shared" si="110"/>
        <v>-0.52874322710323385</v>
      </c>
      <c r="BK178" s="37">
        <f t="shared" si="111"/>
        <v>-5.2458766316240701E-4</v>
      </c>
      <c r="BL178" s="37">
        <f t="shared" si="112"/>
        <v>-0.62970210005697991</v>
      </c>
    </row>
    <row r="179" spans="22:64" x14ac:dyDescent="0.35">
      <c r="V179" s="29">
        <v>2.75</v>
      </c>
      <c r="W179" s="36">
        <f t="shared" si="130"/>
        <v>5623.4132519034929</v>
      </c>
      <c r="X179" s="30">
        <f t="shared" si="113"/>
        <v>-6.6910605961528935</v>
      </c>
      <c r="Y179" s="31">
        <f t="shared" si="116"/>
        <v>-2.2882004372585971</v>
      </c>
      <c r="Z179" s="31">
        <f t="shared" si="117"/>
        <v>-39.789157808051463</v>
      </c>
      <c r="AA179" s="31">
        <f t="shared" si="118"/>
        <v>1.8193467693635976E-2</v>
      </c>
      <c r="AB179" s="31">
        <f t="shared" si="119"/>
        <v>-3.7071195858916934</v>
      </c>
      <c r="AC179" s="31">
        <f t="shared" si="131"/>
        <v>1.9518461072542825E-5</v>
      </c>
      <c r="AD179" s="31">
        <f t="shared" si="120"/>
        <v>0.12146554427372677</v>
      </c>
      <c r="AE179" s="31">
        <f t="shared" si="132"/>
        <v>-8.9610480472567797</v>
      </c>
      <c r="AF179" s="31">
        <f t="shared" si="133"/>
        <v>-43.374811849669435</v>
      </c>
      <c r="AG179" s="31">
        <f t="shared" si="106"/>
        <v>73.803921600570277</v>
      </c>
      <c r="AH179" s="31">
        <f t="shared" si="121"/>
        <v>-62.829320971445846</v>
      </c>
      <c r="AI179" s="31">
        <f t="shared" si="122"/>
        <v>-89.958632752798962</v>
      </c>
      <c r="AJ179" s="31">
        <f t="shared" si="134"/>
        <v>1.4061103011839471</v>
      </c>
      <c r="AK179" s="31">
        <f t="shared" si="123"/>
        <v>31.729603611635824</v>
      </c>
      <c r="AL179" s="32">
        <f t="shared" si="124"/>
        <v>-2.3844590176136736E-2</v>
      </c>
      <c r="AM179" s="31">
        <f t="shared" si="125"/>
        <v>-4.243524216713034</v>
      </c>
      <c r="AN179" s="31">
        <f t="shared" si="135"/>
        <v>12.356866340132242</v>
      </c>
      <c r="AO179" s="31">
        <f t="shared" si="136"/>
        <v>-62.472553357876173</v>
      </c>
      <c r="AP179" s="30">
        <f t="shared" si="107"/>
        <v>19.493882694704595</v>
      </c>
      <c r="AQ179" s="30">
        <f t="shared" si="108"/>
        <v>-19.244228782212005</v>
      </c>
      <c r="AR179" s="31">
        <f t="shared" si="137"/>
        <v>3.6454722053680513</v>
      </c>
      <c r="AS179" s="33">
        <f t="shared" si="138"/>
        <v>-105.84736520754561</v>
      </c>
      <c r="AT179" s="31">
        <f t="shared" si="126"/>
        <v>1.3747530504387913E-6</v>
      </c>
      <c r="AU179" s="31">
        <f t="shared" si="127"/>
        <v>3.2236123520306394E-2</v>
      </c>
      <c r="AV179" s="32">
        <f t="shared" si="128"/>
        <v>-1.6360698809444345E-8</v>
      </c>
      <c r="AW179" s="31">
        <f t="shared" si="129"/>
        <v>-3.5166683870465334E-3</v>
      </c>
      <c r="AX179" s="34">
        <f t="shared" si="139"/>
        <v>1.358392351629347E-6</v>
      </c>
      <c r="AY179" s="35">
        <f t="shared" si="140"/>
        <v>2.8719455133259859E-2</v>
      </c>
      <c r="AZ179" s="10">
        <f t="shared" si="114"/>
        <v>3.6445369666653162</v>
      </c>
      <c r="BA179" s="10">
        <f t="shared" si="115"/>
        <v>-107.00407279111927</v>
      </c>
      <c r="BB179" s="10">
        <f t="shared" si="141"/>
        <v>72.99592720888073</v>
      </c>
      <c r="BC179" s="62"/>
      <c r="BD179" s="60">
        <f t="shared" si="142"/>
        <v>4</v>
      </c>
      <c r="BE179" s="60">
        <f t="shared" si="143"/>
        <v>-107</v>
      </c>
      <c r="BF179" s="60">
        <f t="shared" si="144"/>
        <v>73</v>
      </c>
      <c r="BI179" s="37">
        <f t="shared" si="109"/>
        <v>-3.872879404921252E-4</v>
      </c>
      <c r="BJ179" s="37">
        <f t="shared" si="110"/>
        <v>-0.54105851516903192</v>
      </c>
      <c r="BK179" s="37">
        <f t="shared" si="111"/>
        <v>-5.49309154594261E-4</v>
      </c>
      <c r="BL179" s="37">
        <f t="shared" si="112"/>
        <v>-0.64436852353789809</v>
      </c>
    </row>
    <row r="180" spans="22:64" x14ac:dyDescent="0.35">
      <c r="V180" s="29">
        <v>2.76</v>
      </c>
      <c r="W180" s="38">
        <f t="shared" si="130"/>
        <v>5754.3993733715706</v>
      </c>
      <c r="X180" s="30">
        <f t="shared" si="113"/>
        <v>-6.6910605961528935</v>
      </c>
      <c r="Y180" s="31">
        <f t="shared" si="116"/>
        <v>-2.371227922632472</v>
      </c>
      <c r="Z180" s="31">
        <f t="shared" si="117"/>
        <v>-40.439215029332132</v>
      </c>
      <c r="AA180" s="31">
        <f t="shared" si="118"/>
        <v>1.904902166153986E-2</v>
      </c>
      <c r="AB180" s="31">
        <f t="shared" si="119"/>
        <v>-3.7932202568791231</v>
      </c>
      <c r="AC180" s="31">
        <f t="shared" si="131"/>
        <v>2.043833563878782E-5</v>
      </c>
      <c r="AD180" s="31">
        <f t="shared" si="120"/>
        <v>0.1242948314832808</v>
      </c>
      <c r="AE180" s="31">
        <f t="shared" si="132"/>
        <v>-9.0432190587881873</v>
      </c>
      <c r="AF180" s="31">
        <f t="shared" si="133"/>
        <v>-44.108140454727973</v>
      </c>
      <c r="AG180" s="31">
        <f t="shared" si="106"/>
        <v>73.803921600570277</v>
      </c>
      <c r="AH180" s="31">
        <f t="shared" si="121"/>
        <v>-63.029320869554731</v>
      </c>
      <c r="AI180" s="31">
        <f t="shared" si="122"/>
        <v>-89.959574385990521</v>
      </c>
      <c r="AJ180" s="31">
        <f t="shared" si="134"/>
        <v>1.4623545251789782</v>
      </c>
      <c r="AK180" s="31">
        <f t="shared" si="123"/>
        <v>32.322734235780899</v>
      </c>
      <c r="AL180" s="32">
        <f t="shared" si="124"/>
        <v>-2.4965127199497034E-2</v>
      </c>
      <c r="AM180" s="31">
        <f t="shared" si="125"/>
        <v>-4.3419948670543098</v>
      </c>
      <c r="AN180" s="31">
        <f t="shared" si="135"/>
        <v>12.211990128995028</v>
      </c>
      <c r="AO180" s="31">
        <f t="shared" si="136"/>
        <v>-61.978835017263933</v>
      </c>
      <c r="AP180" s="30">
        <f t="shared" si="107"/>
        <v>19.493882694704595</v>
      </c>
      <c r="AQ180" s="30">
        <f t="shared" si="108"/>
        <v>-19.244228782212005</v>
      </c>
      <c r="AR180" s="31">
        <f t="shared" si="137"/>
        <v>3.4184249826994311</v>
      </c>
      <c r="AS180" s="33">
        <f t="shared" si="138"/>
        <v>-106.08697547199191</v>
      </c>
      <c r="AT180" s="31">
        <f t="shared" si="126"/>
        <v>1.4395431551454609E-6</v>
      </c>
      <c r="AU180" s="31">
        <f t="shared" si="127"/>
        <v>3.2986999132587763E-2</v>
      </c>
      <c r="AV180" s="32">
        <f t="shared" si="128"/>
        <v>-1.7131755766637605E-8</v>
      </c>
      <c r="AW180" s="31">
        <f t="shared" si="129"/>
        <v>-3.5985821164270125E-3</v>
      </c>
      <c r="AX180" s="34">
        <f t="shared" si="139"/>
        <v>1.4224113993788233E-6</v>
      </c>
      <c r="AY180" s="35">
        <f t="shared" si="140"/>
        <v>2.938841701616075E-2</v>
      </c>
      <c r="AZ180" s="10">
        <f t="shared" si="114"/>
        <v>3.4174456701209954</v>
      </c>
      <c r="BA180" s="10">
        <f t="shared" si="115"/>
        <v>-107.27062415082764</v>
      </c>
      <c r="BB180" s="10">
        <f t="shared" si="141"/>
        <v>72.729375849172357</v>
      </c>
      <c r="BC180" s="37"/>
      <c r="BD180" s="60">
        <f t="shared" si="142"/>
        <v>3</v>
      </c>
      <c r="BE180" s="60">
        <f t="shared" si="143"/>
        <v>-107</v>
      </c>
      <c r="BF180" s="60">
        <f t="shared" si="144"/>
        <v>73</v>
      </c>
      <c r="BI180" s="37">
        <f t="shared" si="109"/>
        <v>-4.0553940664174231E-4</v>
      </c>
      <c r="BJ180" s="37">
        <f t="shared" si="110"/>
        <v>-0.553660611379856</v>
      </c>
      <c r="BK180" s="37">
        <f t="shared" si="111"/>
        <v>-5.7519558319326248E-4</v>
      </c>
      <c r="BL180" s="37">
        <f t="shared" si="112"/>
        <v>-0.65937648447204611</v>
      </c>
    </row>
    <row r="181" spans="22:64" x14ac:dyDescent="0.35">
      <c r="V181" s="29">
        <v>2.77</v>
      </c>
      <c r="W181" s="36">
        <f t="shared" si="130"/>
        <v>5888.4365535558954</v>
      </c>
      <c r="X181" s="30">
        <f t="shared" si="113"/>
        <v>-6.6910605961528935</v>
      </c>
      <c r="Y181" s="31">
        <f t="shared" si="116"/>
        <v>-2.4564999418623032</v>
      </c>
      <c r="Z181" s="31">
        <f t="shared" si="117"/>
        <v>-41.091649172010214</v>
      </c>
      <c r="AA181" s="31">
        <f t="shared" si="118"/>
        <v>1.9944716037557174E-2</v>
      </c>
      <c r="AB181" s="31">
        <f t="shared" si="119"/>
        <v>-3.8813087095030401</v>
      </c>
      <c r="AC181" s="31">
        <f t="shared" si="131"/>
        <v>2.1401562348921248E-5</v>
      </c>
      <c r="AD181" s="31">
        <f t="shared" si="120"/>
        <v>0.12719002063034537</v>
      </c>
      <c r="AE181" s="31">
        <f t="shared" si="132"/>
        <v>-9.1275944204152921</v>
      </c>
      <c r="AF181" s="31">
        <f t="shared" si="133"/>
        <v>-44.845767860882908</v>
      </c>
      <c r="AG181" s="31">
        <f t="shared" si="106"/>
        <v>73.803921600570277</v>
      </c>
      <c r="AH181" s="31">
        <f t="shared" si="121"/>
        <v>-63.229320772249487</v>
      </c>
      <c r="AI181" s="31">
        <f t="shared" si="122"/>
        <v>-89.960494585014899</v>
      </c>
      <c r="AJ181" s="31">
        <f t="shared" si="134"/>
        <v>1.5204790327085691</v>
      </c>
      <c r="AK181" s="31">
        <f t="shared" si="123"/>
        <v>32.921741467685756</v>
      </c>
      <c r="AL181" s="32">
        <f t="shared" si="124"/>
        <v>-2.6138163715607281E-2</v>
      </c>
      <c r="AM181" s="31">
        <f t="shared" si="125"/>
        <v>-4.4427325917490252</v>
      </c>
      <c r="AN181" s="31">
        <f t="shared" si="135"/>
        <v>12.06894169731375</v>
      </c>
      <c r="AO181" s="31">
        <f t="shared" si="136"/>
        <v>-61.481485709078171</v>
      </c>
      <c r="AP181" s="30">
        <f t="shared" si="107"/>
        <v>19.493882694704595</v>
      </c>
      <c r="AQ181" s="30">
        <f t="shared" si="108"/>
        <v>-19.244228782212005</v>
      </c>
      <c r="AR181" s="31">
        <f t="shared" si="137"/>
        <v>3.1910011893910486</v>
      </c>
      <c r="AS181" s="33">
        <f t="shared" si="138"/>
        <v>-106.32725356996107</v>
      </c>
      <c r="AT181" s="31">
        <f t="shared" si="126"/>
        <v>1.5073867207588059E-6</v>
      </c>
      <c r="AU181" s="31">
        <f t="shared" si="127"/>
        <v>3.3755364872977922E-2</v>
      </c>
      <c r="AV181" s="32">
        <f t="shared" si="128"/>
        <v>-1.7939150511568947E-8</v>
      </c>
      <c r="AW181" s="31">
        <f t="shared" si="129"/>
        <v>-3.6824038616584125E-3</v>
      </c>
      <c r="AX181" s="34">
        <f t="shared" si="139"/>
        <v>1.4894475702472369E-6</v>
      </c>
      <c r="AY181" s="35">
        <f t="shared" si="140"/>
        <v>3.007296101131951E-2</v>
      </c>
      <c r="AZ181" s="10">
        <f t="shared" si="114"/>
        <v>3.1899757260467263</v>
      </c>
      <c r="BA181" s="10">
        <f t="shared" si="115"/>
        <v>-107.53847073364011</v>
      </c>
      <c r="BB181" s="10">
        <f t="shared" si="141"/>
        <v>72.461529266359889</v>
      </c>
      <c r="BC181" s="62"/>
      <c r="BD181" s="60">
        <f t="shared" si="142"/>
        <v>3</v>
      </c>
      <c r="BE181" s="60">
        <f t="shared" si="143"/>
        <v>-108</v>
      </c>
      <c r="BF181" s="60">
        <f t="shared" si="144"/>
        <v>72</v>
      </c>
      <c r="BI181" s="37">
        <f t="shared" si="109"/>
        <v>-4.2465095567935764E-4</v>
      </c>
      <c r="BJ181" s="37">
        <f t="shared" si="110"/>
        <v>-0.56655619265389656</v>
      </c>
      <c r="BK181" s="37">
        <f t="shared" si="111"/>
        <v>-6.0230183621301319E-4</v>
      </c>
      <c r="BL181" s="37">
        <f t="shared" si="112"/>
        <v>-0.67473393203646259</v>
      </c>
    </row>
    <row r="182" spans="22:64" x14ac:dyDescent="0.35">
      <c r="V182" s="29">
        <v>2.78</v>
      </c>
      <c r="W182" s="38">
        <f t="shared" si="130"/>
        <v>6025.5958607435778</v>
      </c>
      <c r="X182" s="30">
        <f t="shared" si="113"/>
        <v>-6.6910605961528935</v>
      </c>
      <c r="Y182" s="31">
        <f t="shared" si="116"/>
        <v>-2.5440317662371728</v>
      </c>
      <c r="Z182" s="31">
        <f t="shared" si="117"/>
        <v>-41.746129424060065</v>
      </c>
      <c r="AA182" s="31">
        <f t="shared" si="118"/>
        <v>2.088242523781805E-2</v>
      </c>
      <c r="AB182" s="31">
        <f t="shared" si="119"/>
        <v>-3.9714299827710318</v>
      </c>
      <c r="AC182" s="31">
        <f t="shared" si="131"/>
        <v>2.2410184305781317E-5</v>
      </c>
      <c r="AD182" s="31">
        <f t="shared" si="120"/>
        <v>0.13015264672335508</v>
      </c>
      <c r="AE182" s="31">
        <f t="shared" si="132"/>
        <v>-9.2141875269679421</v>
      </c>
      <c r="AF182" s="31">
        <f t="shared" si="133"/>
        <v>-45.587406760107747</v>
      </c>
      <c r="AG182" s="31">
        <f t="shared" si="106"/>
        <v>73.803921600570277</v>
      </c>
      <c r="AH182" s="31">
        <f t="shared" si="121"/>
        <v>-63.429320679323681</v>
      </c>
      <c r="AI182" s="31">
        <f t="shared" si="122"/>
        <v>-89.961393837771894</v>
      </c>
      <c r="AJ182" s="31">
        <f t="shared" si="134"/>
        <v>1.5805204276754468</v>
      </c>
      <c r="AK182" s="31">
        <f t="shared" si="123"/>
        <v>33.526419123971657</v>
      </c>
      <c r="AL182" s="32">
        <f t="shared" si="124"/>
        <v>-2.7366144244908904E-2</v>
      </c>
      <c r="AM182" s="31">
        <f t="shared" si="125"/>
        <v>-4.5457883106075911</v>
      </c>
      <c r="AN182" s="31">
        <f t="shared" si="135"/>
        <v>11.927755204677135</v>
      </c>
      <c r="AO182" s="31">
        <f t="shared" si="136"/>
        <v>-60.980763024407828</v>
      </c>
      <c r="AP182" s="30">
        <f t="shared" si="107"/>
        <v>19.493882694704595</v>
      </c>
      <c r="AQ182" s="30">
        <f t="shared" si="108"/>
        <v>-19.244228782212005</v>
      </c>
      <c r="AR182" s="31">
        <f t="shared" si="137"/>
        <v>2.9632215902017833</v>
      </c>
      <c r="AS182" s="33">
        <f t="shared" si="138"/>
        <v>-106.56816978451558</v>
      </c>
      <c r="AT182" s="31">
        <f t="shared" si="126"/>
        <v>1.5784276556976138E-6</v>
      </c>
      <c r="AU182" s="31">
        <f t="shared" si="127"/>
        <v>3.4541628138056744E-2</v>
      </c>
      <c r="AV182" s="32">
        <f t="shared" si="128"/>
        <v>-1.8784595689832806E-8</v>
      </c>
      <c r="AW182" s="31">
        <f t="shared" si="129"/>
        <v>-3.7681780661381189E-3</v>
      </c>
      <c r="AX182" s="34">
        <f t="shared" si="139"/>
        <v>1.559643060007781E-6</v>
      </c>
      <c r="AY182" s="35">
        <f t="shared" si="140"/>
        <v>3.0773450071918625E-2</v>
      </c>
      <c r="AZ182" s="10">
        <f t="shared" si="114"/>
        <v>2.9621478013444582</v>
      </c>
      <c r="BA182" s="10">
        <f t="shared" si="115"/>
        <v>-107.80759742573501</v>
      </c>
      <c r="BB182" s="10">
        <f t="shared" si="141"/>
        <v>72.192402574264989</v>
      </c>
      <c r="BC182" s="37"/>
      <c r="BD182" s="60">
        <f t="shared" si="142"/>
        <v>3</v>
      </c>
      <c r="BE182" s="60">
        <f t="shared" si="143"/>
        <v>-108</v>
      </c>
      <c r="BF182" s="60">
        <f t="shared" si="144"/>
        <v>72</v>
      </c>
      <c r="BI182" s="37">
        <f t="shared" si="109"/>
        <v>-4.4466311413431288E-4</v>
      </c>
      <c r="BJ182" s="37">
        <f t="shared" si="110"/>
        <v>-0.57975209117005888</v>
      </c>
      <c r="BK182" s="37">
        <f t="shared" si="111"/>
        <v>-6.3068538625103438E-4</v>
      </c>
      <c r="BL182" s="37">
        <f t="shared" si="112"/>
        <v>-0.69044900012128607</v>
      </c>
    </row>
    <row r="183" spans="22:64" x14ac:dyDescent="0.35">
      <c r="V183" s="29">
        <v>2.79</v>
      </c>
      <c r="W183" s="36">
        <f t="shared" si="130"/>
        <v>6165.9500186148271</v>
      </c>
      <c r="X183" s="30">
        <f t="shared" si="113"/>
        <v>-6.6910605961528935</v>
      </c>
      <c r="Y183" s="31">
        <f t="shared" si="116"/>
        <v>-2.6338364050402561</v>
      </c>
      <c r="Z183" s="31">
        <f t="shared" si="117"/>
        <v>-42.40231967410498</v>
      </c>
      <c r="AA183" s="31">
        <f t="shared" si="118"/>
        <v>2.1864110355785456E-2</v>
      </c>
      <c r="AB183" s="31">
        <f t="shared" si="119"/>
        <v>-4.0636300754524379</v>
      </c>
      <c r="AC183" s="31">
        <f t="shared" si="131"/>
        <v>2.3466340900332399E-5</v>
      </c>
      <c r="AD183" s="31">
        <f t="shared" si="120"/>
        <v>0.13318428052247475</v>
      </c>
      <c r="AE183" s="31">
        <f t="shared" si="132"/>
        <v>-9.3030094244964641</v>
      </c>
      <c r="AF183" s="31">
        <f t="shared" si="133"/>
        <v>-46.332765469034939</v>
      </c>
      <c r="AG183" s="31">
        <f t="shared" si="106"/>
        <v>73.803921600570277</v>
      </c>
      <c r="AH183" s="31">
        <f t="shared" si="121"/>
        <v>-63.629320590580242</v>
      </c>
      <c r="AI183" s="31">
        <f t="shared" si="122"/>
        <v>-89.962272621055462</v>
      </c>
      <c r="AJ183" s="31">
        <f t="shared" si="134"/>
        <v>1.6425143024556896</v>
      </c>
      <c r="AK183" s="31">
        <f t="shared" si="123"/>
        <v>34.136549017109381</v>
      </c>
      <c r="AL183" s="32">
        <f t="shared" si="124"/>
        <v>-2.8651625675734784E-2</v>
      </c>
      <c r="AM183" s="31">
        <f t="shared" si="125"/>
        <v>-4.6512139964137669</v>
      </c>
      <c r="AN183" s="31">
        <f t="shared" si="135"/>
        <v>11.788463686769989</v>
      </c>
      <c r="AO183" s="31">
        <f t="shared" si="136"/>
        <v>-60.476937600359847</v>
      </c>
      <c r="AP183" s="30">
        <f t="shared" si="107"/>
        <v>19.493882694704595</v>
      </c>
      <c r="AQ183" s="30">
        <f t="shared" si="108"/>
        <v>-19.244228782212005</v>
      </c>
      <c r="AR183" s="31">
        <f t="shared" si="137"/>
        <v>2.7351081747661148</v>
      </c>
      <c r="AS183" s="33">
        <f t="shared" si="138"/>
        <v>-106.80970306939479</v>
      </c>
      <c r="AT183" s="31">
        <f t="shared" si="126"/>
        <v>1.6528166456646841E-6</v>
      </c>
      <c r="AU183" s="31">
        <f t="shared" si="127"/>
        <v>3.5346205813829711E-2</v>
      </c>
      <c r="AV183" s="32">
        <f t="shared" si="128"/>
        <v>-1.9669886879187082E-8</v>
      </c>
      <c r="AW183" s="31">
        <f t="shared" si="129"/>
        <v>-3.8559502084831786E-3</v>
      </c>
      <c r="AX183" s="34">
        <f t="shared" si="139"/>
        <v>1.6331467587854971E-6</v>
      </c>
      <c r="AY183" s="35">
        <f t="shared" si="140"/>
        <v>3.1490255605346532E-2</v>
      </c>
      <c r="AZ183" s="10">
        <f t="shared" si="114"/>
        <v>2.7339837831821807</v>
      </c>
      <c r="BA183" s="10">
        <f t="shared" si="115"/>
        <v>-108.07799812335529</v>
      </c>
      <c r="BB183" s="10">
        <f t="shared" si="141"/>
        <v>71.922001876644714</v>
      </c>
      <c r="BC183" s="62"/>
      <c r="BD183" s="60">
        <f t="shared" si="142"/>
        <v>3</v>
      </c>
      <c r="BE183" s="60">
        <f t="shared" si="143"/>
        <v>-108</v>
      </c>
      <c r="BF183" s="60">
        <f t="shared" si="144"/>
        <v>72</v>
      </c>
      <c r="BI183" s="37">
        <f t="shared" si="109"/>
        <v>-4.6561831772242281E-4</v>
      </c>
      <c r="BJ183" s="37">
        <f t="shared" si="110"/>
        <v>-0.59325529796553156</v>
      </c>
      <c r="BK183" s="37">
        <f t="shared" si="111"/>
        <v>-6.604064129701972E-4</v>
      </c>
      <c r="BL183" s="37">
        <f t="shared" si="112"/>
        <v>-0.7065300116003268</v>
      </c>
    </row>
    <row r="184" spans="22:64" x14ac:dyDescent="0.35">
      <c r="V184" s="29">
        <v>2.8</v>
      </c>
      <c r="W184" s="38">
        <f t="shared" si="130"/>
        <v>6309.5734448019321</v>
      </c>
      <c r="X184" s="30">
        <f t="shared" si="113"/>
        <v>-6.6910605961528935</v>
      </c>
      <c r="Y184" s="31">
        <f t="shared" si="116"/>
        <v>-2.7259245517264645</v>
      </c>
      <c r="Z184" s="31">
        <f t="shared" si="117"/>
        <v>-43.059879351255418</v>
      </c>
      <c r="AA184" s="31">
        <f t="shared" si="118"/>
        <v>2.2891823088737603E-2</v>
      </c>
      <c r="AB184" s="31">
        <f t="shared" si="119"/>
        <v>-4.1579559621603659</v>
      </c>
      <c r="AC184" s="31">
        <f t="shared" si="131"/>
        <v>2.4572272345749493E-5</v>
      </c>
      <c r="AD184" s="31">
        <f t="shared" si="120"/>
        <v>0.13628652937213279</v>
      </c>
      <c r="AE184" s="31">
        <f t="shared" si="132"/>
        <v>-9.394068752518276</v>
      </c>
      <c r="AF184" s="31">
        <f t="shared" si="133"/>
        <v>-47.081548784043648</v>
      </c>
      <c r="AG184" s="31">
        <f t="shared" si="106"/>
        <v>73.803921600570277</v>
      </c>
      <c r="AH184" s="31">
        <f t="shared" si="121"/>
        <v>-63.829320505830893</v>
      </c>
      <c r="AI184" s="31">
        <f t="shared" si="122"/>
        <v>-89.963131400806475</v>
      </c>
      <c r="AJ184" s="31">
        <f t="shared" si="134"/>
        <v>1.7064951231889822</v>
      </c>
      <c r="AK184" s="31">
        <f t="shared" si="123"/>
        <v>34.751901149606574</v>
      </c>
      <c r="AL184" s="32">
        <f t="shared" si="124"/>
        <v>-2.9997282290127637E-2</v>
      </c>
      <c r="AM184" s="31">
        <f t="shared" si="125"/>
        <v>-4.7590626901572621</v>
      </c>
      <c r="AN184" s="31">
        <f t="shared" si="135"/>
        <v>11.65109893563824</v>
      </c>
      <c r="AO184" s="31">
        <f t="shared" si="136"/>
        <v>-59.970292941357165</v>
      </c>
      <c r="AP184" s="30">
        <f t="shared" si="107"/>
        <v>19.493882694704595</v>
      </c>
      <c r="AQ184" s="30">
        <f t="shared" si="108"/>
        <v>-19.244228782212005</v>
      </c>
      <c r="AR184" s="31">
        <f t="shared" si="137"/>
        <v>2.506684095612556</v>
      </c>
      <c r="AS184" s="33">
        <f t="shared" si="138"/>
        <v>-107.05184172540081</v>
      </c>
      <c r="AT184" s="31">
        <f t="shared" si="126"/>
        <v>1.7307114795885981E-6</v>
      </c>
      <c r="AU184" s="31">
        <f t="shared" si="127"/>
        <v>3.6169524496760239E-2</v>
      </c>
      <c r="AV184" s="32">
        <f t="shared" si="128"/>
        <v>-2.0596900660898321E-8</v>
      </c>
      <c r="AW184" s="31">
        <f t="shared" si="129"/>
        <v>-3.9457668266436006E-3</v>
      </c>
      <c r="AX184" s="34">
        <f t="shared" si="139"/>
        <v>1.7101145789276998E-6</v>
      </c>
      <c r="AY184" s="35">
        <f t="shared" si="140"/>
        <v>3.2223757670116634E-2</v>
      </c>
      <c r="AZ184" s="10">
        <f t="shared" si="114"/>
        <v>2.5055067167953498</v>
      </c>
      <c r="BA184" s="10">
        <f t="shared" si="115"/>
        <v>-108.3496764170453</v>
      </c>
      <c r="BB184" s="10">
        <f t="shared" si="141"/>
        <v>71.650323582954698</v>
      </c>
      <c r="BC184" s="37"/>
      <c r="BD184" s="60">
        <f t="shared" si="142"/>
        <v>3</v>
      </c>
      <c r="BE184" s="60">
        <f t="shared" si="143"/>
        <v>-108</v>
      </c>
      <c r="BF184" s="60">
        <f t="shared" si="144"/>
        <v>72</v>
      </c>
      <c r="BI184" s="37">
        <f t="shared" si="109"/>
        <v>-4.8756100125965765E-4</v>
      </c>
      <c r="BJ184" s="37">
        <f t="shared" si="110"/>
        <v>-0.60707296661578747</v>
      </c>
      <c r="BK184" s="37">
        <f t="shared" si="111"/>
        <v>-6.9152793052533002E-4</v>
      </c>
      <c r="BL184" s="37">
        <f t="shared" si="112"/>
        <v>-0.72298548269881668</v>
      </c>
    </row>
    <row r="185" spans="22:64" x14ac:dyDescent="0.35">
      <c r="V185" s="29">
        <v>2.81</v>
      </c>
      <c r="W185" s="36">
        <f t="shared" si="130"/>
        <v>6456.5422903465596</v>
      </c>
      <c r="X185" s="30">
        <f t="shared" si="113"/>
        <v>-6.6910605961528935</v>
      </c>
      <c r="Y185" s="31">
        <f t="shared" si="116"/>
        <v>-2.8203045393319428</v>
      </c>
      <c r="Z185" s="31">
        <f t="shared" si="117"/>
        <v>-43.718464293091628</v>
      </c>
      <c r="AA185" s="31">
        <f t="shared" si="118"/>
        <v>2.3967709834277106E-2</v>
      </c>
      <c r="AB185" s="31">
        <f t="shared" si="119"/>
        <v>-4.2544556093736094</v>
      </c>
      <c r="AC185" s="31">
        <f t="shared" si="131"/>
        <v>2.5730324433280282E-5</v>
      </c>
      <c r="AD185" s="31">
        <f t="shared" si="120"/>
        <v>0.13946103805293406</v>
      </c>
      <c r="AE185" s="31">
        <f t="shared" si="132"/>
        <v>-9.4873716953261269</v>
      </c>
      <c r="AF185" s="31">
        <f t="shared" si="133"/>
        <v>-47.8334588644123</v>
      </c>
      <c r="AG185" s="31">
        <f t="shared" si="106"/>
        <v>73.803921600570277</v>
      </c>
      <c r="AH185" s="31">
        <f t="shared" si="121"/>
        <v>-64.0293204248959</v>
      </c>
      <c r="AI185" s="31">
        <f t="shared" si="122"/>
        <v>-89.963970632359775</v>
      </c>
      <c r="AJ185" s="31">
        <f t="shared" si="134"/>
        <v>1.7724961153690533</v>
      </c>
      <c r="AK185" s="31">
        <f t="shared" si="123"/>
        <v>35.372233963906488</v>
      </c>
      <c r="AL185" s="32">
        <f t="shared" si="124"/>
        <v>-3.1405911001067571E-2</v>
      </c>
      <c r="AM185" s="31">
        <f t="shared" si="125"/>
        <v>-4.8693885159836139</v>
      </c>
      <c r="AN185" s="31">
        <f t="shared" si="135"/>
        <v>11.515691380042362</v>
      </c>
      <c r="AO185" s="31">
        <f t="shared" si="136"/>
        <v>-59.461125184436902</v>
      </c>
      <c r="AP185" s="30">
        <f t="shared" si="107"/>
        <v>19.493882694704595</v>
      </c>
      <c r="AQ185" s="30">
        <f t="shared" si="108"/>
        <v>-19.244228782212005</v>
      </c>
      <c r="AR185" s="31">
        <f t="shared" si="137"/>
        <v>2.2779735972088275</v>
      </c>
      <c r="AS185" s="33">
        <f t="shared" si="138"/>
        <v>-107.2945840488492</v>
      </c>
      <c r="AT185" s="31">
        <f t="shared" si="126"/>
        <v>1.8122773794227175E-6</v>
      </c>
      <c r="AU185" s="31">
        <f t="shared" si="127"/>
        <v>3.7012020719951244E-2</v>
      </c>
      <c r="AV185" s="32">
        <f t="shared" si="128"/>
        <v>-2.1567602334361598E-8</v>
      </c>
      <c r="AW185" s="31">
        <f t="shared" si="129"/>
        <v>-4.0376755425774449E-3</v>
      </c>
      <c r="AX185" s="34">
        <f t="shared" si="139"/>
        <v>1.790709777088356E-6</v>
      </c>
      <c r="AY185" s="35">
        <f t="shared" si="140"/>
        <v>3.2974345177373798E-2</v>
      </c>
      <c r="AZ185" s="10">
        <f t="shared" si="114"/>
        <v>2.2767407343048269</v>
      </c>
      <c r="BA185" s="10">
        <f t="shared" si="115"/>
        <v>-108.62264624813116</v>
      </c>
      <c r="BB185" s="10">
        <f t="shared" si="141"/>
        <v>71.377353751868839</v>
      </c>
      <c r="BC185" s="62"/>
      <c r="BD185" s="60">
        <f t="shared" si="142"/>
        <v>2</v>
      </c>
      <c r="BE185" s="60">
        <f t="shared" si="143"/>
        <v>-109</v>
      </c>
      <c r="BF185" s="60">
        <f t="shared" si="144"/>
        <v>71</v>
      </c>
      <c r="BI185" s="37">
        <f t="shared" si="109"/>
        <v>-5.105376927882129E-4</v>
      </c>
      <c r="BJ185" s="37">
        <f t="shared" si="110"/>
        <v>-0.62121241699887098</v>
      </c>
      <c r="BK185" s="37">
        <f t="shared" si="111"/>
        <v>-7.2411592098938805E-4</v>
      </c>
      <c r="BL185" s="37">
        <f t="shared" si="112"/>
        <v>-0.73982412746046833</v>
      </c>
    </row>
    <row r="186" spans="22:64" x14ac:dyDescent="0.35">
      <c r="V186" s="29">
        <v>2.82</v>
      </c>
      <c r="W186" s="38">
        <f t="shared" si="130"/>
        <v>6606.9344800759645</v>
      </c>
      <c r="X186" s="30">
        <f t="shared" si="113"/>
        <v>-6.6910605961528935</v>
      </c>
      <c r="Y186" s="31">
        <f t="shared" si="116"/>
        <v>-2.9169823055076574</v>
      </c>
      <c r="Z186" s="31">
        <f t="shared" si="117"/>
        <v>-44.377727636499799</v>
      </c>
      <c r="AA186" s="31">
        <f t="shared" si="118"/>
        <v>2.5094015963441511E-2</v>
      </c>
      <c r="AB186" s="31">
        <f t="shared" si="119"/>
        <v>-4.3531779913674526</v>
      </c>
      <c r="AC186" s="31">
        <f t="shared" si="131"/>
        <v>2.6942953504097172E-5</v>
      </c>
      <c r="AD186" s="31">
        <f t="shared" si="120"/>
        <v>0.14270948965339517</v>
      </c>
      <c r="AE186" s="31">
        <f t="shared" si="132"/>
        <v>-9.5829219427436048</v>
      </c>
      <c r="AF186" s="31">
        <f t="shared" si="133"/>
        <v>-48.588196138213853</v>
      </c>
      <c r="AG186" s="31">
        <f t="shared" si="106"/>
        <v>73.803921600570277</v>
      </c>
      <c r="AH186" s="31">
        <f t="shared" si="121"/>
        <v>-64.22932034760359</v>
      </c>
      <c r="AI186" s="31">
        <f t="shared" si="122"/>
        <v>-89.964790760685602</v>
      </c>
      <c r="AJ186" s="31">
        <f t="shared" si="134"/>
        <v>1.8405491504512215</v>
      </c>
      <c r="AK186" s="31">
        <f t="shared" si="123"/>
        <v>35.997294648828401</v>
      </c>
      <c r="AL186" s="32">
        <f t="shared" si="124"/>
        <v>-3.2880436808677013E-2</v>
      </c>
      <c r="AM186" s="31">
        <f t="shared" si="125"/>
        <v>-4.9822466958120861</v>
      </c>
      <c r="AN186" s="31">
        <f t="shared" si="135"/>
        <v>11.382269966609231</v>
      </c>
      <c r="AO186" s="31">
        <f t="shared" si="136"/>
        <v>-58.949742807669288</v>
      </c>
      <c r="AP186" s="30">
        <f t="shared" si="107"/>
        <v>19.493882694704595</v>
      </c>
      <c r="AQ186" s="30">
        <f t="shared" si="108"/>
        <v>-19.244228782212005</v>
      </c>
      <c r="AR186" s="31">
        <f t="shared" si="137"/>
        <v>2.0490019363582164</v>
      </c>
      <c r="AS186" s="33">
        <f t="shared" si="138"/>
        <v>-107.53793894588314</v>
      </c>
      <c r="AT186" s="31">
        <f t="shared" si="126"/>
        <v>1.8976873646598717E-6</v>
      </c>
      <c r="AU186" s="31">
        <f t="shared" si="127"/>
        <v>3.7874141184593813E-2</v>
      </c>
      <c r="AV186" s="32">
        <f t="shared" si="128"/>
        <v>-2.2584051703065469E-8</v>
      </c>
      <c r="AW186" s="31">
        <f t="shared" si="129"/>
        <v>-4.131725087500553E-3</v>
      </c>
      <c r="AX186" s="34">
        <f t="shared" si="139"/>
        <v>1.8751033129568061E-6</v>
      </c>
      <c r="AY186" s="35">
        <f t="shared" si="140"/>
        <v>3.3742416097093261E-2</v>
      </c>
      <c r="AZ186" s="10">
        <f t="shared" si="114"/>
        <v>2.0477109748753501</v>
      </c>
      <c r="BA186" s="10">
        <f t="shared" si="115"/>
        <v>-108.89693253124778</v>
      </c>
      <c r="BB186" s="10">
        <f t="shared" si="141"/>
        <v>71.103067468752215</v>
      </c>
      <c r="BC186" s="37"/>
      <c r="BD186" s="60">
        <f t="shared" si="142"/>
        <v>2</v>
      </c>
      <c r="BE186" s="60">
        <f t="shared" si="143"/>
        <v>-109</v>
      </c>
      <c r="BF186" s="60">
        <f t="shared" si="144"/>
        <v>71</v>
      </c>
      <c r="BI186" s="37">
        <f t="shared" si="109"/>
        <v>-5.3459711213935817E-4</v>
      </c>
      <c r="BJ186" s="37">
        <f t="shared" si="110"/>
        <v>-0.63568113914579594</v>
      </c>
      <c r="BK186" s="37">
        <f t="shared" si="111"/>
        <v>-7.5823947403993812E-4</v>
      </c>
      <c r="BL186" s="37">
        <f t="shared" si="112"/>
        <v>-0.75705486231594632</v>
      </c>
    </row>
    <row r="187" spans="22:64" x14ac:dyDescent="0.35">
      <c r="V187" s="29">
        <v>2.83</v>
      </c>
      <c r="W187" s="36">
        <f t="shared" si="130"/>
        <v>6760.8297539198211</v>
      </c>
      <c r="X187" s="30">
        <f t="shared" si="113"/>
        <v>-6.6910605961528935</v>
      </c>
      <c r="Y187" s="31">
        <f t="shared" si="116"/>
        <v>-3.0159613674875918</v>
      </c>
      <c r="Z187" s="31">
        <f t="shared" si="117"/>
        <v>-45.037320725804584</v>
      </c>
      <c r="AA187" s="31">
        <f t="shared" si="118"/>
        <v>2.6273090277233044E-2</v>
      </c>
      <c r="AB187" s="31">
        <f t="shared" si="119"/>
        <v>-4.4541731060200647</v>
      </c>
      <c r="AC187" s="31">
        <f t="shared" si="131"/>
        <v>2.8212731658352638E-5</v>
      </c>
      <c r="AD187" s="31">
        <f t="shared" si="120"/>
        <v>0.14603360646196908</v>
      </c>
      <c r="AE187" s="31">
        <f t="shared" si="132"/>
        <v>-9.6807206606315948</v>
      </c>
      <c r="AF187" s="31">
        <f t="shared" si="133"/>
        <v>-49.345460225362679</v>
      </c>
      <c r="AG187" s="31">
        <f t="shared" si="106"/>
        <v>73.803921600570277</v>
      </c>
      <c r="AH187" s="31">
        <f t="shared" si="121"/>
        <v>-64.429320273789997</v>
      </c>
      <c r="AI187" s="31">
        <f t="shared" si="122"/>
        <v>-89.965592220625481</v>
      </c>
      <c r="AJ187" s="31">
        <f t="shared" si="134"/>
        <v>1.9106846342204937</v>
      </c>
      <c r="AK187" s="31">
        <f t="shared" si="123"/>
        <v>36.626819502931774</v>
      </c>
      <c r="AL187" s="32">
        <f t="shared" si="124"/>
        <v>-3.4423918483158206E-2</v>
      </c>
      <c r="AM187" s="31">
        <f t="shared" si="125"/>
        <v>-5.0976935635690745</v>
      </c>
      <c r="AN187" s="31">
        <f t="shared" si="135"/>
        <v>11.250862042517616</v>
      </c>
      <c r="AO187" s="31">
        <f t="shared" si="136"/>
        <v>-58.436466281262781</v>
      </c>
      <c r="AP187" s="30">
        <f t="shared" si="107"/>
        <v>19.493882694704595</v>
      </c>
      <c r="AQ187" s="30">
        <f t="shared" si="108"/>
        <v>-19.244228782212005</v>
      </c>
      <c r="AR187" s="31">
        <f t="shared" si="137"/>
        <v>1.8197952943786113</v>
      </c>
      <c r="AS187" s="33">
        <f t="shared" si="138"/>
        <v>-107.78192650662547</v>
      </c>
      <c r="AT187" s="31">
        <f t="shared" si="126"/>
        <v>1.9871225937030849E-6</v>
      </c>
      <c r="AU187" s="31">
        <f t="shared" si="127"/>
        <v>3.8756342996807393E-2</v>
      </c>
      <c r="AV187" s="32">
        <f t="shared" si="128"/>
        <v>-2.364840693190202E-8</v>
      </c>
      <c r="AW187" s="31">
        <f t="shared" si="129"/>
        <v>-4.2279653277245101E-3</v>
      </c>
      <c r="AX187" s="34">
        <f t="shared" si="139"/>
        <v>1.9634741867711829E-6</v>
      </c>
      <c r="AY187" s="35">
        <f t="shared" si="140"/>
        <v>3.4528377669082885E-2</v>
      </c>
      <c r="AZ187" s="10">
        <f t="shared" si="114"/>
        <v>1.8184434966454264</v>
      </c>
      <c r="BA187" s="10">
        <f t="shared" si="115"/>
        <v>-109.17257173689033</v>
      </c>
      <c r="BB187" s="10">
        <f t="shared" si="141"/>
        <v>70.827428263109667</v>
      </c>
      <c r="BC187" s="62"/>
      <c r="BD187" s="60">
        <f t="shared" si="142"/>
        <v>2</v>
      </c>
      <c r="BE187" s="60">
        <f t="shared" si="143"/>
        <v>-109</v>
      </c>
      <c r="BF187" s="60">
        <f t="shared" si="144"/>
        <v>71</v>
      </c>
      <c r="BI187" s="37">
        <f t="shared" si="109"/>
        <v>-5.59790274135348E-4</v>
      </c>
      <c r="BJ187" s="37">
        <f t="shared" si="110"/>
        <v>-0.65048679717898228</v>
      </c>
      <c r="BK187" s="37">
        <f t="shared" si="111"/>
        <v>-7.9397093323627208E-4</v>
      </c>
      <c r="BL187" s="37">
        <f t="shared" si="112"/>
        <v>-0.77468681075495804</v>
      </c>
    </row>
    <row r="188" spans="22:64" x14ac:dyDescent="0.35">
      <c r="V188" s="29">
        <v>2.84</v>
      </c>
      <c r="W188" s="38">
        <f t="shared" si="130"/>
        <v>6918.3097091893669</v>
      </c>
      <c r="X188" s="30">
        <f t="shared" si="113"/>
        <v>-6.6910605961528935</v>
      </c>
      <c r="Y188" s="31">
        <f t="shared" si="116"/>
        <v>-3.1172428072150233</v>
      </c>
      <c r="Z188" s="31">
        <f t="shared" si="117"/>
        <v>-45.696894032433448</v>
      </c>
      <c r="AA188" s="31">
        <f t="shared" si="118"/>
        <v>2.7507389653488364E-2</v>
      </c>
      <c r="AB188" s="31">
        <f t="shared" si="119"/>
        <v>-4.5574919904581179</v>
      </c>
      <c r="AC188" s="31">
        <f t="shared" si="131"/>
        <v>2.9542352214936344E-5</v>
      </c>
      <c r="AD188" s="31">
        <f t="shared" si="120"/>
        <v>0.14943515087982578</v>
      </c>
      <c r="AE188" s="31">
        <f t="shared" si="132"/>
        <v>-9.7807664713622149</v>
      </c>
      <c r="AF188" s="31">
        <f t="shared" si="133"/>
        <v>-50.104950872011742</v>
      </c>
      <c r="AG188" s="31">
        <f t="shared" si="106"/>
        <v>73.803921600570277</v>
      </c>
      <c r="AH188" s="31">
        <f t="shared" si="121"/>
        <v>-64.629320203298562</v>
      </c>
      <c r="AI188" s="31">
        <f t="shared" si="122"/>
        <v>-89.966375437122878</v>
      </c>
      <c r="AJ188" s="31">
        <f t="shared" si="134"/>
        <v>1.9829313976825675</v>
      </c>
      <c r="AK188" s="31">
        <f t="shared" si="123"/>
        <v>37.2605343547039</v>
      </c>
      <c r="AL188" s="32">
        <f t="shared" si="124"/>
        <v>-3.6039554482314037E-2</v>
      </c>
      <c r="AM188" s="31">
        <f t="shared" si="125"/>
        <v>-5.2157865789800679</v>
      </c>
      <c r="AN188" s="31">
        <f t="shared" si="135"/>
        <v>11.121493240471967</v>
      </c>
      <c r="AO188" s="31">
        <f t="shared" si="136"/>
        <v>-57.921627661399043</v>
      </c>
      <c r="AP188" s="30">
        <f t="shared" si="107"/>
        <v>19.493882694704595</v>
      </c>
      <c r="AQ188" s="30">
        <f t="shared" si="108"/>
        <v>-19.244228782212005</v>
      </c>
      <c r="AR188" s="31">
        <f t="shared" si="137"/>
        <v>1.5903806816023405</v>
      </c>
      <c r="AS188" s="33">
        <f t="shared" si="138"/>
        <v>-108.02657853341078</v>
      </c>
      <c r="AT188" s="31">
        <f t="shared" si="126"/>
        <v>2.0807727727391061E-6</v>
      </c>
      <c r="AU188" s="31">
        <f t="shared" si="127"/>
        <v>3.9659093909995981E-2</v>
      </c>
      <c r="AV188" s="32">
        <f t="shared" si="128"/>
        <v>-2.4762920689857155E-8</v>
      </c>
      <c r="AW188" s="31">
        <f t="shared" si="129"/>
        <v>-4.3264472910963976E-3</v>
      </c>
      <c r="AX188" s="34">
        <f t="shared" si="139"/>
        <v>2.0560098520492491E-6</v>
      </c>
      <c r="AY188" s="35">
        <f t="shared" si="140"/>
        <v>3.533264661889958E-2</v>
      </c>
      <c r="AZ188" s="10">
        <f t="shared" si="114"/>
        <v>1.5889651809664165</v>
      </c>
      <c r="BA188" s="10">
        <f t="shared" si="115"/>
        <v>-109.44961242823669</v>
      </c>
      <c r="BB188" s="10">
        <f t="shared" si="141"/>
        <v>70.550387571763309</v>
      </c>
      <c r="BC188" s="37"/>
      <c r="BD188" s="60">
        <f t="shared" si="142"/>
        <v>2</v>
      </c>
      <c r="BE188" s="60">
        <f t="shared" si="143"/>
        <v>-109</v>
      </c>
      <c r="BF188" s="60">
        <f t="shared" si="144"/>
        <v>71</v>
      </c>
      <c r="BI188" s="37">
        <f t="shared" si="109"/>
        <v>-5.8617059663949205E-4</v>
      </c>
      <c r="BJ188" s="37">
        <f t="shared" si="110"/>
        <v>-0.66563723334063951</v>
      </c>
      <c r="BK188" s="37">
        <f t="shared" si="111"/>
        <v>-8.3138604913659717E-4</v>
      </c>
      <c r="BL188" s="37">
        <f t="shared" si="112"/>
        <v>-0.79272930810415521</v>
      </c>
    </row>
    <row r="189" spans="22:64" x14ac:dyDescent="0.35">
      <c r="V189" s="29">
        <v>2.85</v>
      </c>
      <c r="W189" s="36">
        <f t="shared" si="130"/>
        <v>7079.4578438413873</v>
      </c>
      <c r="X189" s="30">
        <f t="shared" si="113"/>
        <v>-6.6910605961528935</v>
      </c>
      <c r="Y189" s="31">
        <f t="shared" si="116"/>
        <v>-3.2208252667603272</v>
      </c>
      <c r="Z189" s="31">
        <f t="shared" si="117"/>
        <v>-46.35609808021173</v>
      </c>
      <c r="AA189" s="31">
        <f t="shared" si="118"/>
        <v>2.8799483891254876E-2</v>
      </c>
      <c r="AB189" s="31">
        <f t="shared" si="119"/>
        <v>-4.6631867365024622</v>
      </c>
      <c r="AC189" s="31">
        <f t="shared" si="131"/>
        <v>3.0934635423860561E-5</v>
      </c>
      <c r="AD189" s="31">
        <f t="shared" si="120"/>
        <v>0.15291592635487339</v>
      </c>
      <c r="AE189" s="31">
        <f t="shared" si="132"/>
        <v>-9.8830554443865406</v>
      </c>
      <c r="AF189" s="31">
        <f t="shared" si="133"/>
        <v>-50.866368890359318</v>
      </c>
      <c r="AG189" s="31">
        <f t="shared" si="106"/>
        <v>73.803921600570277</v>
      </c>
      <c r="AH189" s="31">
        <f t="shared" si="121"/>
        <v>-64.829320135979771</v>
      </c>
      <c r="AI189" s="31">
        <f t="shared" si="122"/>
        <v>-89.967140825448311</v>
      </c>
      <c r="AJ189" s="31">
        <f t="shared" si="134"/>
        <v>2.057316591251324</v>
      </c>
      <c r="AK189" s="31">
        <f t="shared" si="123"/>
        <v>37.898155038968703</v>
      </c>
      <c r="AL189" s="32">
        <f t="shared" si="124"/>
        <v>-3.7730689111621529E-2</v>
      </c>
      <c r="AM189" s="31">
        <f t="shared" si="125"/>
        <v>-5.3365843408591882</v>
      </c>
      <c r="AN189" s="31">
        <f t="shared" si="135"/>
        <v>10.994187366730209</v>
      </c>
      <c r="AO189" s="31">
        <f t="shared" si="136"/>
        <v>-57.405570127338798</v>
      </c>
      <c r="AP189" s="30">
        <f t="shared" si="107"/>
        <v>19.493882694704595</v>
      </c>
      <c r="AQ189" s="30">
        <f t="shared" si="108"/>
        <v>-19.244228782212005</v>
      </c>
      <c r="AR189" s="31">
        <f t="shared" si="137"/>
        <v>1.3607858348362569</v>
      </c>
      <c r="AS189" s="33">
        <f t="shared" si="138"/>
        <v>-108.27193901769812</v>
      </c>
      <c r="AT189" s="31">
        <f t="shared" si="126"/>
        <v>2.1788365472539158E-6</v>
      </c>
      <c r="AU189" s="31">
        <f t="shared" si="127"/>
        <v>4.0582872572849232E-2</v>
      </c>
      <c r="AV189" s="32">
        <f t="shared" si="128"/>
        <v>-2.5929961365215105E-8</v>
      </c>
      <c r="AW189" s="31">
        <f t="shared" si="129"/>
        <v>-4.4272231940544375E-3</v>
      </c>
      <c r="AX189" s="34">
        <f t="shared" si="139"/>
        <v>2.1529065858887009E-6</v>
      </c>
      <c r="AY189" s="35">
        <f t="shared" si="140"/>
        <v>3.6155649378794792E-2</v>
      </c>
      <c r="AZ189" s="10">
        <f t="shared" si="114"/>
        <v>1.3593036295894987</v>
      </c>
      <c r="BA189" s="10">
        <f t="shared" si="115"/>
        <v>-109.72811574684549</v>
      </c>
      <c r="BB189" s="10">
        <f t="shared" si="141"/>
        <v>70.271884253154511</v>
      </c>
      <c r="BC189" s="62"/>
      <c r="BD189" s="60">
        <f t="shared" si="142"/>
        <v>1</v>
      </c>
      <c r="BE189" s="60">
        <f t="shared" si="143"/>
        <v>-110</v>
      </c>
      <c r="BF189" s="60">
        <f t="shared" si="144"/>
        <v>70</v>
      </c>
      <c r="BI189" s="37">
        <f t="shared" si="109"/>
        <v>-6.13794013695388E-4</v>
      </c>
      <c r="BJ189" s="37">
        <f t="shared" si="110"/>
        <v>-0.68114047211307749</v>
      </c>
      <c r="BK189" s="37">
        <f t="shared" si="111"/>
        <v>-8.7056413964860171E-4</v>
      </c>
      <c r="BL189" s="37">
        <f t="shared" si="112"/>
        <v>-0.81119190641310612</v>
      </c>
    </row>
    <row r="190" spans="22:64" x14ac:dyDescent="0.35">
      <c r="V190" s="29">
        <v>2.86</v>
      </c>
      <c r="W190" s="38">
        <f t="shared" si="130"/>
        <v>7244.3596007499027</v>
      </c>
      <c r="X190" s="30">
        <f t="shared" si="113"/>
        <v>-6.6910605961528935</v>
      </c>
      <c r="Y190" s="31">
        <f t="shared" si="116"/>
        <v>-3.3267049540714808</v>
      </c>
      <c r="Z190" s="31">
        <f t="shared" si="117"/>
        <v>-47.014584370319234</v>
      </c>
      <c r="AA190" s="31">
        <f t="shared" si="118"/>
        <v>3.0152060759941614E-2</v>
      </c>
      <c r="AB190" s="31">
        <f t="shared" si="119"/>
        <v>-4.7713105058713641</v>
      </c>
      <c r="AC190" s="31">
        <f t="shared" si="131"/>
        <v>3.2392534438985957E-5</v>
      </c>
      <c r="AD190" s="31">
        <f t="shared" si="120"/>
        <v>0.15647777833751131</v>
      </c>
      <c r="AE190" s="31">
        <f t="shared" si="132"/>
        <v>-9.9875810969299934</v>
      </c>
      <c r="AF190" s="31">
        <f t="shared" si="133"/>
        <v>-51.629417097853086</v>
      </c>
      <c r="AG190" s="31">
        <f t="shared" si="106"/>
        <v>73.803921600570277</v>
      </c>
      <c r="AH190" s="31">
        <f t="shared" si="121"/>
        <v>-65.029320071690805</v>
      </c>
      <c r="AI190" s="31">
        <f t="shared" si="122"/>
        <v>-89.967888791419767</v>
      </c>
      <c r="AJ190" s="31">
        <f t="shared" si="134"/>
        <v>2.1338655830089328</v>
      </c>
      <c r="AK190" s="31">
        <f t="shared" si="123"/>
        <v>38.539387928392841</v>
      </c>
      <c r="AL190" s="32">
        <f t="shared" si="124"/>
        <v>-3.9500818934950097E-2</v>
      </c>
      <c r="AM190" s="31">
        <f t="shared" si="125"/>
        <v>-5.4601465998306642</v>
      </c>
      <c r="AN190" s="31">
        <f t="shared" si="135"/>
        <v>10.868966292953456</v>
      </c>
      <c r="AO190" s="31">
        <f t="shared" si="136"/>
        <v>-56.888647462857591</v>
      </c>
      <c r="AP190" s="30">
        <f t="shared" si="107"/>
        <v>19.493882694704595</v>
      </c>
      <c r="AQ190" s="30">
        <f t="shared" si="108"/>
        <v>-19.244228782212005</v>
      </c>
      <c r="AR190" s="31">
        <f t="shared" si="137"/>
        <v>1.1310391085160525</v>
      </c>
      <c r="AS190" s="33">
        <f t="shared" si="138"/>
        <v>-108.51806456071068</v>
      </c>
      <c r="AT190" s="31">
        <f t="shared" si="126"/>
        <v>2.2815219244065826E-6</v>
      </c>
      <c r="AU190" s="31">
        <f t="shared" si="127"/>
        <v>4.1528168783119525E-2</v>
      </c>
      <c r="AV190" s="32">
        <f t="shared" si="128"/>
        <v>-2.715200342228395E-8</v>
      </c>
      <c r="AW190" s="31">
        <f t="shared" si="129"/>
        <v>-4.5303464693137938E-3</v>
      </c>
      <c r="AX190" s="34">
        <f t="shared" si="139"/>
        <v>2.2543699209842986E-6</v>
      </c>
      <c r="AY190" s="35">
        <f t="shared" si="140"/>
        <v>3.6997822313805731E-2</v>
      </c>
      <c r="AZ190" s="10">
        <f t="shared" si="114"/>
        <v>1.1294870555341237</v>
      </c>
      <c r="BA190" s="10">
        <f t="shared" si="115"/>
        <v>-110.00815584228044</v>
      </c>
      <c r="BB190" s="10">
        <f t="shared" si="141"/>
        <v>69.991844157719555</v>
      </c>
      <c r="BC190" s="37"/>
      <c r="BD190" s="60">
        <f t="shared" si="142"/>
        <v>1</v>
      </c>
      <c r="BE190" s="60">
        <f t="shared" si="143"/>
        <v>-110</v>
      </c>
      <c r="BF190" s="60">
        <f t="shared" si="144"/>
        <v>70</v>
      </c>
      <c r="BI190" s="37">
        <f t="shared" si="109"/>
        <v>-6.4271909397422145E-4</v>
      </c>
      <c r="BJ190" s="37">
        <f t="shared" si="110"/>
        <v>-0.69700472443294015</v>
      </c>
      <c r="BK190" s="37">
        <f t="shared" si="111"/>
        <v>-9.1158825787570426E-4</v>
      </c>
      <c r="BL190" s="37">
        <f t="shared" si="112"/>
        <v>-0.83008437945061908</v>
      </c>
    </row>
    <row r="191" spans="22:64" x14ac:dyDescent="0.35">
      <c r="V191" s="29">
        <v>2.87</v>
      </c>
      <c r="W191" s="36">
        <f t="shared" si="130"/>
        <v>7413.1024130091828</v>
      </c>
      <c r="X191" s="30">
        <f t="shared" si="113"/>
        <v>-6.6910605961528935</v>
      </c>
      <c r="Y191" s="31">
        <f t="shared" si="116"/>
        <v>-3.4348756590056588</v>
      </c>
      <c r="Z191" s="31">
        <f t="shared" si="117"/>
        <v>-47.672006299944286</v>
      </c>
      <c r="AA191" s="31">
        <f t="shared" si="118"/>
        <v>3.1567931260714423E-2</v>
      </c>
      <c r="AB191" s="31">
        <f t="shared" si="119"/>
        <v>-4.8819175450956589</v>
      </c>
      <c r="AC191" s="31">
        <f t="shared" si="131"/>
        <v>3.3919141591586774E-5</v>
      </c>
      <c r="AD191" s="31">
        <f t="shared" si="120"/>
        <v>0.1601225952586231</v>
      </c>
      <c r="AE191" s="31">
        <f t="shared" si="132"/>
        <v>-10.094334404756248</v>
      </c>
      <c r="AF191" s="31">
        <f t="shared" si="133"/>
        <v>-52.393801249781326</v>
      </c>
      <c r="AG191" s="31">
        <f t="shared" si="106"/>
        <v>73.803921600570277</v>
      </c>
      <c r="AH191" s="31">
        <f t="shared" si="121"/>
        <v>-65.229320010295339</v>
      </c>
      <c r="AI191" s="31">
        <f t="shared" si="122"/>
        <v>-89.96861973161765</v>
      </c>
      <c r="AJ191" s="31">
        <f t="shared" si="134"/>
        <v>2.2126018618083045</v>
      </c>
      <c r="AK191" s="31">
        <f t="shared" si="123"/>
        <v>39.183930518435119</v>
      </c>
      <c r="AL191" s="32">
        <f t="shared" si="124"/>
        <v>-4.1353599444049101E-2</v>
      </c>
      <c r="AM191" s="31">
        <f t="shared" si="125"/>
        <v>-5.5865342704120025</v>
      </c>
      <c r="AN191" s="31">
        <f t="shared" si="135"/>
        <v>10.745849852639193</v>
      </c>
      <c r="AO191" s="31">
        <f t="shared" si="136"/>
        <v>-56.371223483594534</v>
      </c>
      <c r="AP191" s="30">
        <f t="shared" si="107"/>
        <v>19.493882694704595</v>
      </c>
      <c r="AQ191" s="30">
        <f t="shared" si="108"/>
        <v>-19.244228782212005</v>
      </c>
      <c r="AR191" s="31">
        <f t="shared" si="137"/>
        <v>0.9011693603755333</v>
      </c>
      <c r="AS191" s="33">
        <f t="shared" si="138"/>
        <v>-108.76502473337587</v>
      </c>
      <c r="AT191" s="31">
        <f t="shared" si="126"/>
        <v>2.3890467108321952E-6</v>
      </c>
      <c r="AU191" s="31">
        <f t="shared" si="127"/>
        <v>4.2495483747310485E-2</v>
      </c>
      <c r="AV191" s="32">
        <f t="shared" si="128"/>
        <v>-2.8431637044670548E-8</v>
      </c>
      <c r="AW191" s="31">
        <f t="shared" si="129"/>
        <v>-4.6358717941973509E-3</v>
      </c>
      <c r="AX191" s="34">
        <f t="shared" si="139"/>
        <v>2.3606150737875245E-6</v>
      </c>
      <c r="AY191" s="35">
        <f t="shared" si="140"/>
        <v>3.7859611953113131E-2</v>
      </c>
      <c r="AZ191" s="10">
        <f t="shared" si="114"/>
        <v>0.89954416845790786</v>
      </c>
      <c r="BA191" s="10">
        <f t="shared" si="115"/>
        <v>-110.28982024123793</v>
      </c>
      <c r="BB191" s="10">
        <f t="shared" si="141"/>
        <v>69.710179758762067</v>
      </c>
      <c r="BC191" s="62"/>
      <c r="BD191" s="60">
        <f t="shared" si="142"/>
        <v>1</v>
      </c>
      <c r="BE191" s="60">
        <f t="shared" si="143"/>
        <v>-110</v>
      </c>
      <c r="BF191" s="60">
        <f t="shared" si="144"/>
        <v>70</v>
      </c>
      <c r="BI191" s="37">
        <f t="shared" si="109"/>
        <v>-6.7300716480892529E-4</v>
      </c>
      <c r="BJ191" s="37">
        <f t="shared" si="110"/>
        <v>-0.71323839200142003</v>
      </c>
      <c r="BK191" s="37">
        <f t="shared" si="111"/>
        <v>-9.545453678902545E-4</v>
      </c>
      <c r="BL191" s="37">
        <f t="shared" si="112"/>
        <v>-0.84941672781375654</v>
      </c>
    </row>
    <row r="192" spans="22:64" x14ac:dyDescent="0.35">
      <c r="V192" s="29">
        <v>2.88</v>
      </c>
      <c r="W192" s="38">
        <f t="shared" si="130"/>
        <v>7585.7757502918375</v>
      </c>
      <c r="X192" s="30">
        <f t="shared" si="113"/>
        <v>-6.6910605961528935</v>
      </c>
      <c r="Y192" s="31">
        <f t="shared" si="116"/>
        <v>-3.5453287794980133</v>
      </c>
      <c r="Z192" s="31">
        <f t="shared" si="117"/>
        <v>-48.328020068744387</v>
      </c>
      <c r="AA192" s="31">
        <f t="shared" si="118"/>
        <v>3.3050035107748392E-2</v>
      </c>
      <c r="AB192" s="31">
        <f t="shared" si="119"/>
        <v>-4.9950632000962178</v>
      </c>
      <c r="AC192" s="31">
        <f t="shared" si="131"/>
        <v>3.5517694949323306E-5</v>
      </c>
      <c r="AD192" s="31">
        <f t="shared" si="120"/>
        <v>0.16385230953031962</v>
      </c>
      <c r="AE192" s="31">
        <f t="shared" si="132"/>
        <v>-10.203303822848209</v>
      </c>
      <c r="AF192" s="31">
        <f t="shared" si="133"/>
        <v>-53.159230959310285</v>
      </c>
      <c r="AG192" s="31">
        <f t="shared" si="106"/>
        <v>73.803921600570277</v>
      </c>
      <c r="AH192" s="31">
        <f t="shared" si="121"/>
        <v>-65.429319951663103</v>
      </c>
      <c r="AI192" s="31">
        <f t="shared" si="122"/>
        <v>-89.969334033595189</v>
      </c>
      <c r="AJ192" s="31">
        <f t="shared" si="134"/>
        <v>2.2935469459715963</v>
      </c>
      <c r="AK192" s="31">
        <f t="shared" si="123"/>
        <v>39.831472063550095</v>
      </c>
      <c r="AL192" s="32">
        <f t="shared" si="124"/>
        <v>-4.3292851995034229E-2</v>
      </c>
      <c r="AM192" s="31">
        <f t="shared" si="125"/>
        <v>-5.7158094423831862</v>
      </c>
      <c r="AN192" s="31">
        <f t="shared" si="135"/>
        <v>10.624855742883735</v>
      </c>
      <c r="AO192" s="31">
        <f t="shared" si="136"/>
        <v>-55.853671412428284</v>
      </c>
      <c r="AP192" s="30">
        <f t="shared" si="107"/>
        <v>19.493882694704595</v>
      </c>
      <c r="AQ192" s="30">
        <f t="shared" si="108"/>
        <v>-19.244228782212005</v>
      </c>
      <c r="AR192" s="31">
        <f t="shared" si="137"/>
        <v>0.67120583252811628</v>
      </c>
      <c r="AS192" s="33">
        <f t="shared" si="138"/>
        <v>-109.01290237173856</v>
      </c>
      <c r="AT192" s="31">
        <f t="shared" si="126"/>
        <v>2.5016389813031139E-6</v>
      </c>
      <c r="AU192" s="31">
        <f t="shared" si="127"/>
        <v>4.3485330346412936E-2</v>
      </c>
      <c r="AV192" s="32">
        <f t="shared" si="128"/>
        <v>-2.9771579707210408E-8</v>
      </c>
      <c r="AW192" s="31">
        <f t="shared" si="129"/>
        <v>-4.7438551196262715E-3</v>
      </c>
      <c r="AX192" s="34">
        <f t="shared" si="139"/>
        <v>2.4718674015959036E-6</v>
      </c>
      <c r="AY192" s="35">
        <f t="shared" si="140"/>
        <v>3.8741475226786663E-2</v>
      </c>
      <c r="AZ192" s="10">
        <f t="shared" si="114"/>
        <v>0.66950405542474278</v>
      </c>
      <c r="BA192" s="10">
        <f t="shared" si="115"/>
        <v>-110.57321015235615</v>
      </c>
      <c r="BB192" s="10">
        <f t="shared" si="141"/>
        <v>69.426789847643846</v>
      </c>
      <c r="BC192" s="37"/>
      <c r="BD192" s="60">
        <f t="shared" si="142"/>
        <v>1</v>
      </c>
      <c r="BE192" s="60">
        <f t="shared" si="143"/>
        <v>-111</v>
      </c>
      <c r="BF192" s="60">
        <f t="shared" si="144"/>
        <v>69</v>
      </c>
      <c r="BI192" s="37">
        <f t="shared" si="109"/>
        <v>-7.0472244205068899E-4</v>
      </c>
      <c r="BJ192" s="37">
        <f t="shared" si="110"/>
        <v>-0.7298500716925056</v>
      </c>
      <c r="BK192" s="37">
        <f t="shared" si="111"/>
        <v>-9.9952652872434982E-4</v>
      </c>
      <c r="BL192" s="37">
        <f t="shared" si="112"/>
        <v>-0.86919918415187147</v>
      </c>
    </row>
    <row r="193" spans="22:64" x14ac:dyDescent="0.35">
      <c r="V193" s="29">
        <v>2.89</v>
      </c>
      <c r="W193" s="36">
        <f t="shared" si="130"/>
        <v>7762.4711662869231</v>
      </c>
      <c r="X193" s="30">
        <f t="shared" si="113"/>
        <v>-6.6910605961528935</v>
      </c>
      <c r="Y193" s="31">
        <f t="shared" si="116"/>
        <v>-3.6580533576342642</v>
      </c>
      <c r="Z193" s="31">
        <f t="shared" si="117"/>
        <v>-48.982285567371541</v>
      </c>
      <c r="AA193" s="31">
        <f t="shared" si="118"/>
        <v>3.4601446437077785E-2</v>
      </c>
      <c r="AB193" s="31">
        <f t="shared" si="119"/>
        <v>-5.1108039303707855</v>
      </c>
      <c r="AC193" s="31">
        <f t="shared" si="131"/>
        <v>3.7191585174118909E-5</v>
      </c>
      <c r="AD193" s="31">
        <f t="shared" si="120"/>
        <v>0.16766889856996811</v>
      </c>
      <c r="AE193" s="31">
        <f t="shared" si="132"/>
        <v>-10.314475315764906</v>
      </c>
      <c r="AF193" s="31">
        <f t="shared" si="133"/>
        <v>-53.925420599172355</v>
      </c>
      <c r="AG193" s="31">
        <f t="shared" si="106"/>
        <v>73.803921600570277</v>
      </c>
      <c r="AH193" s="31">
        <f t="shared" si="121"/>
        <v>-65.629319895669767</v>
      </c>
      <c r="AI193" s="31">
        <f t="shared" si="122"/>
        <v>-89.970032076083839</v>
      </c>
      <c r="AJ193" s="31">
        <f t="shared" si="134"/>
        <v>2.3767202983133382</v>
      </c>
      <c r="AK193" s="31">
        <f t="shared" si="123"/>
        <v>40.481694261931061</v>
      </c>
      <c r="AL193" s="32">
        <f t="shared" si="124"/>
        <v>-4.5322571020074635E-2</v>
      </c>
      <c r="AM193" s="31">
        <f t="shared" si="125"/>
        <v>-5.8480353913613978</v>
      </c>
      <c r="AN193" s="31">
        <f t="shared" si="135"/>
        <v>10.505999432193773</v>
      </c>
      <c r="AO193" s="31">
        <f t="shared" si="136"/>
        <v>-55.336373205514178</v>
      </c>
      <c r="AP193" s="30">
        <f t="shared" si="107"/>
        <v>19.493882694704595</v>
      </c>
      <c r="AQ193" s="30">
        <f t="shared" si="108"/>
        <v>-19.244228782212005</v>
      </c>
      <c r="AR193" s="31">
        <f t="shared" si="137"/>
        <v>0.44117802892145619</v>
      </c>
      <c r="AS193" s="33">
        <f t="shared" si="138"/>
        <v>-109.26179380468653</v>
      </c>
      <c r="AT193" s="31">
        <f t="shared" si="126"/>
        <v>2.6195375570333086E-6</v>
      </c>
      <c r="AU193" s="31">
        <f t="shared" si="127"/>
        <v>4.4498233407831225E-2</v>
      </c>
      <c r="AV193" s="32">
        <f t="shared" si="128"/>
        <v>-3.1174670390003172E-8</v>
      </c>
      <c r="AW193" s="31">
        <f t="shared" si="129"/>
        <v>-4.8543536997859736E-3</v>
      </c>
      <c r="AX193" s="34">
        <f t="shared" si="139"/>
        <v>2.5883628866433053E-6</v>
      </c>
      <c r="AY193" s="35">
        <f t="shared" si="140"/>
        <v>3.9643879708045254E-2</v>
      </c>
      <c r="AZ193" s="10">
        <f t="shared" si="114"/>
        <v>0.4393960580312935</v>
      </c>
      <c r="BA193" s="10">
        <f t="shared" si="115"/>
        <v>-110.85844070354798</v>
      </c>
      <c r="BB193" s="10">
        <f t="shared" si="141"/>
        <v>69.141559296452016</v>
      </c>
      <c r="BC193" s="62"/>
      <c r="BD193" s="60">
        <f t="shared" si="142"/>
        <v>0</v>
      </c>
      <c r="BE193" s="60">
        <f t="shared" si="143"/>
        <v>-111</v>
      </c>
      <c r="BF193" s="60">
        <f t="shared" si="144"/>
        <v>69</v>
      </c>
      <c r="BI193" s="37">
        <f t="shared" si="109"/>
        <v>-7.3793216602103834E-4</v>
      </c>
      <c r="BJ193" s="37">
        <f t="shared" si="110"/>
        <v>-0.74684856006141243</v>
      </c>
      <c r="BK193" s="37">
        <f t="shared" si="111"/>
        <v>-1.0466270870282896E-3</v>
      </c>
      <c r="BL193" s="37">
        <f t="shared" si="112"/>
        <v>-0.8894422185081009</v>
      </c>
    </row>
    <row r="194" spans="22:64" x14ac:dyDescent="0.35">
      <c r="V194" s="29">
        <v>2.9</v>
      </c>
      <c r="W194" s="38">
        <f t="shared" si="130"/>
        <v>7943.2823472428208</v>
      </c>
      <c r="X194" s="30">
        <f t="shared" si="113"/>
        <v>-6.6910605961528935</v>
      </c>
      <c r="Y194" s="31">
        <f t="shared" si="116"/>
        <v>-3.7730361253069749</v>
      </c>
      <c r="Z194" s="31">
        <f t="shared" si="117"/>
        <v>-49.634467242529318</v>
      </c>
      <c r="AA194" s="31">
        <f t="shared" si="118"/>
        <v>3.6225379750909531E-2</v>
      </c>
      <c r="AB194" s="31">
        <f t="shared" si="119"/>
        <v>-5.2291973227326691</v>
      </c>
      <c r="AC194" s="31">
        <f t="shared" si="131"/>
        <v>3.8944362725225722E-5</v>
      </c>
      <c r="AD194" s="31">
        <f t="shared" si="120"/>
        <v>0.171574385848039</v>
      </c>
      <c r="AE194" s="31">
        <f t="shared" si="132"/>
        <v>-10.427832397346233</v>
      </c>
      <c r="AF194" s="31">
        <f t="shared" si="133"/>
        <v>-54.692090179413945</v>
      </c>
      <c r="AG194" s="31">
        <f t="shared" si="106"/>
        <v>73.803921600570277</v>
      </c>
      <c r="AH194" s="31">
        <f t="shared" si="121"/>
        <v>-65.82931984219654</v>
      </c>
      <c r="AI194" s="31">
        <f t="shared" si="122"/>
        <v>-89.970714229194158</v>
      </c>
      <c r="AJ194" s="31">
        <f t="shared" si="134"/>
        <v>2.4621392481813862</v>
      </c>
      <c r="AK194" s="31">
        <f t="shared" si="123"/>
        <v>41.134271985560311</v>
      </c>
      <c r="AL194" s="32">
        <f t="shared" si="124"/>
        <v>-4.7446931522556246E-2</v>
      </c>
      <c r="AM194" s="31">
        <f t="shared" si="125"/>
        <v>-5.9832765884945109</v>
      </c>
      <c r="AN194" s="31">
        <f t="shared" si="135"/>
        <v>10.389294075032568</v>
      </c>
      <c r="AO194" s="31">
        <f t="shared" si="136"/>
        <v>-54.819718832128359</v>
      </c>
      <c r="AP194" s="30">
        <f t="shared" si="107"/>
        <v>19.493882694704595</v>
      </c>
      <c r="AQ194" s="30">
        <f t="shared" si="108"/>
        <v>-19.244228782212005</v>
      </c>
      <c r="AR194" s="31">
        <f t="shared" si="137"/>
        <v>0.21111559017892745</v>
      </c>
      <c r="AS194" s="33">
        <f t="shared" si="138"/>
        <v>-109.51180901154231</v>
      </c>
      <c r="AT194" s="31">
        <f t="shared" si="126"/>
        <v>2.7429925206269414E-6</v>
      </c>
      <c r="AU194" s="31">
        <f t="shared" si="127"/>
        <v>4.5534729983641817E-2</v>
      </c>
      <c r="AV194" s="32">
        <f t="shared" si="128"/>
        <v>-3.2643886936307349E-8</v>
      </c>
      <c r="AW194" s="31">
        <f t="shared" si="129"/>
        <v>-4.96742612248298E-3</v>
      </c>
      <c r="AX194" s="34">
        <f t="shared" si="139"/>
        <v>2.7103486336906341E-6</v>
      </c>
      <c r="AY194" s="35">
        <f t="shared" si="140"/>
        <v>4.0567303861158838E-2</v>
      </c>
      <c r="AZ194" s="10">
        <f t="shared" si="114"/>
        <v>0.2092496469049113</v>
      </c>
      <c r="BA194" s="10">
        <f t="shared" si="115"/>
        <v>-111.14564110941717</v>
      </c>
      <c r="BB194" s="10">
        <f t="shared" si="141"/>
        <v>68.85435889058283</v>
      </c>
      <c r="BC194" s="37"/>
      <c r="BD194" s="60">
        <f t="shared" si="142"/>
        <v>0</v>
      </c>
      <c r="BE194" s="60">
        <f t="shared" si="143"/>
        <v>-111</v>
      </c>
      <c r="BF194" s="60">
        <f t="shared" si="144"/>
        <v>69</v>
      </c>
      <c r="BI194" s="37">
        <f t="shared" si="109"/>
        <v>-7.727067438829708E-4</v>
      </c>
      <c r="BJ194" s="37">
        <f t="shared" si="110"/>
        <v>-0.76424285795531266</v>
      </c>
      <c r="BK194" s="37">
        <f t="shared" si="111"/>
        <v>-1.0959468787668798E-3</v>
      </c>
      <c r="BL194" s="37">
        <f t="shared" si="112"/>
        <v>-0.91015654378070732</v>
      </c>
    </row>
    <row r="195" spans="22:64" x14ac:dyDescent="0.35">
      <c r="V195" s="29">
        <v>2.91</v>
      </c>
      <c r="W195" s="36">
        <f t="shared" si="130"/>
        <v>8128.3051616409975</v>
      </c>
      <c r="X195" s="30">
        <f t="shared" si="113"/>
        <v>-6.6910605961528935</v>
      </c>
      <c r="Y195" s="31">
        <f t="shared" si="116"/>
        <v>-3.8902615590543688</v>
      </c>
      <c r="Z195" s="31">
        <f t="shared" si="117"/>
        <v>-50.284234933308035</v>
      </c>
      <c r="AA195" s="31">
        <f t="shared" si="118"/>
        <v>3.7925196105417051E-2</v>
      </c>
      <c r="AB195" s="31">
        <f t="shared" si="119"/>
        <v>-5.3503021045399626</v>
      </c>
      <c r="AC195" s="31">
        <f t="shared" si="131"/>
        <v>4.0779745378545429E-5</v>
      </c>
      <c r="AD195" s="31">
        <f t="shared" si="120"/>
        <v>0.17557084196033118</v>
      </c>
      <c r="AE195" s="31">
        <f t="shared" si="132"/>
        <v>-10.543356179356467</v>
      </c>
      <c r="AF195" s="31">
        <f t="shared" si="133"/>
        <v>-55.458966195887669</v>
      </c>
      <c r="AG195" s="31">
        <f t="shared" si="106"/>
        <v>73.803921600570277</v>
      </c>
      <c r="AH195" s="31">
        <f t="shared" si="121"/>
        <v>-66.029319791130007</v>
      </c>
      <c r="AI195" s="31">
        <f t="shared" si="122"/>
        <v>-89.971380854611979</v>
      </c>
      <c r="AJ195" s="31">
        <f t="shared" si="134"/>
        <v>2.5498189211648468</v>
      </c>
      <c r="AK195" s="31">
        <f t="shared" si="123"/>
        <v>41.788874051845028</v>
      </c>
      <c r="AL195" s="32">
        <f t="shared" si="124"/>
        <v>-4.9670296863870041E-2</v>
      </c>
      <c r="AM195" s="31">
        <f t="shared" si="125"/>
        <v>-6.1215987091812138</v>
      </c>
      <c r="AN195" s="31">
        <f t="shared" si="135"/>
        <v>10.274750433741247</v>
      </c>
      <c r="AO195" s="31">
        <f t="shared" si="136"/>
        <v>-54.304105511948165</v>
      </c>
      <c r="AP195" s="30">
        <f t="shared" si="107"/>
        <v>19.493882694704595</v>
      </c>
      <c r="AQ195" s="30">
        <f t="shared" si="108"/>
        <v>-19.244228782212005</v>
      </c>
      <c r="AR195" s="31">
        <f t="shared" si="137"/>
        <v>-1.8951833122628159E-2</v>
      </c>
      <c r="AS195" s="33">
        <f t="shared" si="138"/>
        <v>-109.76307170783583</v>
      </c>
      <c r="AT195" s="31">
        <f t="shared" si="126"/>
        <v>2.8722657329553886E-6</v>
      </c>
      <c r="AU195" s="31">
        <f t="shared" si="127"/>
        <v>4.6595369635333707E-2</v>
      </c>
      <c r="AV195" s="32">
        <f t="shared" si="128"/>
        <v>-3.4182346052540652E-8</v>
      </c>
      <c r="AW195" s="31">
        <f t="shared" si="129"/>
        <v>-5.0831323402089701E-3</v>
      </c>
      <c r="AX195" s="34">
        <f t="shared" si="139"/>
        <v>2.8380833869028478E-6</v>
      </c>
      <c r="AY195" s="35">
        <f t="shared" si="140"/>
        <v>4.1512237295124738E-2</v>
      </c>
      <c r="AZ195" s="10">
        <f t="shared" si="114"/>
        <v>-2.0905705378293102E-2</v>
      </c>
      <c r="BA195" s="10">
        <f t="shared" si="115"/>
        <v>-111.43495476707608</v>
      </c>
      <c r="BB195" s="10">
        <f t="shared" si="141"/>
        <v>68.565045232923922</v>
      </c>
      <c r="BC195" s="62"/>
      <c r="BD195" s="60">
        <f t="shared" si="142"/>
        <v>0</v>
      </c>
      <c r="BE195" s="60">
        <f t="shared" si="143"/>
        <v>-111</v>
      </c>
      <c r="BF195" s="60">
        <f t="shared" si="144"/>
        <v>69</v>
      </c>
      <c r="BI195" s="37">
        <f t="shared" si="109"/>
        <v>-8.0911989867375874E-4</v>
      </c>
      <c r="BJ195" s="37">
        <f t="shared" si="110"/>
        <v>-0.78204217522859054</v>
      </c>
      <c r="BK195" s="37">
        <f t="shared" si="111"/>
        <v>-1.1475904403780881E-3</v>
      </c>
      <c r="BL195" s="37">
        <f t="shared" si="112"/>
        <v>-0.93135312130677561</v>
      </c>
    </row>
    <row r="196" spans="22:64" x14ac:dyDescent="0.35">
      <c r="V196" s="29">
        <v>2.92</v>
      </c>
      <c r="W196" s="38">
        <f t="shared" si="130"/>
        <v>8317.6377110267131</v>
      </c>
      <c r="X196" s="30">
        <f t="shared" si="113"/>
        <v>-6.6910605961528935</v>
      </c>
      <c r="Y196" s="31">
        <f t="shared" si="116"/>
        <v>-4.0097119436047741</v>
      </c>
      <c r="Z196" s="31">
        <f t="shared" si="117"/>
        <v>-50.93126467387583</v>
      </c>
      <c r="AA196" s="31">
        <f t="shared" si="118"/>
        <v>3.9704409550052E-2</v>
      </c>
      <c r="AB196" s="31">
        <f t="shared" si="119"/>
        <v>-5.4741781563490388</v>
      </c>
      <c r="AC196" s="31">
        <f t="shared" si="131"/>
        <v>4.2701626120060282E-5</v>
      </c>
      <c r="AD196" s="31">
        <f t="shared" si="120"/>
        <v>0.17966038572513549</v>
      </c>
      <c r="AE196" s="31">
        <f t="shared" si="132"/>
        <v>-10.661025428581498</v>
      </c>
      <c r="AF196" s="31">
        <f t="shared" si="133"/>
        <v>-56.225782444499735</v>
      </c>
      <c r="AG196" s="31">
        <f t="shared" ref="AG196:AG259" si="145">DC_gain_comp</f>
        <v>73.803921600570277</v>
      </c>
      <c r="AH196" s="31">
        <f t="shared" si="121"/>
        <v>-66.229319742361838</v>
      </c>
      <c r="AI196" s="31">
        <f t="shared" si="122"/>
        <v>-89.972032305790194</v>
      </c>
      <c r="AJ196" s="31">
        <f t="shared" si="134"/>
        <v>2.6397721770643487</v>
      </c>
      <c r="AK196" s="31">
        <f t="shared" si="123"/>
        <v>42.44516403265348</v>
      </c>
      <c r="AL196" s="32">
        <f t="shared" si="124"/>
        <v>-5.1997226850004595E-2</v>
      </c>
      <c r="AM196" s="31">
        <f t="shared" si="125"/>
        <v>-6.2630686407188918</v>
      </c>
      <c r="AN196" s="31">
        <f t="shared" si="135"/>
        <v>10.162376808422783</v>
      </c>
      <c r="AO196" s="31">
        <f t="shared" si="136"/>
        <v>-53.789936913855605</v>
      </c>
      <c r="AP196" s="30">
        <f t="shared" ref="AP196:AP259" si="146">-20*LOG(GmPS*Rsns)</f>
        <v>19.493882694704595</v>
      </c>
      <c r="AQ196" s="30">
        <f t="shared" ref="AQ196:AQ259" si="147">20*LOG(Vref/Vout)</f>
        <v>-19.244228782212005</v>
      </c>
      <c r="AR196" s="31">
        <f t="shared" si="137"/>
        <v>-0.24899470766612453</v>
      </c>
      <c r="AS196" s="33">
        <f t="shared" si="138"/>
        <v>-110.01571935835534</v>
      </c>
      <c r="AT196" s="31">
        <f t="shared" si="126"/>
        <v>3.0076314001790392E-6</v>
      </c>
      <c r="AU196" s="31">
        <f t="shared" si="127"/>
        <v>4.7680714725180096E-2</v>
      </c>
      <c r="AV196" s="32">
        <f t="shared" si="128"/>
        <v>-3.5793311022900143E-8</v>
      </c>
      <c r="AW196" s="31">
        <f t="shared" si="129"/>
        <v>-5.2015337019283587E-3</v>
      </c>
      <c r="AX196" s="34">
        <f t="shared" si="139"/>
        <v>2.9718380891561392E-6</v>
      </c>
      <c r="AY196" s="35">
        <f t="shared" si="140"/>
        <v>4.2479181023251739E-2</v>
      </c>
      <c r="AZ196" s="10">
        <f t="shared" si="114"/>
        <v>-0.25104065188325747</v>
      </c>
      <c r="BA196" s="10">
        <f t="shared" si="115"/>
        <v>-111.72653927946764</v>
      </c>
      <c r="BB196" s="10">
        <f t="shared" si="141"/>
        <v>68.273460720532356</v>
      </c>
      <c r="BC196" s="37"/>
      <c r="BD196" s="60">
        <f t="shared" si="142"/>
        <v>0</v>
      </c>
      <c r="BE196" s="60">
        <f t="shared" si="143"/>
        <v>-112</v>
      </c>
      <c r="BF196" s="60">
        <f t="shared" si="144"/>
        <v>68</v>
      </c>
      <c r="BI196" s="37">
        <f t="shared" ref="BI196:BI259" si="148">20*LOG(1/SQRT((W196/fp_filter)^2+1))</f>
        <v>-8.4724882535597984E-4</v>
      </c>
      <c r="BJ196" s="37">
        <f t="shared" ref="BJ196:BJ259" si="149">-180/PI()*ATAN(W196/fp_filter)</f>
        <v>-0.80025593556482566</v>
      </c>
      <c r="BK196" s="37">
        <f t="shared" ref="BK196:BK259" si="150">20*LOG(1/SQRT((W196/f_L)^2+1))</f>
        <v>-1.2016672298660884E-3</v>
      </c>
      <c r="BL196" s="37">
        <f t="shared" ref="BL196:BL259" si="151">-180/PI()*ATAN(W196/f_L)</f>
        <v>-0.95304316657073596</v>
      </c>
    </row>
    <row r="197" spans="22:64" x14ac:dyDescent="0.35">
      <c r="V197" s="29">
        <v>2.93</v>
      </c>
      <c r="W197" s="36">
        <f t="shared" si="130"/>
        <v>8511.3803820237772</v>
      </c>
      <c r="X197" s="30">
        <f t="shared" ref="X197:X260" si="152">DC_gain_power</f>
        <v>-6.6910605961528935</v>
      </c>
      <c r="Y197" s="31">
        <f t="shared" si="116"/>
        <v>-4.1313674435815564</v>
      </c>
      <c r="Z197" s="31">
        <f t="shared" si="117"/>
        <v>-51.575239457990733</v>
      </c>
      <c r="AA197" s="31">
        <f t="shared" si="118"/>
        <v>4.1566693826582846E-2</v>
      </c>
      <c r="AB197" s="31">
        <f t="shared" si="119"/>
        <v>-5.6008865239214751</v>
      </c>
      <c r="AC197" s="31">
        <f t="shared" si="131"/>
        <v>4.4714081397940619E-5</v>
      </c>
      <c r="AD197" s="31">
        <f t="shared" si="120"/>
        <v>0.18384518530591745</v>
      </c>
      <c r="AE197" s="31">
        <f t="shared" si="132"/>
        <v>-10.78081663182647</v>
      </c>
      <c r="AF197" s="31">
        <f t="shared" si="133"/>
        <v>-56.992280796606288</v>
      </c>
      <c r="AG197" s="31">
        <f t="shared" si="145"/>
        <v>73.803921600570277</v>
      </c>
      <c r="AH197" s="31">
        <f t="shared" si="121"/>
        <v>-66.429319695788621</v>
      </c>
      <c r="AI197" s="31">
        <f t="shared" si="122"/>
        <v>-89.972668928136159</v>
      </c>
      <c r="AJ197" s="31">
        <f t="shared" si="134"/>
        <v>2.7320095566582858</v>
      </c>
      <c r="AK197" s="31">
        <f t="shared" si="123"/>
        <v>43.102801096144155</v>
      </c>
      <c r="AL197" s="32">
        <f t="shared" si="124"/>
        <v>-5.4432486125912005E-2</v>
      </c>
      <c r="AM197" s="31">
        <f t="shared" si="125"/>
        <v>-6.4077544887740618</v>
      </c>
      <c r="AN197" s="31">
        <f t="shared" si="135"/>
        <v>10.05217897531403</v>
      </c>
      <c r="AO197" s="31">
        <f t="shared" si="136"/>
        <v>-53.277622320766064</v>
      </c>
      <c r="AP197" s="30">
        <f t="shared" si="146"/>
        <v>19.493882694704595</v>
      </c>
      <c r="AQ197" s="30">
        <f t="shared" si="147"/>
        <v>-19.244228782212005</v>
      </c>
      <c r="AR197" s="31">
        <f t="shared" si="137"/>
        <v>-0.47898374401984967</v>
      </c>
      <c r="AS197" s="33">
        <f t="shared" si="138"/>
        <v>-110.26990311737235</v>
      </c>
      <c r="AT197" s="31">
        <f t="shared" si="126"/>
        <v>3.1493766484834558E-6</v>
      </c>
      <c r="AU197" s="31">
        <f t="shared" si="127"/>
        <v>4.8791340714396489E-2</v>
      </c>
      <c r="AV197" s="32">
        <f t="shared" si="128"/>
        <v>-3.7480197495327433E-8</v>
      </c>
      <c r="AW197" s="31">
        <f t="shared" si="129"/>
        <v>-5.3226929856063166E-3</v>
      </c>
      <c r="AX197" s="34">
        <f t="shared" si="139"/>
        <v>3.1118964509881281E-6</v>
      </c>
      <c r="AY197" s="35">
        <f t="shared" si="140"/>
        <v>4.3468647728790173E-2</v>
      </c>
      <c r="AZ197" s="10">
        <f t="shared" ref="AZ197:AZ260" si="153">AR197+AX197+BI197+BK197</f>
        <v>-0.48112609833584391</v>
      </c>
      <c r="BA197" s="10">
        <f t="shared" ref="BA197:BA260" si="154">AS197+AY197+BJ197+BL197</f>
        <v>-112.02056640609162</v>
      </c>
      <c r="BB197" s="10">
        <f t="shared" si="141"/>
        <v>67.979433593908382</v>
      </c>
      <c r="BC197" s="62"/>
      <c r="BD197" s="60">
        <f t="shared" si="142"/>
        <v>0</v>
      </c>
      <c r="BE197" s="60">
        <f t="shared" si="143"/>
        <v>-112</v>
      </c>
      <c r="BF197" s="60">
        <f t="shared" si="144"/>
        <v>68</v>
      </c>
      <c r="BI197" s="37">
        <f t="shared" si="148"/>
        <v>-8.8717435420491411E-4</v>
      </c>
      <c r="BJ197" s="37">
        <f t="shared" si="149"/>
        <v>-0.81889378140778302</v>
      </c>
      <c r="BK197" s="37">
        <f t="shared" si="150"/>
        <v>-1.2582918582403064E-3</v>
      </c>
      <c r="BL197" s="37">
        <f t="shared" si="151"/>
        <v>-0.97523815504026745</v>
      </c>
    </row>
    <row r="198" spans="22:64" x14ac:dyDescent="0.35">
      <c r="V198" s="29">
        <v>2.94</v>
      </c>
      <c r="W198" s="38">
        <f t="shared" si="130"/>
        <v>8709.6358995608098</v>
      </c>
      <c r="X198" s="30">
        <f t="shared" si="152"/>
        <v>-6.6910605961528935</v>
      </c>
      <c r="Y198" s="31">
        <f t="shared" ref="Y198:Y232" si="155">20*LOG(1/SQRT((W198/fp)^2+1))</f>
        <v>-4.25520618276283</v>
      </c>
      <c r="Z198" s="31">
        <f t="shared" ref="Z198:Z232" si="156">-180/PI()*ATAN(W198/fp)</f>
        <v>-52.215849961228521</v>
      </c>
      <c r="AA198" s="31">
        <f t="shared" ref="AA198:AA232" si="157">20*LOG(SQRT((W198/fzRHP)^2+1))</f>
        <v>4.3515889336010249E-2</v>
      </c>
      <c r="AB198" s="31">
        <f t="shared" ref="AB198:AB232" si="158">-180/PI()*ATAN(W198/fzRHP)</f>
        <v>-5.7304894295082978</v>
      </c>
      <c r="AC198" s="31">
        <f t="shared" si="131"/>
        <v>4.6821379771896715E-5</v>
      </c>
      <c r="AD198" s="31">
        <f t="shared" ref="AD198:AD232" si="159">180/PI()*ATAN(W198/fzESR)</f>
        <v>0.18812745936010919</v>
      </c>
      <c r="AE198" s="31">
        <f t="shared" si="132"/>
        <v>-10.902704068199942</v>
      </c>
      <c r="AF198" s="31">
        <f t="shared" si="133"/>
        <v>-57.758211931376707</v>
      </c>
      <c r="AG198" s="31">
        <f t="shared" si="145"/>
        <v>73.803921600570277</v>
      </c>
      <c r="AH198" s="31">
        <f t="shared" ref="AH198:AH232" si="160">20*LOG(1/SQRT((W198/fp_comp1)^2+1))</f>
        <v>-66.629319651311519</v>
      </c>
      <c r="AI198" s="31">
        <f t="shared" ref="AI198:AI232" si="161">-180/PI()*ATAN(W198/fp_comp1)</f>
        <v>-89.973291059194864</v>
      </c>
      <c r="AJ198" s="31">
        <f t="shared" si="134"/>
        <v>2.8265392377287779</v>
      </c>
      <c r="AK198" s="31">
        <f t="shared" ref="AK198:AK232" si="162">180/PI()*ATAN(W198/fz_comp)</f>
        <v>43.761440876402659</v>
      </c>
      <c r="AL198" s="32">
        <f t="shared" ref="AL198:AL232" si="163">20*LOG(1/SQRT((W198/fp_comp2)^2+1))</f>
        <v>-5.6981052885549659E-2</v>
      </c>
      <c r="AM198" s="31">
        <f t="shared" ref="AM198:AM232" si="164">-180/PI()*ATAN(W198/fp_comp2)</f>
        <v>-6.5557255825630421</v>
      </c>
      <c r="AN198" s="31">
        <f t="shared" si="135"/>
        <v>9.9441601341019865</v>
      </c>
      <c r="AO198" s="31">
        <f t="shared" si="136"/>
        <v>-52.767575765355247</v>
      </c>
      <c r="AP198" s="30">
        <f t="shared" si="146"/>
        <v>19.493882694704595</v>
      </c>
      <c r="AQ198" s="30">
        <f t="shared" si="147"/>
        <v>-19.244228782212005</v>
      </c>
      <c r="AR198" s="31">
        <f t="shared" si="137"/>
        <v>-0.70889002160536307</v>
      </c>
      <c r="AS198" s="33">
        <f t="shared" si="138"/>
        <v>-110.52578769673195</v>
      </c>
      <c r="AT198" s="31">
        <f t="shared" ref="AT198:AT232" si="165">20*LOG(SQRT((W198/fz_ff)^2+1))</f>
        <v>3.2978021412456515E-6</v>
      </c>
      <c r="AU198" s="31">
        <f t="shared" ref="AU198:AU232" si="166">180/PI()*ATAN(W198/fz_ff)</f>
        <v>4.992783646824267E-2</v>
      </c>
      <c r="AV198" s="32">
        <f t="shared" ref="AV198:AV232" si="167">20*LOG(1/SQRT((W198/fp_ff)^2+1))</f>
        <v>-3.9246585053438777E-8</v>
      </c>
      <c r="AW198" s="31">
        <f t="shared" ref="AW198:AW232" si="168">-180/PI()*ATAN(W198/fp_ff)</f>
        <v>-5.446674431494429E-3</v>
      </c>
      <c r="AX198" s="34">
        <f t="shared" si="139"/>
        <v>3.2585555561922127E-6</v>
      </c>
      <c r="AY198" s="35">
        <f t="shared" si="140"/>
        <v>4.4481162036748241E-2</v>
      </c>
      <c r="AZ198" s="10">
        <f t="shared" si="153"/>
        <v>-0.7111333285035184</v>
      </c>
      <c r="BA198" s="10">
        <f t="shared" si="154"/>
        <v>-112.31722194183104</v>
      </c>
      <c r="BB198" s="10">
        <f t="shared" si="141"/>
        <v>67.682778058168964</v>
      </c>
      <c r="BC198" s="37"/>
      <c r="BD198" s="60">
        <f t="shared" si="142"/>
        <v>-1</v>
      </c>
      <c r="BE198" s="60">
        <f t="shared" si="143"/>
        <v>-112</v>
      </c>
      <c r="BF198" s="60">
        <f t="shared" si="144"/>
        <v>68</v>
      </c>
      <c r="BI198" s="37">
        <f t="shared" si="148"/>
        <v>-9.2898112186606092E-4</v>
      </c>
      <c r="BJ198" s="37">
        <f t="shared" si="149"/>
        <v>-0.83796557900370028</v>
      </c>
      <c r="BK198" s="37">
        <f t="shared" si="150"/>
        <v>-1.317584331845524E-3</v>
      </c>
      <c r="BL198" s="37">
        <f t="shared" si="151"/>
        <v>-0.99794982813213329</v>
      </c>
    </row>
    <row r="199" spans="22:64" x14ac:dyDescent="0.35">
      <c r="V199" s="29">
        <v>2.95</v>
      </c>
      <c r="W199" s="36">
        <f t="shared" ref="W199:W232" si="169">10*10^V199</f>
        <v>8912.509381337466</v>
      </c>
      <c r="X199" s="30">
        <f t="shared" si="152"/>
        <v>-6.6910605961528935</v>
      </c>
      <c r="Y199" s="31">
        <f t="shared" si="155"/>
        <v>-4.3812043302384884</v>
      </c>
      <c r="Z199" s="31">
        <f t="shared" si="156"/>
        <v>-52.852795217290044</v>
      </c>
      <c r="AA199" s="31">
        <f t="shared" si="157"/>
        <v>4.5556010381661863E-2</v>
      </c>
      <c r="AB199" s="31">
        <f t="shared" si="158"/>
        <v>-5.863050282330307</v>
      </c>
      <c r="AC199" s="31">
        <f t="shared" ref="AC199:AC232" si="170">20*LOG(SQRT((W199/fzESR)^2+1))</f>
        <v>4.9027990963626604E-5</v>
      </c>
      <c r="AD199" s="31">
        <f t="shared" si="159"/>
        <v>0.19250947821462019</v>
      </c>
      <c r="AE199" s="31">
        <f t="shared" ref="AE199:AE232" si="171">X199+Y199+AA199+AC199</f>
        <v>-11.026659888018758</v>
      </c>
      <c r="AF199" s="31">
        <f t="shared" ref="AF199:AF232" si="172">Z199+AB199+AD199</f>
        <v>-58.523336021405733</v>
      </c>
      <c r="AG199" s="31">
        <f t="shared" si="145"/>
        <v>73.803921600570277</v>
      </c>
      <c r="AH199" s="31">
        <f t="shared" si="160"/>
        <v>-66.829319608836229</v>
      </c>
      <c r="AI199" s="31">
        <f t="shared" si="161"/>
        <v>-89.97389902882783</v>
      </c>
      <c r="AJ199" s="31">
        <f t="shared" ref="AJ199:AJ232" si="173">20*LOG(SQRT((W199/fz_comp)^2+1))</f>
        <v>2.9233670007346833</v>
      </c>
      <c r="AK199" s="31">
        <f t="shared" si="162"/>
        <v>44.420736365578534</v>
      </c>
      <c r="AL199" s="32">
        <f t="shared" si="163"/>
        <v>-5.9648127905200972E-2</v>
      </c>
      <c r="AM199" s="31">
        <f t="shared" si="164"/>
        <v>-6.7070524786235266</v>
      </c>
      <c r="AN199" s="31">
        <f t="shared" ref="AN199:AN232" si="174">AG199+AH199+AJ199+AL199</f>
        <v>9.8383208645635296</v>
      </c>
      <c r="AO199" s="31">
        <f t="shared" ref="AO199:AO232" si="175">AI199+AK199+AM199</f>
        <v>-52.26021514187282</v>
      </c>
      <c r="AP199" s="30">
        <f t="shared" si="146"/>
        <v>19.493882694704595</v>
      </c>
      <c r="AQ199" s="30">
        <f t="shared" si="147"/>
        <v>-19.244228782212005</v>
      </c>
      <c r="AR199" s="31">
        <f t="shared" ref="AR199:AR232" si="176">AE199+AN199+AP199+AQ199</f>
        <v>-0.93868511096263774</v>
      </c>
      <c r="AS199" s="33">
        <f t="shared" ref="AS199:AS232" si="177">AF199+AO199</f>
        <v>-110.78355116327856</v>
      </c>
      <c r="AT199" s="31">
        <f t="shared" si="165"/>
        <v>3.4532227058433237E-6</v>
      </c>
      <c r="AU199" s="31">
        <f t="shared" si="166"/>
        <v>5.1090804568231549E-2</v>
      </c>
      <c r="AV199" s="32">
        <f t="shared" si="167"/>
        <v>-4.1096219145180481E-8</v>
      </c>
      <c r="AW199" s="31">
        <f t="shared" si="168"/>
        <v>-5.5735437761917682E-3</v>
      </c>
      <c r="AX199" s="34">
        <f t="shared" ref="AX199:AX232" si="178">AT199+AV199</f>
        <v>3.4121264866981432E-6</v>
      </c>
      <c r="AY199" s="35">
        <f t="shared" ref="AY199:AY232" si="179">AU199+AW199</f>
        <v>4.5517260792039778E-2</v>
      </c>
      <c r="AZ199" s="10">
        <f t="shared" si="153"/>
        <v>-0.94103412689262877</v>
      </c>
      <c r="BA199" s="10">
        <f t="shared" si="154"/>
        <v>-112.61670552535433</v>
      </c>
      <c r="BB199" s="10">
        <f t="shared" ref="BB199:BB232" si="180">BA199+180</f>
        <v>67.383294474645666</v>
      </c>
      <c r="BC199" s="62"/>
      <c r="BD199" s="60">
        <f t="shared" ref="BD199:BD232" si="181">ROUND(AZ199,0)</f>
        <v>-1</v>
      </c>
      <c r="BE199" s="60">
        <f t="shared" ref="BE199:BE232" si="182">ROUND(BA199,0)</f>
        <v>-113</v>
      </c>
      <c r="BF199" s="60">
        <f t="shared" ref="BF199:BF232" si="183">ROUND(BB199,0)</f>
        <v>67</v>
      </c>
      <c r="BI199" s="37">
        <f t="shared" si="148"/>
        <v>-9.7275775044468251E-4</v>
      </c>
      <c r="BJ199" s="37">
        <f t="shared" si="149"/>
        <v>-0.85748142355723622</v>
      </c>
      <c r="BK199" s="37">
        <f t="shared" si="150"/>
        <v>-1.3796703060330029E-3</v>
      </c>
      <c r="BL199" s="37">
        <f t="shared" si="151"/>
        <v>-1.021190199310577</v>
      </c>
    </row>
    <row r="200" spans="22:64" x14ac:dyDescent="0.35">
      <c r="V200" s="29">
        <v>2.96</v>
      </c>
      <c r="W200" s="38">
        <f t="shared" si="169"/>
        <v>9120.1083935590977</v>
      </c>
      <c r="X200" s="30">
        <f t="shared" si="152"/>
        <v>-6.6910605961528935</v>
      </c>
      <c r="Y200" s="31">
        <f t="shared" si="155"/>
        <v>-4.5093361927639659</v>
      </c>
      <c r="Z200" s="31">
        <f t="shared" si="156"/>
        <v>-53.485783245246466</v>
      </c>
      <c r="AA200" s="31">
        <f t="shared" si="157"/>
        <v>4.7691252696624289E-2</v>
      </c>
      <c r="AB200" s="31">
        <f t="shared" si="158"/>
        <v>-5.9986336881670947</v>
      </c>
      <c r="AC200" s="31">
        <f t="shared" si="170"/>
        <v>5.1338595335354977E-5</v>
      </c>
      <c r="AD200" s="31">
        <f t="shared" si="159"/>
        <v>0.19699356506867788</v>
      </c>
      <c r="AE200" s="31">
        <f t="shared" si="171"/>
        <v>-11.152654197624898</v>
      </c>
      <c r="AF200" s="31">
        <f t="shared" si="172"/>
        <v>-59.287423368344882</v>
      </c>
      <c r="AG200" s="31">
        <f t="shared" si="145"/>
        <v>73.803921600570277</v>
      </c>
      <c r="AH200" s="31">
        <f t="shared" si="160"/>
        <v>-67.029319568272626</v>
      </c>
      <c r="AI200" s="31">
        <f t="shared" si="161"/>
        <v>-89.974493159388047</v>
      </c>
      <c r="AJ200" s="31">
        <f t="shared" si="173"/>
        <v>3.02249620443631</v>
      </c>
      <c r="AK200" s="31">
        <f t="shared" si="162"/>
        <v>45.080338822946686</v>
      </c>
      <c r="AL200" s="32">
        <f t="shared" si="163"/>
        <v>-6.2439143907495082E-2</v>
      </c>
      <c r="AM200" s="31">
        <f t="shared" si="164"/>
        <v>-6.861806963049581</v>
      </c>
      <c r="AN200" s="31">
        <f t="shared" si="174"/>
        <v>9.7346590928264654</v>
      </c>
      <c r="AO200" s="31">
        <f t="shared" si="175"/>
        <v>-51.755961299490941</v>
      </c>
      <c r="AP200" s="30">
        <f t="shared" si="146"/>
        <v>19.493882694704595</v>
      </c>
      <c r="AQ200" s="30">
        <f t="shared" si="147"/>
        <v>-19.244228782212005</v>
      </c>
      <c r="AR200" s="31">
        <f t="shared" si="176"/>
        <v>-1.1683411923058422</v>
      </c>
      <c r="AS200" s="33">
        <f t="shared" si="177"/>
        <v>-111.04338466783582</v>
      </c>
      <c r="AT200" s="31">
        <f t="shared" si="165"/>
        <v>3.6159680106087643E-6</v>
      </c>
      <c r="AU200" s="31">
        <f t="shared" si="166"/>
        <v>5.2280861631607944E-2</v>
      </c>
      <c r="AV200" s="32">
        <f t="shared" si="167"/>
        <v>-4.3033024583414059E-8</v>
      </c>
      <c r="AW200" s="31">
        <f t="shared" si="168"/>
        <v>-5.7033682874992053E-3</v>
      </c>
      <c r="AX200" s="34">
        <f t="shared" si="178"/>
        <v>3.5729349860253502E-6</v>
      </c>
      <c r="AY200" s="35">
        <f t="shared" si="179"/>
        <v>4.6577493344108739E-2</v>
      </c>
      <c r="AZ200" s="10">
        <f t="shared" si="153"/>
        <v>-1.1708008977566269</v>
      </c>
      <c r="BA200" s="10">
        <f t="shared" si="154"/>
        <v>-112.91923037931599</v>
      </c>
      <c r="BB200" s="10">
        <f t="shared" si="180"/>
        <v>67.080769620684009</v>
      </c>
      <c r="BC200" s="37"/>
      <c r="BD200" s="60">
        <f t="shared" si="181"/>
        <v>-1</v>
      </c>
      <c r="BE200" s="60">
        <f t="shared" si="182"/>
        <v>-113</v>
      </c>
      <c r="BF200" s="60">
        <f t="shared" si="183"/>
        <v>67</v>
      </c>
      <c r="BI200" s="37">
        <f t="shared" si="148"/>
        <v>-1.0185970350213261E-3</v>
      </c>
      <c r="BJ200" s="37">
        <f t="shared" si="149"/>
        <v>-0.8774516445034134</v>
      </c>
      <c r="BK200" s="37">
        <f t="shared" si="150"/>
        <v>-1.4446813507493586E-3</v>
      </c>
      <c r="BL200" s="37">
        <f t="shared" si="151"/>
        <v>-1.0449715603208602</v>
      </c>
    </row>
    <row r="201" spans="22:64" x14ac:dyDescent="0.35">
      <c r="V201" s="29">
        <v>2.97</v>
      </c>
      <c r="W201" s="36">
        <f t="shared" si="169"/>
        <v>9332.5430079699199</v>
      </c>
      <c r="X201" s="30">
        <f t="shared" si="152"/>
        <v>-6.6910605961528935</v>
      </c>
      <c r="Y201" s="31">
        <f t="shared" si="155"/>
        <v>-4.6395743125774613</v>
      </c>
      <c r="Z201" s="31">
        <f t="shared" si="156"/>
        <v>-54.114531625101328</v>
      </c>
      <c r="AA201" s="31">
        <f t="shared" si="157"/>
        <v>4.9926001263773105E-2</v>
      </c>
      <c r="AB201" s="31">
        <f t="shared" si="158"/>
        <v>-6.137305457962011</v>
      </c>
      <c r="AC201" s="31">
        <f t="shared" si="170"/>
        <v>5.3758093817671435E-5</v>
      </c>
      <c r="AD201" s="31">
        <f t="shared" si="159"/>
        <v>0.20158209722464213</v>
      </c>
      <c r="AE201" s="31">
        <f t="shared" si="171"/>
        <v>-11.280655149372764</v>
      </c>
      <c r="AF201" s="31">
        <f t="shared" si="172"/>
        <v>-60.050254985838691</v>
      </c>
      <c r="AG201" s="31">
        <f t="shared" si="145"/>
        <v>73.803921600570277</v>
      </c>
      <c r="AH201" s="31">
        <f t="shared" si="160"/>
        <v>-67.229319529534706</v>
      </c>
      <c r="AI201" s="31">
        <f t="shared" si="161"/>
        <v>-89.975073765890897</v>
      </c>
      <c r="AJ201" s="31">
        <f t="shared" si="173"/>
        <v>3.1239277716898362</v>
      </c>
      <c r="AK201" s="31">
        <f t="shared" si="162"/>
        <v>45.739898695120417</v>
      </c>
      <c r="AL201" s="32">
        <f t="shared" si="163"/>
        <v>-6.5359775263135744E-2</v>
      </c>
      <c r="AM201" s="31">
        <f t="shared" si="164"/>
        <v>-7.0200620520553674</v>
      </c>
      <c r="AN201" s="31">
        <f t="shared" si="174"/>
        <v>9.6331700674622702</v>
      </c>
      <c r="AO201" s="31">
        <f t="shared" si="175"/>
        <v>-51.255237122825847</v>
      </c>
      <c r="AP201" s="30">
        <f t="shared" si="146"/>
        <v>19.493882694704595</v>
      </c>
      <c r="AQ201" s="30">
        <f t="shared" si="147"/>
        <v>-19.244228782212005</v>
      </c>
      <c r="AR201" s="31">
        <f t="shared" si="176"/>
        <v>-1.3978311694179055</v>
      </c>
      <c r="AS201" s="33">
        <f t="shared" si="177"/>
        <v>-111.30549210866454</v>
      </c>
      <c r="AT201" s="31">
        <f t="shared" si="165"/>
        <v>3.7863832591402833E-6</v>
      </c>
      <c r="AU201" s="31">
        <f t="shared" si="166"/>
        <v>5.3498638638269758E-2</v>
      </c>
      <c r="AV201" s="32">
        <f t="shared" si="167"/>
        <v>-4.5061109403226647E-8</v>
      </c>
      <c r="AW201" s="31">
        <f t="shared" si="168"/>
        <v>-5.8362168000857554E-3</v>
      </c>
      <c r="AX201" s="34">
        <f t="shared" si="178"/>
        <v>3.7413221497370566E-6</v>
      </c>
      <c r="AY201" s="35">
        <f t="shared" si="179"/>
        <v>4.7662421838184005E-2</v>
      </c>
      <c r="AZ201" s="10">
        <f t="shared" si="153"/>
        <v>-1.4004067794642963</v>
      </c>
      <c r="BA201" s="10">
        <f t="shared" si="154"/>
        <v>-113.22502298528504</v>
      </c>
      <c r="BB201" s="10">
        <f t="shared" si="180"/>
        <v>66.774977014714963</v>
      </c>
      <c r="BC201" s="62"/>
      <c r="BD201" s="60">
        <f t="shared" si="181"/>
        <v>-1</v>
      </c>
      <c r="BE201" s="60">
        <f t="shared" si="182"/>
        <v>-113</v>
      </c>
      <c r="BF201" s="60">
        <f t="shared" si="183"/>
        <v>67</v>
      </c>
      <c r="BI201" s="37">
        <f t="shared" si="148"/>
        <v>-1.0665961399604974E-3</v>
      </c>
      <c r="BJ201" s="37">
        <f t="shared" si="149"/>
        <v>-0.89788681089801881</v>
      </c>
      <c r="BK201" s="37">
        <f t="shared" si="150"/>
        <v>-1.5127552285798809E-3</v>
      </c>
      <c r="BL201" s="37">
        <f t="shared" si="151"/>
        <v>-1.0693064875606608</v>
      </c>
    </row>
    <row r="202" spans="22:64" x14ac:dyDescent="0.35">
      <c r="V202" s="29">
        <v>2.98</v>
      </c>
      <c r="W202" s="38">
        <f t="shared" si="169"/>
        <v>9549.9258602143673</v>
      </c>
      <c r="X202" s="30">
        <f t="shared" si="152"/>
        <v>-6.6910605961528935</v>
      </c>
      <c r="Y202" s="31">
        <f t="shared" si="155"/>
        <v>-4.7718895699228501</v>
      </c>
      <c r="Z202" s="31">
        <f t="shared" si="156"/>
        <v>-54.738768019574465</v>
      </c>
      <c r="AA202" s="31">
        <f t="shared" si="157"/>
        <v>5.2264838436459633E-2</v>
      </c>
      <c r="AB202" s="31">
        <f t="shared" si="158"/>
        <v>-6.2791326153432943</v>
      </c>
      <c r="AC202" s="31">
        <f t="shared" si="170"/>
        <v>5.6291618305947248E-5</v>
      </c>
      <c r="AD202" s="31">
        <f t="shared" si="159"/>
        <v>0.20627750734743022</v>
      </c>
      <c r="AE202" s="31">
        <f t="shared" si="171"/>
        <v>-11.410629036020978</v>
      </c>
      <c r="AF202" s="31">
        <f t="shared" si="172"/>
        <v>-60.811623127570329</v>
      </c>
      <c r="AG202" s="31">
        <f t="shared" si="145"/>
        <v>73.803921600570277</v>
      </c>
      <c r="AH202" s="31">
        <f t="shared" si="160"/>
        <v>-67.429319492540259</v>
      </c>
      <c r="AI202" s="31">
        <f t="shared" si="161"/>
        <v>-89.975641156181169</v>
      </c>
      <c r="AJ202" s="31">
        <f t="shared" si="173"/>
        <v>3.2276601855386495</v>
      </c>
      <c r="AK202" s="31">
        <f t="shared" si="162"/>
        <v>46.399066541506272</v>
      </c>
      <c r="AL202" s="32">
        <f t="shared" si="163"/>
        <v>-6.8415948037008706E-2</v>
      </c>
      <c r="AM202" s="31">
        <f t="shared" si="164"/>
        <v>-7.1818919907236793</v>
      </c>
      <c r="AN202" s="31">
        <f t="shared" si="174"/>
        <v>9.5338463455316589</v>
      </c>
      <c r="AO202" s="31">
        <f t="shared" si="175"/>
        <v>-50.758466605398574</v>
      </c>
      <c r="AP202" s="30">
        <f t="shared" si="146"/>
        <v>19.493882694704595</v>
      </c>
      <c r="AQ202" s="30">
        <f t="shared" si="147"/>
        <v>-19.244228782212005</v>
      </c>
      <c r="AR202" s="31">
        <f t="shared" si="176"/>
        <v>-1.6271287779967309</v>
      </c>
      <c r="AS202" s="33">
        <f t="shared" si="177"/>
        <v>-111.57008973296891</v>
      </c>
      <c r="AT202" s="31">
        <f t="shared" si="165"/>
        <v>3.96482992125766E-6</v>
      </c>
      <c r="AU202" s="31">
        <f t="shared" si="166"/>
        <v>5.4744781265301468E-2</v>
      </c>
      <c r="AV202" s="32">
        <f t="shared" si="167"/>
        <v>-4.7184774505206372E-8</v>
      </c>
      <c r="AW202" s="31">
        <f t="shared" si="168"/>
        <v>-5.9721597519855132E-3</v>
      </c>
      <c r="AX202" s="34">
        <f t="shared" si="178"/>
        <v>3.9176451467524537E-6</v>
      </c>
      <c r="AY202" s="35">
        <f t="shared" si="179"/>
        <v>4.8772621513315954E-2</v>
      </c>
      <c r="AZ202" s="10">
        <f t="shared" si="153"/>
        <v>-1.6298257533418286</v>
      </c>
      <c r="BA202" s="10">
        <f t="shared" si="154"/>
        <v>-113.53432269697639</v>
      </c>
      <c r="BB202" s="10">
        <f t="shared" si="180"/>
        <v>66.465677303023611</v>
      </c>
      <c r="BC202" s="37"/>
      <c r="BD202" s="60">
        <f t="shared" si="181"/>
        <v>-2</v>
      </c>
      <c r="BE202" s="60">
        <f t="shared" si="182"/>
        <v>-114</v>
      </c>
      <c r="BF202" s="60">
        <f t="shared" si="183"/>
        <v>66</v>
      </c>
      <c r="BI202" s="37">
        <f t="shared" si="148"/>
        <v>-1.1168568044426076E-3</v>
      </c>
      <c r="BJ202" s="37">
        <f t="shared" si="149"/>
        <v>-0.91879773692885558</v>
      </c>
      <c r="BK202" s="37">
        <f t="shared" si="150"/>
        <v>-1.5840361858018206E-3</v>
      </c>
      <c r="BL202" s="37">
        <f t="shared" si="151"/>
        <v>-1.0942078485919517</v>
      </c>
    </row>
    <row r="203" spans="22:64" x14ac:dyDescent="0.35">
      <c r="V203" s="29">
        <v>2.99</v>
      </c>
      <c r="W203" s="36">
        <f t="shared" si="169"/>
        <v>9772.3722095581143</v>
      </c>
      <c r="X203" s="30">
        <f t="shared" si="152"/>
        <v>-6.6910605961528935</v>
      </c>
      <c r="Y203" s="31">
        <f t="shared" si="155"/>
        <v>-4.9062512895071748</v>
      </c>
      <c r="Z203" s="31">
        <f t="shared" si="156"/>
        <v>-55.358230640550246</v>
      </c>
      <c r="AA203" s="31">
        <f t="shared" si="157"/>
        <v>5.4712552367912531E-2</v>
      </c>
      <c r="AB203" s="31">
        <f t="shared" si="158"/>
        <v>-6.4241834029556513</v>
      </c>
      <c r="AC203" s="31">
        <f t="shared" si="170"/>
        <v>5.8944542540751722E-5</v>
      </c>
      <c r="AD203" s="31">
        <f t="shared" si="159"/>
        <v>0.21108228475322591</v>
      </c>
      <c r="AE203" s="31">
        <f t="shared" si="171"/>
        <v>-11.542540388749616</v>
      </c>
      <c r="AF203" s="31">
        <f t="shared" si="172"/>
        <v>-61.57133175875267</v>
      </c>
      <c r="AG203" s="31">
        <f t="shared" si="145"/>
        <v>73.803921600570277</v>
      </c>
      <c r="AH203" s="31">
        <f t="shared" si="160"/>
        <v>-67.62931945721084</v>
      </c>
      <c r="AI203" s="31">
        <f t="shared" si="161"/>
        <v>-89.976195631096232</v>
      </c>
      <c r="AJ203" s="31">
        <f t="shared" si="173"/>
        <v>3.3336894956369685</v>
      </c>
      <c r="AK203" s="31">
        <f t="shared" si="162"/>
        <v>47.05749395903144</v>
      </c>
      <c r="AL203" s="32">
        <f t="shared" si="163"/>
        <v>-7.1613850384823263E-2</v>
      </c>
      <c r="AM203" s="31">
        <f t="shared" si="164"/>
        <v>-7.3473722497875675</v>
      </c>
      <c r="AN203" s="31">
        <f t="shared" si="174"/>
        <v>9.4366777886115809</v>
      </c>
      <c r="AO203" s="31">
        <f t="shared" si="175"/>
        <v>-50.26607392185236</v>
      </c>
      <c r="AP203" s="30">
        <f t="shared" si="146"/>
        <v>19.493882694704595</v>
      </c>
      <c r="AQ203" s="30">
        <f t="shared" si="147"/>
        <v>-19.244228782212005</v>
      </c>
      <c r="AR203" s="31">
        <f t="shared" si="176"/>
        <v>-1.8562086876454451</v>
      </c>
      <c r="AS203" s="33">
        <f t="shared" si="177"/>
        <v>-111.83740568060503</v>
      </c>
      <c r="AT203" s="31">
        <f t="shared" si="165"/>
        <v>4.1516865102448382E-6</v>
      </c>
      <c r="AU203" s="31">
        <f t="shared" si="166"/>
        <v>5.6019950229300168E-2</v>
      </c>
      <c r="AV203" s="32">
        <f t="shared" si="167"/>
        <v>-4.9408523298717755E-8</v>
      </c>
      <c r="AW203" s="31">
        <f t="shared" si="168"/>
        <v>-6.1112692219448764E-3</v>
      </c>
      <c r="AX203" s="34">
        <f t="shared" si="178"/>
        <v>4.1022779869461206E-6</v>
      </c>
      <c r="AY203" s="35">
        <f t="shared" si="179"/>
        <v>4.9908681007355293E-2</v>
      </c>
      <c r="AZ203" s="10">
        <f t="shared" si="153"/>
        <v>-1.8590327461822225</v>
      </c>
      <c r="BA203" s="10">
        <f t="shared" si="154"/>
        <v>-113.84738129594419</v>
      </c>
      <c r="BB203" s="10">
        <f t="shared" si="180"/>
        <v>66.152618704055811</v>
      </c>
      <c r="BC203" s="62"/>
      <c r="BD203" s="60">
        <f t="shared" si="181"/>
        <v>-2</v>
      </c>
      <c r="BE203" s="60">
        <f t="shared" si="182"/>
        <v>-114</v>
      </c>
      <c r="BF203" s="60">
        <f t="shared" si="183"/>
        <v>66</v>
      </c>
      <c r="BI203" s="37">
        <f t="shared" si="148"/>
        <v>-1.1694855576428395E-3</v>
      </c>
      <c r="BJ203" s="37">
        <f t="shared" si="149"/>
        <v>-0.94019548755037763</v>
      </c>
      <c r="BK203" s="37">
        <f t="shared" si="150"/>
        <v>-1.6586752571213998E-3</v>
      </c>
      <c r="BL203" s="37">
        <f t="shared" si="151"/>
        <v>-1.1196888087961336</v>
      </c>
    </row>
    <row r="204" spans="22:64" x14ac:dyDescent="0.35">
      <c r="V204" s="29">
        <v>3</v>
      </c>
      <c r="W204" s="64">
        <f t="shared" si="169"/>
        <v>10000</v>
      </c>
      <c r="X204" s="30">
        <f t="shared" si="152"/>
        <v>-6.6910605961528935</v>
      </c>
      <c r="Y204" s="31">
        <f t="shared" si="155"/>
        <v>-5.0426273501160885</v>
      </c>
      <c r="Z204" s="31">
        <f t="shared" si="156"/>
        <v>-55.97266865915897</v>
      </c>
      <c r="AA204" s="31">
        <f t="shared" si="157"/>
        <v>5.7274145757138344E-2</v>
      </c>
      <c r="AB204" s="31">
        <f t="shared" si="158"/>
        <v>-6.57252728748899</v>
      </c>
      <c r="AC204" s="31">
        <f t="shared" si="170"/>
        <v>6.1722493505046307E-5</v>
      </c>
      <c r="AD204" s="31">
        <f t="shared" si="159"/>
        <v>0.21599897672814145</v>
      </c>
      <c r="AE204" s="31">
        <f t="shared" si="171"/>
        <v>-11.67635207801834</v>
      </c>
      <c r="AF204" s="31">
        <f t="shared" si="172"/>
        <v>-62.329196969919813</v>
      </c>
      <c r="AG204" s="31">
        <f t="shared" si="145"/>
        <v>73.803921600570277</v>
      </c>
      <c r="AH204" s="31">
        <f t="shared" si="160"/>
        <v>-67.829319423471517</v>
      </c>
      <c r="AI204" s="31">
        <f t="shared" si="161"/>
        <v>-89.976737484625644</v>
      </c>
      <c r="AJ204" s="31">
        <f t="shared" si="173"/>
        <v>3.4420093349478242</v>
      </c>
      <c r="AK204" s="31">
        <f t="shared" si="162"/>
        <v>47.714834500180409</v>
      </c>
      <c r="AL204" s="32">
        <f t="shared" si="163"/>
        <v>-7.4959943305900986E-2</v>
      </c>
      <c r="AM204" s="31">
        <f t="shared" si="164"/>
        <v>-7.5165795202835319</v>
      </c>
      <c r="AN204" s="31">
        <f t="shared" si="174"/>
        <v>9.3416515687406836</v>
      </c>
      <c r="AO204" s="31">
        <f t="shared" si="175"/>
        <v>-49.778482504728771</v>
      </c>
      <c r="AP204" s="30">
        <f t="shared" si="146"/>
        <v>19.493882694704595</v>
      </c>
      <c r="AQ204" s="30">
        <f t="shared" si="147"/>
        <v>-19.244228782212005</v>
      </c>
      <c r="AR204" s="31">
        <f t="shared" si="176"/>
        <v>-2.085046596785066</v>
      </c>
      <c r="AS204" s="33">
        <f t="shared" si="177"/>
        <v>-112.10767947464859</v>
      </c>
      <c r="AT204" s="31">
        <f t="shared" si="165"/>
        <v>4.3473493697354132E-6</v>
      </c>
      <c r="AU204" s="31">
        <f t="shared" si="166"/>
        <v>5.7324821636673531E-2</v>
      </c>
      <c r="AV204" s="32">
        <f t="shared" si="167"/>
        <v>-5.1737075202487087E-8</v>
      </c>
      <c r="AW204" s="31">
        <f t="shared" si="168"/>
        <v>-6.2536189676395786E-3</v>
      </c>
      <c r="AX204" s="34">
        <f t="shared" si="178"/>
        <v>4.2956122945329259E-6</v>
      </c>
      <c r="AY204" s="35">
        <f t="shared" si="179"/>
        <v>5.1071202669033949E-2</v>
      </c>
      <c r="AZ204" s="10">
        <f t="shared" si="153"/>
        <v>-2.0880037257014354</v>
      </c>
      <c r="BA204" s="10">
        <f t="shared" si="154"/>
        <v>-114.16446249439885</v>
      </c>
      <c r="BB204" s="10">
        <f t="shared" si="180"/>
        <v>65.835537505601152</v>
      </c>
      <c r="BC204" s="37"/>
      <c r="BD204" s="60">
        <f t="shared" si="181"/>
        <v>-2</v>
      </c>
      <c r="BE204" s="60">
        <f t="shared" si="182"/>
        <v>-114</v>
      </c>
      <c r="BF204" s="60">
        <f t="shared" si="183"/>
        <v>66</v>
      </c>
      <c r="BI204" s="37">
        <f t="shared" si="148"/>
        <v>-1.2245939440156037E-3</v>
      </c>
      <c r="BJ204" s="37">
        <f t="shared" si="149"/>
        <v>-0.96209138424418317</v>
      </c>
      <c r="BK204" s="37">
        <f t="shared" si="150"/>
        <v>-1.7368305846483477E-3</v>
      </c>
      <c r="BL204" s="37">
        <f t="shared" si="151"/>
        <v>-1.1457628381751035</v>
      </c>
    </row>
    <row r="205" spans="22:64" x14ac:dyDescent="0.35">
      <c r="V205" s="29">
        <v>3.01</v>
      </c>
      <c r="W205" s="36">
        <f t="shared" si="169"/>
        <v>10232.929922807547</v>
      </c>
      <c r="X205" s="30">
        <f t="shared" si="152"/>
        <v>-6.6910605961528935</v>
      </c>
      <c r="Y205" s="31">
        <f t="shared" si="155"/>
        <v>-5.1809842966152386</v>
      </c>
      <c r="Z205" s="31">
        <f t="shared" si="156"/>
        <v>-56.581842558980625</v>
      </c>
      <c r="AA205" s="31">
        <f t="shared" si="157"/>
        <v>5.995484491898035E-2</v>
      </c>
      <c r="AB205" s="31">
        <f t="shared" si="158"/>
        <v>-6.7242349632841147</v>
      </c>
      <c r="AC205" s="31">
        <f t="shared" si="170"/>
        <v>6.4631363361290518E-5</v>
      </c>
      <c r="AD205" s="31">
        <f t="shared" si="159"/>
        <v>0.2210301898775327</v>
      </c>
      <c r="AE205" s="31">
        <f t="shared" si="171"/>
        <v>-11.81202541648579</v>
      </c>
      <c r="AF205" s="31">
        <f t="shared" si="172"/>
        <v>-63.085047332387212</v>
      </c>
      <c r="AG205" s="31">
        <f t="shared" si="145"/>
        <v>73.803921600570277</v>
      </c>
      <c r="AH205" s="31">
        <f t="shared" si="160"/>
        <v>-68.029319391250709</v>
      </c>
      <c r="AI205" s="31">
        <f t="shared" si="161"/>
        <v>-89.977267004066888</v>
      </c>
      <c r="AJ205" s="31">
        <f t="shared" si="173"/>
        <v>3.5526109465658751</v>
      </c>
      <c r="AK205" s="31">
        <f t="shared" si="162"/>
        <v>48.370744578459664</v>
      </c>
      <c r="AL205" s="32">
        <f t="shared" si="163"/>
        <v>-7.8460971757025294E-2</v>
      </c>
      <c r="AM205" s="31">
        <f t="shared" si="164"/>
        <v>-7.6895917059059622</v>
      </c>
      <c r="AN205" s="31">
        <f t="shared" si="174"/>
        <v>9.248752184128417</v>
      </c>
      <c r="AO205" s="31">
        <f t="shared" si="175"/>
        <v>-49.296114131513185</v>
      </c>
      <c r="AP205" s="30">
        <f t="shared" si="146"/>
        <v>19.493882694704595</v>
      </c>
      <c r="AQ205" s="30">
        <f t="shared" si="147"/>
        <v>-19.244228782212005</v>
      </c>
      <c r="AR205" s="31">
        <f t="shared" si="176"/>
        <v>-2.3136193198647845</v>
      </c>
      <c r="AS205" s="33">
        <f t="shared" si="177"/>
        <v>-112.3811614639004</v>
      </c>
      <c r="AT205" s="31">
        <f t="shared" si="165"/>
        <v>4.5522335261718105E-6</v>
      </c>
      <c r="AU205" s="31">
        <f t="shared" si="166"/>
        <v>5.8660087342096386E-2</v>
      </c>
      <c r="AV205" s="32">
        <f t="shared" si="167"/>
        <v>-5.417536950191316E-8</v>
      </c>
      <c r="AW205" s="31">
        <f t="shared" si="168"/>
        <v>-6.3992844647819879E-3</v>
      </c>
      <c r="AX205" s="34">
        <f t="shared" si="178"/>
        <v>4.4980581566698976E-6</v>
      </c>
      <c r="AY205" s="35">
        <f t="shared" si="179"/>
        <v>5.2260802877314397E-2</v>
      </c>
      <c r="AZ205" s="10">
        <f t="shared" si="153"/>
        <v>-2.3167157883176173</v>
      </c>
      <c r="BA205" s="10">
        <f t="shared" si="154"/>
        <v>-114.48584139023208</v>
      </c>
      <c r="BB205" s="10">
        <f t="shared" si="180"/>
        <v>65.514158609767918</v>
      </c>
      <c r="BC205" s="62"/>
      <c r="BD205" s="60">
        <f t="shared" si="181"/>
        <v>-2</v>
      </c>
      <c r="BE205" s="60">
        <f t="shared" si="182"/>
        <v>-114</v>
      </c>
      <c r="BF205" s="60">
        <f t="shared" si="183"/>
        <v>66</v>
      </c>
      <c r="BI205" s="37">
        <f t="shared" si="148"/>
        <v>-1.2822987591435955E-3</v>
      </c>
      <c r="BJ205" s="37">
        <f t="shared" si="149"/>
        <v>-0.98449701090794162</v>
      </c>
      <c r="BK205" s="37">
        <f t="shared" si="150"/>
        <v>-1.8186677518456941E-3</v>
      </c>
      <c r="BL205" s="37">
        <f t="shared" si="151"/>
        <v>-1.1724437183010472</v>
      </c>
    </row>
    <row r="206" spans="22:64" x14ac:dyDescent="0.35">
      <c r="V206" s="29">
        <v>3.02</v>
      </c>
      <c r="W206" s="38">
        <f t="shared" si="169"/>
        <v>10471.285480508999</v>
      </c>
      <c r="X206" s="30">
        <f t="shared" si="152"/>
        <v>-6.6910605961528935</v>
      </c>
      <c r="Y206" s="31">
        <f t="shared" si="155"/>
        <v>-5.3212874535778738</v>
      </c>
      <c r="Z206" s="31">
        <f t="shared" si="156"/>
        <v>-57.185524432358832</v>
      </c>
      <c r="AA206" s="31">
        <f t="shared" si="157"/>
        <v>6.2760109185647714E-2</v>
      </c>
      <c r="AB206" s="31">
        <f t="shared" si="158"/>
        <v>-6.8793783543872253</v>
      </c>
      <c r="AC206" s="31">
        <f t="shared" si="170"/>
        <v>6.7677321941949495E-5</v>
      </c>
      <c r="AD206" s="31">
        <f t="shared" si="159"/>
        <v>0.22617859150667077</v>
      </c>
      <c r="AE206" s="31">
        <f t="shared" si="171"/>
        <v>-11.949520263223178</v>
      </c>
      <c r="AF206" s="31">
        <f t="shared" si="172"/>
        <v>-63.838724195239386</v>
      </c>
      <c r="AG206" s="31">
        <f t="shared" si="145"/>
        <v>73.803921600570277</v>
      </c>
      <c r="AH206" s="31">
        <f t="shared" si="160"/>
        <v>-68.229319360480076</v>
      </c>
      <c r="AI206" s="31">
        <f t="shared" si="161"/>
        <v>-89.977784470177866</v>
      </c>
      <c r="AJ206" s="31">
        <f t="shared" si="173"/>
        <v>3.6654832204255507</v>
      </c>
      <c r="AK206" s="31">
        <f t="shared" si="162"/>
        <v>49.024884355557838</v>
      </c>
      <c r="AL206" s="32">
        <f t="shared" si="163"/>
        <v>-8.212397613156322E-2</v>
      </c>
      <c r="AM206" s="31">
        <f t="shared" si="164"/>
        <v>-7.8664879128823433</v>
      </c>
      <c r="AN206" s="31">
        <f t="shared" si="174"/>
        <v>9.1579614843841881</v>
      </c>
      <c r="AO206" s="31">
        <f t="shared" si="175"/>
        <v>-48.81938802750237</v>
      </c>
      <c r="AP206" s="30">
        <f t="shared" si="146"/>
        <v>19.493882694704595</v>
      </c>
      <c r="AQ206" s="30">
        <f t="shared" si="147"/>
        <v>-19.244228782212005</v>
      </c>
      <c r="AR206" s="31">
        <f t="shared" si="176"/>
        <v>-2.5419048663463997</v>
      </c>
      <c r="AS206" s="33">
        <f t="shared" si="177"/>
        <v>-112.65811222274175</v>
      </c>
      <c r="AT206" s="31">
        <f t="shared" si="165"/>
        <v>4.7667735644077372E-6</v>
      </c>
      <c r="AU206" s="31">
        <f t="shared" si="166"/>
        <v>6.002645531531503E-2</v>
      </c>
      <c r="AV206" s="32">
        <f t="shared" si="167"/>
        <v>-5.6728574992342873E-8</v>
      </c>
      <c r="AW206" s="31">
        <f t="shared" si="168"/>
        <v>-6.5483429471392528E-3</v>
      </c>
      <c r="AX206" s="34">
        <f t="shared" si="178"/>
        <v>4.7100449894153945E-6</v>
      </c>
      <c r="AY206" s="35">
        <f t="shared" si="179"/>
        <v>5.3478112368175776E-2</v>
      </c>
      <c r="AZ206" s="10">
        <f t="shared" si="153"/>
        <v>-2.5451472387311642</v>
      </c>
      <c r="BA206" s="10">
        <f t="shared" si="154"/>
        <v>-114.81180387966658</v>
      </c>
      <c r="BB206" s="10">
        <f t="shared" si="180"/>
        <v>65.188196120333416</v>
      </c>
      <c r="BC206" s="37"/>
      <c r="BD206" s="60">
        <f t="shared" si="181"/>
        <v>-3</v>
      </c>
      <c r="BE206" s="60">
        <f t="shared" si="182"/>
        <v>-115</v>
      </c>
      <c r="BF206" s="60">
        <f t="shared" si="183"/>
        <v>65</v>
      </c>
      <c r="BI206" s="37">
        <f t="shared" si="148"/>
        <v>-1.3427222966571175E-3</v>
      </c>
      <c r="BJ206" s="37">
        <f t="shared" si="149"/>
        <v>-1.0074242198753154</v>
      </c>
      <c r="BK206" s="37">
        <f t="shared" si="150"/>
        <v>-1.9043601330968384E-3</v>
      </c>
      <c r="BL206" s="37">
        <f t="shared" si="151"/>
        <v>-1.1997455494177043</v>
      </c>
    </row>
    <row r="207" spans="22:64" x14ac:dyDescent="0.35">
      <c r="V207" s="29">
        <v>3.03</v>
      </c>
      <c r="W207" s="36">
        <f t="shared" si="169"/>
        <v>10715.193052376069</v>
      </c>
      <c r="X207" s="30">
        <f t="shared" si="152"/>
        <v>-6.6910605961528935</v>
      </c>
      <c r="Y207" s="31">
        <f t="shared" si="155"/>
        <v>-5.4635010397997181</v>
      </c>
      <c r="Z207" s="31">
        <f t="shared" si="156"/>
        <v>-57.783498220288912</v>
      </c>
      <c r="AA207" s="31">
        <f t="shared" si="157"/>
        <v>6.5695640646759687E-2</v>
      </c>
      <c r="AB207" s="31">
        <f t="shared" si="158"/>
        <v>-7.0380306149173357</v>
      </c>
      <c r="AC207" s="31">
        <f t="shared" si="170"/>
        <v>7.0866829837750445E-5</v>
      </c>
      <c r="AD207" s="31">
        <f t="shared" si="159"/>
        <v>0.23144691103350187</v>
      </c>
      <c r="AE207" s="31">
        <f t="shared" si="171"/>
        <v>-12.088795128476013</v>
      </c>
      <c r="AF207" s="31">
        <f t="shared" si="172"/>
        <v>-64.59008192417275</v>
      </c>
      <c r="AG207" s="31">
        <f t="shared" si="145"/>
        <v>73.803921600570277</v>
      </c>
      <c r="AH207" s="31">
        <f t="shared" si="160"/>
        <v>-68.429319331094348</v>
      </c>
      <c r="AI207" s="31">
        <f t="shared" si="161"/>
        <v>-89.978290157325603</v>
      </c>
      <c r="AJ207" s="31">
        <f t="shared" si="173"/>
        <v>3.7806127395693396</v>
      </c>
      <c r="AK207" s="31">
        <f t="shared" si="162"/>
        <v>49.676918604687138</v>
      </c>
      <c r="AL207" s="32">
        <f t="shared" si="163"/>
        <v>-8.5956304107192932E-2</v>
      </c>
      <c r="AM207" s="31">
        <f t="shared" si="164"/>
        <v>-8.0473484371791244</v>
      </c>
      <c r="AN207" s="31">
        <f t="shared" si="174"/>
        <v>9.0692587049380755</v>
      </c>
      <c r="AO207" s="31">
        <f t="shared" si="175"/>
        <v>-48.348719989817589</v>
      </c>
      <c r="AP207" s="30">
        <f t="shared" si="146"/>
        <v>19.493882694704595</v>
      </c>
      <c r="AQ207" s="30">
        <f t="shared" si="147"/>
        <v>-19.244228782212005</v>
      </c>
      <c r="AR207" s="31">
        <f t="shared" si="176"/>
        <v>-2.7698825110453456</v>
      </c>
      <c r="AS207" s="33">
        <f t="shared" si="177"/>
        <v>-112.93880191399035</v>
      </c>
      <c r="AT207" s="31">
        <f t="shared" si="165"/>
        <v>4.9914245515263183E-6</v>
      </c>
      <c r="AU207" s="31">
        <f t="shared" si="166"/>
        <v>6.1424650016494817E-2</v>
      </c>
      <c r="AV207" s="32">
        <f t="shared" si="167"/>
        <v>-5.9402111194276645E-8</v>
      </c>
      <c r="AW207" s="31">
        <f t="shared" si="168"/>
        <v>-6.7008734474836695E-3</v>
      </c>
      <c r="AX207" s="34">
        <f t="shared" si="178"/>
        <v>4.9320224403320416E-6</v>
      </c>
      <c r="AY207" s="35">
        <f t="shared" si="179"/>
        <v>5.4723776569011146E-2</v>
      </c>
      <c r="AZ207" s="10">
        <f t="shared" si="153"/>
        <v>-2.7732776608892933</v>
      </c>
      <c r="BA207" s="10">
        <f t="shared" si="154"/>
        <v>-115.14264603318676</v>
      </c>
      <c r="BB207" s="10">
        <f t="shared" si="180"/>
        <v>64.857353966813236</v>
      </c>
      <c r="BC207" s="62"/>
      <c r="BD207" s="60">
        <f t="shared" si="181"/>
        <v>-3</v>
      </c>
      <c r="BE207" s="60">
        <f t="shared" si="182"/>
        <v>-115</v>
      </c>
      <c r="BF207" s="60">
        <f t="shared" si="183"/>
        <v>65</v>
      </c>
      <c r="BI207" s="37">
        <f t="shared" si="148"/>
        <v>-1.4059926067345654E-3</v>
      </c>
      <c r="BJ207" s="37">
        <f t="shared" si="149"/>
        <v>-1.0308851380695099</v>
      </c>
      <c r="BK207" s="37">
        <f t="shared" si="150"/>
        <v>-1.9940892596532847E-3</v>
      </c>
      <c r="BL207" s="37">
        <f t="shared" si="151"/>
        <v>-1.2276827576959195</v>
      </c>
    </row>
    <row r="208" spans="22:64" x14ac:dyDescent="0.35">
      <c r="V208" s="29">
        <v>3.04</v>
      </c>
      <c r="W208" s="38">
        <f t="shared" si="169"/>
        <v>10964.781961431863</v>
      </c>
      <c r="X208" s="30">
        <f t="shared" si="152"/>
        <v>-6.6910605961528935</v>
      </c>
      <c r="Y208" s="31">
        <f t="shared" si="155"/>
        <v>-5.6075882829892141</v>
      </c>
      <c r="Z208" s="31">
        <f t="shared" si="156"/>
        <v>-58.375559896788289</v>
      </c>
      <c r="AA208" s="31">
        <f t="shared" si="157"/>
        <v>6.8767394234454604E-2</v>
      </c>
      <c r="AB208" s="31">
        <f t="shared" si="158"/>
        <v>-7.2002661276020357</v>
      </c>
      <c r="AC208" s="31">
        <f t="shared" si="170"/>
        <v>7.4206652101032854E-5</v>
      </c>
      <c r="AD208" s="31">
        <f t="shared" si="159"/>
        <v>0.23683794143423192</v>
      </c>
      <c r="AE208" s="31">
        <f t="shared" si="171"/>
        <v>-12.229807278255551</v>
      </c>
      <c r="AF208" s="31">
        <f t="shared" si="172"/>
        <v>-65.338988082956092</v>
      </c>
      <c r="AG208" s="31">
        <f t="shared" si="145"/>
        <v>73.803921600570277</v>
      </c>
      <c r="AH208" s="31">
        <f t="shared" si="160"/>
        <v>-68.62931930303121</v>
      </c>
      <c r="AI208" s="31">
        <f t="shared" si="161"/>
        <v>-89.978784333631779</v>
      </c>
      <c r="AJ208" s="31">
        <f t="shared" si="173"/>
        <v>3.8979838355695988</v>
      </c>
      <c r="AK208" s="31">
        <f t="shared" si="162"/>
        <v>50.3265175448702</v>
      </c>
      <c r="AL208" s="32">
        <f t="shared" si="163"/>
        <v>-8.99656228644925E-2</v>
      </c>
      <c r="AM208" s="31">
        <f t="shared" si="164"/>
        <v>-8.232254748837363</v>
      </c>
      <c r="AN208" s="31">
        <f t="shared" si="174"/>
        <v>8.9826205102441747</v>
      </c>
      <c r="AO208" s="31">
        <f t="shared" si="175"/>
        <v>-47.884521537598943</v>
      </c>
      <c r="AP208" s="30">
        <f t="shared" si="146"/>
        <v>19.493882694704595</v>
      </c>
      <c r="AQ208" s="30">
        <f t="shared" si="147"/>
        <v>-19.244228782212005</v>
      </c>
      <c r="AR208" s="31">
        <f t="shared" si="176"/>
        <v>-2.9975328555187843</v>
      </c>
      <c r="AS208" s="33">
        <f t="shared" si="177"/>
        <v>-113.22350962055503</v>
      </c>
      <c r="AT208" s="31">
        <f t="shared" si="165"/>
        <v>5.2266630030879364E-6</v>
      </c>
      <c r="AU208" s="31">
        <f t="shared" si="166"/>
        <v>6.2855412780308734E-2</v>
      </c>
      <c r="AV208" s="32">
        <f t="shared" si="167"/>
        <v>-6.2201646424714578E-8</v>
      </c>
      <c r="AW208" s="31">
        <f t="shared" si="168"/>
        <v>-6.8569568394968522E-3</v>
      </c>
      <c r="AX208" s="34">
        <f t="shared" si="178"/>
        <v>5.164461356663222E-6</v>
      </c>
      <c r="AY208" s="35">
        <f t="shared" si="179"/>
        <v>5.5998455940811882E-2</v>
      </c>
      <c r="AZ208" s="10">
        <f t="shared" si="153"/>
        <v>-3.0010879800268722</v>
      </c>
      <c r="BA208" s="10">
        <f t="shared" si="154"/>
        <v>-115.47867344055355</v>
      </c>
      <c r="BB208" s="10">
        <f t="shared" si="180"/>
        <v>64.52132655944645</v>
      </c>
      <c r="BC208" s="37"/>
      <c r="BD208" s="60">
        <f t="shared" si="181"/>
        <v>-3</v>
      </c>
      <c r="BE208" s="60">
        <f t="shared" si="182"/>
        <v>-115</v>
      </c>
      <c r="BF208" s="60">
        <f t="shared" si="183"/>
        <v>65</v>
      </c>
      <c r="BI208" s="37">
        <f t="shared" si="148"/>
        <v>-1.4722437667368815E-3</v>
      </c>
      <c r="BJ208" s="37">
        <f t="shared" si="149"/>
        <v>-1.0548921732930745</v>
      </c>
      <c r="BK208" s="37">
        <f t="shared" si="150"/>
        <v>-2.0880452027080224E-3</v>
      </c>
      <c r="BL208" s="37">
        <f t="shared" si="151"/>
        <v>-1.2562701026462537</v>
      </c>
    </row>
    <row r="209" spans="22:64" x14ac:dyDescent="0.35">
      <c r="V209" s="29">
        <v>3.05</v>
      </c>
      <c r="W209" s="36">
        <f t="shared" si="169"/>
        <v>11220.184543019637</v>
      </c>
      <c r="X209" s="30">
        <f t="shared" si="152"/>
        <v>-6.6910605961528935</v>
      </c>
      <c r="Y209" s="31">
        <f t="shared" si="155"/>
        <v>-5.753511533955443</v>
      </c>
      <c r="Z209" s="31">
        <f t="shared" si="156"/>
        <v>-58.96151759906936</v>
      </c>
      <c r="AA209" s="31">
        <f t="shared" si="157"/>
        <v>7.1981588159706608E-2</v>
      </c>
      <c r="AB209" s="31">
        <f t="shared" si="158"/>
        <v>-7.3661605003285455</v>
      </c>
      <c r="AC209" s="31">
        <f t="shared" si="170"/>
        <v>7.7703872583465103E-5</v>
      </c>
      <c r="AD209" s="31">
        <f t="shared" si="159"/>
        <v>0.24235454072249693</v>
      </c>
      <c r="AE209" s="31">
        <f t="shared" si="171"/>
        <v>-12.372512838076046</v>
      </c>
      <c r="AF209" s="31">
        <f t="shared" si="172"/>
        <v>-66.085323558675398</v>
      </c>
      <c r="AG209" s="31">
        <f t="shared" si="145"/>
        <v>73.803921600570277</v>
      </c>
      <c r="AH209" s="31">
        <f t="shared" si="160"/>
        <v>-68.829319276231104</v>
      </c>
      <c r="AI209" s="31">
        <f t="shared" si="161"/>
        <v>-89.979267261114941</v>
      </c>
      <c r="AJ209" s="31">
        <f t="shared" si="173"/>
        <v>4.0175786526224835</v>
      </c>
      <c r="AK209" s="31">
        <f t="shared" si="162"/>
        <v>50.973357641275086</v>
      </c>
      <c r="AL209" s="32">
        <f t="shared" si="163"/>
        <v>-9.4159931677674807E-2</v>
      </c>
      <c r="AM209" s="31">
        <f t="shared" si="164"/>
        <v>-8.4212894732269934</v>
      </c>
      <c r="AN209" s="31">
        <f t="shared" si="174"/>
        <v>8.898021045283981</v>
      </c>
      <c r="AO209" s="31">
        <f t="shared" si="175"/>
        <v>-47.427199093066847</v>
      </c>
      <c r="AP209" s="30">
        <f t="shared" si="146"/>
        <v>19.493882694704595</v>
      </c>
      <c r="AQ209" s="30">
        <f t="shared" si="147"/>
        <v>-19.244228782212005</v>
      </c>
      <c r="AR209" s="31">
        <f t="shared" si="176"/>
        <v>-3.224837880299475</v>
      </c>
      <c r="AS209" s="33">
        <f t="shared" si="177"/>
        <v>-113.51252265174224</v>
      </c>
      <c r="AT209" s="31">
        <f t="shared" si="165"/>
        <v>5.472987886021697E-6</v>
      </c>
      <c r="AU209" s="31">
        <f t="shared" si="166"/>
        <v>6.4319502208970716E-2</v>
      </c>
      <c r="AV209" s="32">
        <f t="shared" si="167"/>
        <v>-6.5133118048034599E-8</v>
      </c>
      <c r="AW209" s="31">
        <f t="shared" si="168"/>
        <v>-7.0166758806499653E-3</v>
      </c>
      <c r="AX209" s="34">
        <f t="shared" si="178"/>
        <v>5.4078547679736621E-6</v>
      </c>
      <c r="AY209" s="35">
        <f t="shared" si="179"/>
        <v>5.7302826328320754E-2</v>
      </c>
      <c r="AZ209" s="10">
        <f t="shared" si="153"/>
        <v>-3.2285605155835935</v>
      </c>
      <c r="BA209" s="10">
        <f t="shared" si="154"/>
        <v>-115.82020053076204</v>
      </c>
      <c r="BB209" s="10">
        <f t="shared" si="180"/>
        <v>64.179799469237963</v>
      </c>
      <c r="BC209" s="62"/>
      <c r="BD209" s="60">
        <f t="shared" si="181"/>
        <v>-3</v>
      </c>
      <c r="BE209" s="60">
        <f t="shared" si="182"/>
        <v>-116</v>
      </c>
      <c r="BF209" s="60">
        <f t="shared" si="183"/>
        <v>64</v>
      </c>
      <c r="BI209" s="37">
        <f t="shared" si="148"/>
        <v>-1.5416161645099746E-3</v>
      </c>
      <c r="BJ209" s="37">
        <f t="shared" si="149"/>
        <v>-1.0794580206566278</v>
      </c>
      <c r="BK209" s="37">
        <f t="shared" si="150"/>
        <v>-2.1864269743761969E-3</v>
      </c>
      <c r="BL209" s="37">
        <f t="shared" si="151"/>
        <v>-1.2855226846914798</v>
      </c>
    </row>
    <row r="210" spans="22:64" x14ac:dyDescent="0.35">
      <c r="V210" s="29">
        <v>3.06</v>
      </c>
      <c r="W210" s="38">
        <f t="shared" si="169"/>
        <v>11481.536214968839</v>
      </c>
      <c r="X210" s="30">
        <f t="shared" si="152"/>
        <v>-6.6910605961528935</v>
      </c>
      <c r="Y210" s="31">
        <f t="shared" si="155"/>
        <v>-5.9012323796550028</v>
      </c>
      <c r="Z210" s="31">
        <f t="shared" si="156"/>
        <v>-59.541191705208043</v>
      </c>
      <c r="AA210" s="31">
        <f t="shared" si="157"/>
        <v>7.5344714705366939E-2</v>
      </c>
      <c r="AB210" s="31">
        <f t="shared" si="158"/>
        <v>-7.535790560547885</v>
      </c>
      <c r="AC210" s="31">
        <f t="shared" si="170"/>
        <v>8.1365908971757039E-5</v>
      </c>
      <c r="AD210" s="31">
        <f t="shared" si="159"/>
        <v>0.24799963346289838</v>
      </c>
      <c r="AE210" s="31">
        <f t="shared" si="171"/>
        <v>-12.516866895193559</v>
      </c>
      <c r="AF210" s="31">
        <f t="shared" si="172"/>
        <v>-66.828982632293034</v>
      </c>
      <c r="AG210" s="31">
        <f t="shared" si="145"/>
        <v>73.803921600570277</v>
      </c>
      <c r="AH210" s="31">
        <f t="shared" si="160"/>
        <v>-69.029319250637201</v>
      </c>
      <c r="AI210" s="31">
        <f t="shared" si="161"/>
        <v>-89.979739195829367</v>
      </c>
      <c r="AJ210" s="31">
        <f t="shared" si="173"/>
        <v>4.1393772197646879</v>
      </c>
      <c r="AK210" s="31">
        <f t="shared" si="162"/>
        <v>51.61712236709036</v>
      </c>
      <c r="AL210" s="32">
        <f t="shared" si="163"/>
        <v>-9.8547574877349192E-2</v>
      </c>
      <c r="AM210" s="31">
        <f t="shared" si="164"/>
        <v>-8.6145363689975589</v>
      </c>
      <c r="AN210" s="31">
        <f t="shared" si="174"/>
        <v>8.8154319948204147</v>
      </c>
      <c r="AO210" s="31">
        <f t="shared" si="175"/>
        <v>-46.97715319773657</v>
      </c>
      <c r="AP210" s="30">
        <f t="shared" si="146"/>
        <v>19.493882694704595</v>
      </c>
      <c r="AQ210" s="30">
        <f t="shared" si="147"/>
        <v>-19.244228782212005</v>
      </c>
      <c r="AR210" s="31">
        <f t="shared" si="176"/>
        <v>-3.4517809878805537</v>
      </c>
      <c r="AS210" s="33">
        <f t="shared" si="177"/>
        <v>-113.8061358300296</v>
      </c>
      <c r="AT210" s="31">
        <f t="shared" si="165"/>
        <v>5.7309216890189446E-6</v>
      </c>
      <c r="AU210" s="31">
        <f t="shared" si="166"/>
        <v>6.5817694574423172E-2</v>
      </c>
      <c r="AV210" s="32">
        <f t="shared" si="167"/>
        <v>-6.8202747905233363E-8</v>
      </c>
      <c r="AW210" s="31">
        <f t="shared" si="168"/>
        <v>-7.1801152560828502E-3</v>
      </c>
      <c r="AX210" s="34">
        <f t="shared" si="178"/>
        <v>5.6627189411137116E-6</v>
      </c>
      <c r="AY210" s="35">
        <f t="shared" si="179"/>
        <v>5.8637579318340322E-2</v>
      </c>
      <c r="AZ210" s="10">
        <f t="shared" si="153"/>
        <v>-3.4556790249040694</v>
      </c>
      <c r="BA210" s="10">
        <f t="shared" si="154"/>
        <v>-116.16754987276227</v>
      </c>
      <c r="BB210" s="10">
        <f t="shared" si="180"/>
        <v>63.832450127237735</v>
      </c>
      <c r="BC210" s="37"/>
      <c r="BD210" s="60">
        <f t="shared" si="181"/>
        <v>-3</v>
      </c>
      <c r="BE210" s="60">
        <f t="shared" si="182"/>
        <v>-116</v>
      </c>
      <c r="BF210" s="60">
        <f t="shared" si="183"/>
        <v>64</v>
      </c>
      <c r="BI210" s="37">
        <f t="shared" si="148"/>
        <v>-1.6142567949938079E-3</v>
      </c>
      <c r="BJ210" s="37">
        <f t="shared" si="149"/>
        <v>-1.1045956691492185</v>
      </c>
      <c r="BK210" s="37">
        <f t="shared" si="150"/>
        <v>-2.2894429474631926E-3</v>
      </c>
      <c r="BL210" s="37">
        <f t="shared" si="151"/>
        <v>-1.3154559529017864</v>
      </c>
    </row>
    <row r="211" spans="22:64" x14ac:dyDescent="0.35">
      <c r="V211" s="29">
        <v>3.07</v>
      </c>
      <c r="W211" s="36">
        <f t="shared" si="169"/>
        <v>11748.975549395294</v>
      </c>
      <c r="X211" s="30">
        <f t="shared" si="152"/>
        <v>-6.6910605961528935</v>
      </c>
      <c r="Y211" s="31">
        <f t="shared" si="155"/>
        <v>-6.050711754502669</v>
      </c>
      <c r="Z211" s="31">
        <f t="shared" si="156"/>
        <v>-60.114414861332413</v>
      </c>
      <c r="AA211" s="31">
        <f t="shared" si="157"/>
        <v>7.8863551380784561E-2</v>
      </c>
      <c r="AB211" s="31">
        <f t="shared" si="158"/>
        <v>-7.7092343473603275</v>
      </c>
      <c r="AC211" s="31">
        <f t="shared" si="170"/>
        <v>8.5200528507851412E-5</v>
      </c>
      <c r="AD211" s="31">
        <f t="shared" si="159"/>
        <v>0.25377621231968872</v>
      </c>
      <c r="AE211" s="31">
        <f t="shared" si="171"/>
        <v>-12.66282359874627</v>
      </c>
      <c r="AF211" s="31">
        <f t="shared" si="172"/>
        <v>-67.56987299637305</v>
      </c>
      <c r="AG211" s="31">
        <f t="shared" si="145"/>
        <v>73.803921600570277</v>
      </c>
      <c r="AH211" s="31">
        <f t="shared" si="160"/>
        <v>-69.229319226195216</v>
      </c>
      <c r="AI211" s="31">
        <f t="shared" si="161"/>
        <v>-89.980200388000824</v>
      </c>
      <c r="AJ211" s="31">
        <f t="shared" si="173"/>
        <v>4.2633575306034635</v>
      </c>
      <c r="AK211" s="31">
        <f t="shared" si="162"/>
        <v>52.257502922863594</v>
      </c>
      <c r="AL211" s="32">
        <f t="shared" si="163"/>
        <v>-0.10313725518386721</v>
      </c>
      <c r="AM211" s="31">
        <f t="shared" si="164"/>
        <v>-8.8120803024919017</v>
      </c>
      <c r="AN211" s="31">
        <f t="shared" si="174"/>
        <v>8.7348226497946584</v>
      </c>
      <c r="AO211" s="31">
        <f t="shared" si="175"/>
        <v>-46.53477776762913</v>
      </c>
      <c r="AP211" s="30">
        <f t="shared" si="146"/>
        <v>19.493882694704595</v>
      </c>
      <c r="AQ211" s="30">
        <f t="shared" si="147"/>
        <v>-19.244228782212005</v>
      </c>
      <c r="AR211" s="31">
        <f t="shared" si="176"/>
        <v>-3.6783470364590212</v>
      </c>
      <c r="AS211" s="33">
        <f t="shared" si="177"/>
        <v>-114.10465076400217</v>
      </c>
      <c r="AT211" s="31">
        <f t="shared" si="165"/>
        <v>6.0010115199269909E-6</v>
      </c>
      <c r="AU211" s="31">
        <f t="shared" si="166"/>
        <v>6.7350784229889327E-2</v>
      </c>
      <c r="AV211" s="32">
        <f t="shared" si="167"/>
        <v>-7.1417044242582584E-8</v>
      </c>
      <c r="AW211" s="31">
        <f t="shared" si="168"/>
        <v>-7.3473616235050629E-3</v>
      </c>
      <c r="AX211" s="34">
        <f t="shared" si="178"/>
        <v>5.929594475684408E-6</v>
      </c>
      <c r="AY211" s="35">
        <f t="shared" si="179"/>
        <v>6.0003422606384263E-2</v>
      </c>
      <c r="AZ211" s="10">
        <f t="shared" si="153"/>
        <v>-3.6824287377300728</v>
      </c>
      <c r="BA211" s="10">
        <f t="shared" si="154"/>
        <v>-116.52105146264427</v>
      </c>
      <c r="BB211" s="10">
        <f t="shared" si="180"/>
        <v>63.478948537355734</v>
      </c>
      <c r="BC211" s="62"/>
      <c r="BD211" s="60">
        <f t="shared" si="181"/>
        <v>-4</v>
      </c>
      <c r="BE211" s="60">
        <f t="shared" si="182"/>
        <v>-117</v>
      </c>
      <c r="BF211" s="60">
        <f t="shared" si="183"/>
        <v>63</v>
      </c>
      <c r="BI211" s="37">
        <f t="shared" si="148"/>
        <v>-1.6903195707041233E-3</v>
      </c>
      <c r="BJ211" s="37">
        <f t="shared" si="149"/>
        <v>-1.13031840835301</v>
      </c>
      <c r="BK211" s="37">
        <f t="shared" si="150"/>
        <v>-2.3973112948232791E-3</v>
      </c>
      <c r="BL211" s="37">
        <f t="shared" si="151"/>
        <v>-1.3460857128954666</v>
      </c>
    </row>
    <row r="212" spans="22:64" x14ac:dyDescent="0.35">
      <c r="V212" s="29">
        <v>3.08</v>
      </c>
      <c r="W212" s="38">
        <f t="shared" si="169"/>
        <v>12022.644346174138</v>
      </c>
      <c r="X212" s="30">
        <f t="shared" si="152"/>
        <v>-6.6910605961528935</v>
      </c>
      <c r="Y212" s="31">
        <f t="shared" si="155"/>
        <v>-6.2019100493984913</v>
      </c>
      <c r="Z212" s="31">
        <f t="shared" si="156"/>
        <v>-60.681031960648319</v>
      </c>
      <c r="AA212" s="31">
        <f t="shared" si="157"/>
        <v>8.2545172442127571E-2</v>
      </c>
      <c r="AB212" s="31">
        <f t="shared" si="158"/>
        <v>-7.8865711011010671</v>
      </c>
      <c r="AC212" s="31">
        <f t="shared" si="170"/>
        <v>8.9215864466863997E-5</v>
      </c>
      <c r="AD212" s="31">
        <f t="shared" si="159"/>
        <v>0.25968733964143192</v>
      </c>
      <c r="AE212" s="31">
        <f t="shared" si="171"/>
        <v>-12.81033625724479</v>
      </c>
      <c r="AF212" s="31">
        <f t="shared" si="172"/>
        <v>-68.30791572210795</v>
      </c>
      <c r="AG212" s="31">
        <f t="shared" si="145"/>
        <v>73.803921600570277</v>
      </c>
      <c r="AH212" s="31">
        <f t="shared" si="160"/>
        <v>-69.429319202853307</v>
      </c>
      <c r="AI212" s="31">
        <f t="shared" si="161"/>
        <v>-89.980651082159255</v>
      </c>
      <c r="AJ212" s="31">
        <f t="shared" si="173"/>
        <v>4.3894956298995389</v>
      </c>
      <c r="AK212" s="31">
        <f t="shared" si="162"/>
        <v>52.894198909699469</v>
      </c>
      <c r="AL212" s="32">
        <f t="shared" si="163"/>
        <v>-0.10793804740818501</v>
      </c>
      <c r="AM212" s="31">
        <f t="shared" si="164"/>
        <v>-9.0140072183786071</v>
      </c>
      <c r="AN212" s="31">
        <f t="shared" si="174"/>
        <v>8.656159980208324</v>
      </c>
      <c r="AO212" s="31">
        <f t="shared" si="175"/>
        <v>-46.100459390838395</v>
      </c>
      <c r="AP212" s="30">
        <f t="shared" si="146"/>
        <v>19.493882694704595</v>
      </c>
      <c r="AQ212" s="30">
        <f t="shared" si="147"/>
        <v>-19.244228782212005</v>
      </c>
      <c r="AR212" s="31">
        <f t="shared" si="176"/>
        <v>-3.904522364543876</v>
      </c>
      <c r="AS212" s="33">
        <f t="shared" si="177"/>
        <v>-114.40837511294635</v>
      </c>
      <c r="AT212" s="31">
        <f t="shared" si="165"/>
        <v>6.2838302745020146E-6</v>
      </c>
      <c r="AU212" s="31">
        <f t="shared" si="166"/>
        <v>6.8919584031011477E-2</v>
      </c>
      <c r="AV212" s="32">
        <f t="shared" si="167"/>
        <v>-7.4782826784145085E-8</v>
      </c>
      <c r="AW212" s="31">
        <f t="shared" si="168"/>
        <v>-7.5185036591430025E-3</v>
      </c>
      <c r="AX212" s="34">
        <f t="shared" si="178"/>
        <v>6.2090474477178698E-6</v>
      </c>
      <c r="AY212" s="35">
        <f t="shared" si="179"/>
        <v>6.1401080371868477E-2</v>
      </c>
      <c r="AZ212" s="10">
        <f t="shared" si="153"/>
        <v>-3.9087963815925093</v>
      </c>
      <c r="BA212" s="10">
        <f t="shared" si="154"/>
        <v>-116.88104200278752</v>
      </c>
      <c r="BB212" s="10">
        <f t="shared" si="180"/>
        <v>63.118957997212476</v>
      </c>
      <c r="BC212" s="37"/>
      <c r="BD212" s="60">
        <f t="shared" si="181"/>
        <v>-4</v>
      </c>
      <c r="BE212" s="60">
        <f t="shared" si="182"/>
        <v>-117</v>
      </c>
      <c r="BF212" s="60">
        <f t="shared" si="183"/>
        <v>63</v>
      </c>
      <c r="BI212" s="37">
        <f t="shared" si="148"/>
        <v>-1.7699656467961625E-3</v>
      </c>
      <c r="BJ212" s="37">
        <f t="shared" si="149"/>
        <v>-1.1566398353050744</v>
      </c>
      <c r="BK212" s="37">
        <f t="shared" si="150"/>
        <v>-2.5102604492849589E-3</v>
      </c>
      <c r="BL212" s="37">
        <f t="shared" si="151"/>
        <v>-1.377428134907966</v>
      </c>
    </row>
    <row r="213" spans="22:64" x14ac:dyDescent="0.35">
      <c r="V213" s="29">
        <v>3.09</v>
      </c>
      <c r="W213" s="36">
        <f t="shared" si="169"/>
        <v>12302.687708123824</v>
      </c>
      <c r="X213" s="30">
        <f t="shared" si="152"/>
        <v>-6.6910605961528935</v>
      </c>
      <c r="Y213" s="31">
        <f t="shared" si="155"/>
        <v>-6.3547872179731622</v>
      </c>
      <c r="Z213" s="31">
        <f t="shared" si="156"/>
        <v>-61.240900076862879</v>
      </c>
      <c r="AA213" s="31">
        <f t="shared" si="157"/>
        <v>8.6396960781577756E-2</v>
      </c>
      <c r="AB213" s="31">
        <f t="shared" si="158"/>
        <v>-8.0678812502342474</v>
      </c>
      <c r="AC213" s="31">
        <f t="shared" si="170"/>
        <v>9.3420433400466675E-5</v>
      </c>
      <c r="AD213" s="31">
        <f t="shared" si="159"/>
        <v>0.26573614908245374</v>
      </c>
      <c r="AE213" s="31">
        <f t="shared" si="171"/>
        <v>-12.959357432911078</v>
      </c>
      <c r="AF213" s="31">
        <f t="shared" si="172"/>
        <v>-69.043045178014665</v>
      </c>
      <c r="AG213" s="31">
        <f t="shared" si="145"/>
        <v>73.803921600570277</v>
      </c>
      <c r="AH213" s="31">
        <f t="shared" si="160"/>
        <v>-69.62931918056195</v>
      </c>
      <c r="AI213" s="31">
        <f t="shared" si="161"/>
        <v>-89.981091517268453</v>
      </c>
      <c r="AJ213" s="31">
        <f t="shared" si="173"/>
        <v>4.517765706299862</v>
      </c>
      <c r="AK213" s="31">
        <f t="shared" si="162"/>
        <v>53.526918953208742</v>
      </c>
      <c r="AL213" s="32">
        <f t="shared" si="163"/>
        <v>-0.11295941251542135</v>
      </c>
      <c r="AM213" s="31">
        <f t="shared" si="164"/>
        <v>-9.2204041062467645</v>
      </c>
      <c r="AN213" s="31">
        <f t="shared" si="174"/>
        <v>8.5794087137927679</v>
      </c>
      <c r="AO213" s="31">
        <f t="shared" si="175"/>
        <v>-45.674576670306479</v>
      </c>
      <c r="AP213" s="30">
        <f t="shared" si="146"/>
        <v>19.493882694704595</v>
      </c>
      <c r="AQ213" s="30">
        <f t="shared" si="147"/>
        <v>-19.244228782212005</v>
      </c>
      <c r="AR213" s="31">
        <f t="shared" si="176"/>
        <v>-4.1302948066257201</v>
      </c>
      <c r="AS213" s="33">
        <f t="shared" si="177"/>
        <v>-114.71762184832114</v>
      </c>
      <c r="AT213" s="31">
        <f t="shared" si="165"/>
        <v>6.5799778475912064E-6</v>
      </c>
      <c r="AU213" s="31">
        <f t="shared" si="166"/>
        <v>7.0524925766794977E-2</v>
      </c>
      <c r="AV213" s="32">
        <f t="shared" si="167"/>
        <v>-7.8307233482068737E-8</v>
      </c>
      <c r="AW213" s="31">
        <f t="shared" si="168"/>
        <v>-7.6936321047570509E-3</v>
      </c>
      <c r="AX213" s="34">
        <f t="shared" si="178"/>
        <v>6.5016706141091379E-6</v>
      </c>
      <c r="AY213" s="35">
        <f t="shared" si="179"/>
        <v>6.2831293662037921E-2</v>
      </c>
      <c r="AZ213" s="10">
        <f t="shared" si="153"/>
        <v>-4.1347701983014602</v>
      </c>
      <c r="BA213" s="10">
        <f t="shared" si="154"/>
        <v>-117.24786417820012</v>
      </c>
      <c r="BB213" s="10">
        <f t="shared" si="180"/>
        <v>62.752135821799882</v>
      </c>
      <c r="BC213" s="62"/>
      <c r="BD213" s="60">
        <f t="shared" si="181"/>
        <v>-4</v>
      </c>
      <c r="BE213" s="60">
        <f t="shared" si="182"/>
        <v>-117</v>
      </c>
      <c r="BF213" s="60">
        <f t="shared" si="183"/>
        <v>63</v>
      </c>
      <c r="BI213" s="37">
        <f t="shared" si="148"/>
        <v>-1.85336376132013E-3</v>
      </c>
      <c r="BJ213" s="37">
        <f t="shared" si="149"/>
        <v>-1.1835738615090066</v>
      </c>
      <c r="BK213" s="37">
        <f t="shared" si="150"/>
        <v>-2.6285295850337169E-3</v>
      </c>
      <c r="BL213" s="37">
        <f t="shared" si="151"/>
        <v>-1.4094997620320189</v>
      </c>
    </row>
    <row r="214" spans="22:64" x14ac:dyDescent="0.35">
      <c r="V214" s="29">
        <v>3.1</v>
      </c>
      <c r="W214" s="38">
        <f t="shared" si="169"/>
        <v>12589.25411794168</v>
      </c>
      <c r="X214" s="30">
        <f t="shared" si="152"/>
        <v>-6.6910605961528935</v>
      </c>
      <c r="Y214" s="31">
        <f t="shared" si="155"/>
        <v>-6.5093028796062278</v>
      </c>
      <c r="Z214" s="31">
        <f t="shared" si="156"/>
        <v>-61.793888354773181</v>
      </c>
      <c r="AA214" s="31">
        <f t="shared" si="157"/>
        <v>9.0426620187644219E-2</v>
      </c>
      <c r="AB214" s="31">
        <f t="shared" si="158"/>
        <v>-8.2532463953538873</v>
      </c>
      <c r="AC214" s="31">
        <f t="shared" si="170"/>
        <v>9.7823153199693168E-5</v>
      </c>
      <c r="AD214" s="31">
        <f t="shared" si="159"/>
        <v>0.27192584726194591</v>
      </c>
      <c r="AE214" s="31">
        <f t="shared" si="171"/>
        <v>-13.109839032418279</v>
      </c>
      <c r="AF214" s="31">
        <f t="shared" si="172"/>
        <v>-69.775208902865131</v>
      </c>
      <c r="AG214" s="31">
        <f t="shared" si="145"/>
        <v>73.803921600570277</v>
      </c>
      <c r="AH214" s="31">
        <f t="shared" si="160"/>
        <v>-69.829319159273865</v>
      </c>
      <c r="AI214" s="31">
        <f t="shared" si="161"/>
        <v>-89.981521926852736</v>
      </c>
      <c r="AJ214" s="31">
        <f t="shared" si="173"/>
        <v>4.6481401904849466</v>
      </c>
      <c r="AK214" s="31">
        <f t="shared" si="162"/>
        <v>54.155381275621174</v>
      </c>
      <c r="AL214" s="32">
        <f t="shared" si="163"/>
        <v>-0.11821121204437482</v>
      </c>
      <c r="AM214" s="31">
        <f t="shared" si="164"/>
        <v>-9.4313589628959935</v>
      </c>
      <c r="AN214" s="31">
        <f t="shared" si="174"/>
        <v>8.504531419736983</v>
      </c>
      <c r="AO214" s="31">
        <f t="shared" si="175"/>
        <v>-45.257499614127553</v>
      </c>
      <c r="AP214" s="30">
        <f t="shared" si="146"/>
        <v>19.493882694704595</v>
      </c>
      <c r="AQ214" s="30">
        <f t="shared" si="147"/>
        <v>-19.244228782212005</v>
      </c>
      <c r="AR214" s="31">
        <f t="shared" si="176"/>
        <v>-4.3556537001887055</v>
      </c>
      <c r="AS214" s="33">
        <f t="shared" si="177"/>
        <v>-115.03270851699268</v>
      </c>
      <c r="AT214" s="31">
        <f t="shared" si="165"/>
        <v>6.890082404101973E-6</v>
      </c>
      <c r="AU214" s="31">
        <f t="shared" si="166"/>
        <v>7.2167660600589656E-2</v>
      </c>
      <c r="AV214" s="32">
        <f t="shared" si="167"/>
        <v>-8.199773980313791E-8</v>
      </c>
      <c r="AW214" s="31">
        <f t="shared" si="168"/>
        <v>-7.8728398157540836E-3</v>
      </c>
      <c r="AX214" s="34">
        <f t="shared" si="178"/>
        <v>6.8080846642988353E-6</v>
      </c>
      <c r="AY214" s="35">
        <f t="shared" si="179"/>
        <v>6.4294820784835574E-2</v>
      </c>
      <c r="AZ214" s="10">
        <f t="shared" si="153"/>
        <v>-4.360339951816969</v>
      </c>
      <c r="BA214" s="10">
        <f t="shared" si="154"/>
        <v>-117.62186593493877</v>
      </c>
      <c r="BB214" s="10">
        <f t="shared" si="180"/>
        <v>62.378134065061232</v>
      </c>
      <c r="BC214" s="37"/>
      <c r="BD214" s="60">
        <f t="shared" si="181"/>
        <v>-4</v>
      </c>
      <c r="BE214" s="60">
        <f t="shared" si="182"/>
        <v>-118</v>
      </c>
      <c r="BF214" s="60">
        <f t="shared" si="183"/>
        <v>62</v>
      </c>
      <c r="BI214" s="37">
        <f t="shared" si="148"/>
        <v>-1.940690591425517E-3</v>
      </c>
      <c r="BJ214" s="37">
        <f t="shared" si="149"/>
        <v>-1.2111347200991887</v>
      </c>
      <c r="BK214" s="37">
        <f t="shared" si="150"/>
        <v>-2.752369121502612E-3</v>
      </c>
      <c r="BL214" s="37">
        <f t="shared" si="151"/>
        <v>-1.4423175186317374</v>
      </c>
    </row>
    <row r="215" spans="22:64" x14ac:dyDescent="0.35">
      <c r="V215" s="29">
        <v>3.11</v>
      </c>
      <c r="W215" s="36">
        <f t="shared" si="169"/>
        <v>12882.495516931347</v>
      </c>
      <c r="X215" s="30">
        <f t="shared" si="152"/>
        <v>-6.6910605961528935</v>
      </c>
      <c r="Y215" s="31">
        <f t="shared" si="155"/>
        <v>-6.6654164188237628</v>
      </c>
      <c r="Z215" s="31">
        <f t="shared" si="156"/>
        <v>-62.339877860945769</v>
      </c>
      <c r="AA215" s="31">
        <f t="shared" si="157"/>
        <v>9.4642187977624373E-2</v>
      </c>
      <c r="AB215" s="31">
        <f t="shared" si="158"/>
        <v>-8.4427492900789147</v>
      </c>
      <c r="AC215" s="31">
        <f t="shared" si="170"/>
        <v>1.0243336200800143E-4</v>
      </c>
      <c r="AD215" s="31">
        <f t="shared" si="159"/>
        <v>0.2782597154615809</v>
      </c>
      <c r="AE215" s="31">
        <f t="shared" si="171"/>
        <v>-13.261732393637024</v>
      </c>
      <c r="AF215" s="31">
        <f t="shared" si="172"/>
        <v>-70.504367435563097</v>
      </c>
      <c r="AG215" s="31">
        <f t="shared" si="145"/>
        <v>73.803921600570277</v>
      </c>
      <c r="AH215" s="31">
        <f t="shared" si="160"/>
        <v>-70.029319138943919</v>
      </c>
      <c r="AI215" s="31">
        <f t="shared" si="161"/>
        <v>-89.98194253912078</v>
      </c>
      <c r="AJ215" s="31">
        <f t="shared" si="173"/>
        <v>4.7805898579720632</v>
      </c>
      <c r="AK215" s="31">
        <f t="shared" si="162"/>
        <v>54.779314214002746</v>
      </c>
      <c r="AL215" s="32">
        <f t="shared" si="163"/>
        <v>-0.12370372287404999</v>
      </c>
      <c r="AM215" s="31">
        <f t="shared" si="164"/>
        <v>-9.6469607500424477</v>
      </c>
      <c r="AN215" s="31">
        <f t="shared" si="174"/>
        <v>8.4314885967243729</v>
      </c>
      <c r="AO215" s="31">
        <f t="shared" si="175"/>
        <v>-44.84958907516048</v>
      </c>
      <c r="AP215" s="30">
        <f t="shared" si="146"/>
        <v>19.493882694704595</v>
      </c>
      <c r="AQ215" s="30">
        <f t="shared" si="147"/>
        <v>-19.244228782212005</v>
      </c>
      <c r="AR215" s="31">
        <f t="shared" si="176"/>
        <v>-4.5805898844200605</v>
      </c>
      <c r="AS215" s="33">
        <f t="shared" si="177"/>
        <v>-115.35395651072358</v>
      </c>
      <c r="AT215" s="31">
        <f t="shared" si="165"/>
        <v>7.2148017136153344E-6</v>
      </c>
      <c r="AU215" s="31">
        <f t="shared" si="166"/>
        <v>7.3848659521339233E-2</v>
      </c>
      <c r="AV215" s="32">
        <f t="shared" si="167"/>
        <v>-8.5862174158015188E-8</v>
      </c>
      <c r="AW215" s="31">
        <f t="shared" si="168"/>
        <v>-8.0562218104205299E-3</v>
      </c>
      <c r="AX215" s="34">
        <f t="shared" si="178"/>
        <v>7.128939539457319E-6</v>
      </c>
      <c r="AY215" s="35">
        <f t="shared" si="179"/>
        <v>6.5792437710918708E-2</v>
      </c>
      <c r="AZ215" s="10">
        <f t="shared" si="153"/>
        <v>-4.5854969278575455</v>
      </c>
      <c r="BA215" s="10">
        <f t="shared" si="154"/>
        <v>-118.00339976510648</v>
      </c>
      <c r="BB215" s="10">
        <f t="shared" si="180"/>
        <v>61.996600234893521</v>
      </c>
      <c r="BC215" s="62"/>
      <c r="BD215" s="60">
        <f t="shared" si="181"/>
        <v>-5</v>
      </c>
      <c r="BE215" s="60">
        <f t="shared" si="182"/>
        <v>-118</v>
      </c>
      <c r="BF215" s="60">
        <f t="shared" si="183"/>
        <v>62</v>
      </c>
      <c r="BI215" s="37">
        <f t="shared" si="148"/>
        <v>-2.0321311262510187E-3</v>
      </c>
      <c r="BJ215" s="37">
        <f t="shared" si="149"/>
        <v>-1.2393369731604624</v>
      </c>
      <c r="BK215" s="37">
        <f t="shared" si="150"/>
        <v>-2.8820412507726714E-3</v>
      </c>
      <c r="BL215" s="37">
        <f t="shared" si="151"/>
        <v>-1.4758987189333612</v>
      </c>
    </row>
    <row r="216" spans="22:64" x14ac:dyDescent="0.35">
      <c r="V216" s="29">
        <v>3.12</v>
      </c>
      <c r="W216" s="38">
        <f t="shared" si="169"/>
        <v>13182.567385564089</v>
      </c>
      <c r="X216" s="30">
        <f t="shared" si="152"/>
        <v>-6.6910605961528935</v>
      </c>
      <c r="Y216" s="31">
        <f t="shared" si="155"/>
        <v>-6.8230870807356716</v>
      </c>
      <c r="Z216" s="31">
        <f t="shared" si="156"/>
        <v>-62.878761397533339</v>
      </c>
      <c r="AA216" s="31">
        <f t="shared" si="157"/>
        <v>9.9052048002031517E-2</v>
      </c>
      <c r="AB216" s="31">
        <f t="shared" si="158"/>
        <v>-8.6364738186190291</v>
      </c>
      <c r="AC216" s="31">
        <f t="shared" si="170"/>
        <v>1.0726083801735283E-4</v>
      </c>
      <c r="AD216" s="31">
        <f t="shared" si="159"/>
        <v>0.28474111136253166</v>
      </c>
      <c r="AE216" s="31">
        <f t="shared" si="171"/>
        <v>-13.414988368048517</v>
      </c>
      <c r="AF216" s="31">
        <f t="shared" si="172"/>
        <v>-71.230494104789827</v>
      </c>
      <c r="AG216" s="31">
        <f t="shared" si="145"/>
        <v>73.803921600570277</v>
      </c>
      <c r="AH216" s="31">
        <f t="shared" si="160"/>
        <v>-70.229319119528967</v>
      </c>
      <c r="AI216" s="31">
        <f t="shared" si="161"/>
        <v>-89.98235357708657</v>
      </c>
      <c r="AJ216" s="31">
        <f t="shared" si="173"/>
        <v>4.915083935802282</v>
      </c>
      <c r="AK216" s="31">
        <f t="shared" si="162"/>
        <v>55.398456683053411</v>
      </c>
      <c r="AL216" s="32">
        <f t="shared" si="163"/>
        <v>-0.12944765232594643</v>
      </c>
      <c r="AM216" s="31">
        <f t="shared" si="164"/>
        <v>-9.8672993471505244</v>
      </c>
      <c r="AN216" s="31">
        <f t="shared" si="174"/>
        <v>8.3602387645176464</v>
      </c>
      <c r="AO216" s="31">
        <f t="shared" si="175"/>
        <v>-44.451196241183681</v>
      </c>
      <c r="AP216" s="30">
        <f t="shared" si="146"/>
        <v>19.493882694704595</v>
      </c>
      <c r="AQ216" s="30">
        <f t="shared" si="147"/>
        <v>-19.244228782212005</v>
      </c>
      <c r="AR216" s="31">
        <f t="shared" si="176"/>
        <v>-4.8050956910382805</v>
      </c>
      <c r="AS216" s="33">
        <f t="shared" si="177"/>
        <v>-115.68169034597351</v>
      </c>
      <c r="AT216" s="31">
        <f t="shared" si="165"/>
        <v>7.5548245467147729E-6</v>
      </c>
      <c r="AU216" s="31">
        <f t="shared" si="166"/>
        <v>7.5568813805339932E-2</v>
      </c>
      <c r="AV216" s="32">
        <f t="shared" si="167"/>
        <v>-8.9908733330483257E-8</v>
      </c>
      <c r="AW216" s="31">
        <f t="shared" si="168"/>
        <v>-8.2438753203022842E-3</v>
      </c>
      <c r="AX216" s="34">
        <f t="shared" si="178"/>
        <v>7.4649158133842895E-6</v>
      </c>
      <c r="AY216" s="35">
        <f t="shared" si="179"/>
        <v>6.732493848503765E-2</v>
      </c>
      <c r="AZ216" s="10">
        <f t="shared" si="153"/>
        <v>-4.8102339256692845</v>
      </c>
      <c r="BA216" s="10">
        <f t="shared" si="154"/>
        <v>-118.39282200248995</v>
      </c>
      <c r="BB216" s="10">
        <f t="shared" si="180"/>
        <v>61.60717799751005</v>
      </c>
      <c r="BC216" s="37"/>
      <c r="BD216" s="60">
        <f t="shared" si="181"/>
        <v>-5</v>
      </c>
      <c r="BE216" s="60">
        <f t="shared" si="182"/>
        <v>-118</v>
      </c>
      <c r="BF216" s="60">
        <f t="shared" si="183"/>
        <v>62</v>
      </c>
      <c r="BI216" s="37">
        <f t="shared" si="148"/>
        <v>-2.1278790572425276E-3</v>
      </c>
      <c r="BJ216" s="37">
        <f t="shared" si="149"/>
        <v>-1.2681955192060277</v>
      </c>
      <c r="BK216" s="37">
        <f t="shared" si="150"/>
        <v>-3.0178204895746526E-3</v>
      </c>
      <c r="BL216" s="37">
        <f t="shared" si="151"/>
        <v>-1.510261075795454</v>
      </c>
    </row>
    <row r="217" spans="22:64" x14ac:dyDescent="0.35">
      <c r="V217" s="29">
        <v>3.13</v>
      </c>
      <c r="W217" s="36">
        <f t="shared" si="169"/>
        <v>13489.628825916541</v>
      </c>
      <c r="X217" s="30">
        <f t="shared" si="152"/>
        <v>-6.6910605961528935</v>
      </c>
      <c r="Y217" s="31">
        <f t="shared" si="155"/>
        <v>-6.9822740622251374</v>
      </c>
      <c r="Z217" s="31">
        <f t="shared" si="156"/>
        <v>-63.410443282353789</v>
      </c>
      <c r="AA217" s="31">
        <f t="shared" si="157"/>
        <v>0.10366494401934337</v>
      </c>
      <c r="AB217" s="31">
        <f t="shared" si="158"/>
        <v>-8.8345049697767895</v>
      </c>
      <c r="AC217" s="31">
        <f t="shared" si="170"/>
        <v>1.1231582020899501E-4</v>
      </c>
      <c r="AD217" s="31">
        <f t="shared" si="159"/>
        <v>0.29137347082280002</v>
      </c>
      <c r="AE217" s="31">
        <f t="shared" si="171"/>
        <v>-13.56955739853848</v>
      </c>
      <c r="AF217" s="31">
        <f t="shared" si="172"/>
        <v>-71.953574781307779</v>
      </c>
      <c r="AG217" s="31">
        <f t="shared" si="145"/>
        <v>73.803921600570277</v>
      </c>
      <c r="AH217" s="31">
        <f t="shared" si="160"/>
        <v>-70.429319100987811</v>
      </c>
      <c r="AI217" s="31">
        <f t="shared" si="161"/>
        <v>-89.982755258687732</v>
      </c>
      <c r="AJ217" s="31">
        <f t="shared" si="173"/>
        <v>5.0515902123349559</v>
      </c>
      <c r="AK217" s="31">
        <f t="shared" si="162"/>
        <v>56.01255858148933</v>
      </c>
      <c r="AL217" s="32">
        <f t="shared" si="163"/>
        <v>-0.13545415358823931</v>
      </c>
      <c r="AM217" s="31">
        <f t="shared" si="164"/>
        <v>-10.092465499088568</v>
      </c>
      <c r="AN217" s="31">
        <f t="shared" si="174"/>
        <v>8.2907385583291813</v>
      </c>
      <c r="AO217" s="31">
        <f t="shared" si="175"/>
        <v>-44.06266217628697</v>
      </c>
      <c r="AP217" s="30">
        <f t="shared" si="146"/>
        <v>19.493882694704595</v>
      </c>
      <c r="AQ217" s="30">
        <f t="shared" si="147"/>
        <v>-19.244228782212005</v>
      </c>
      <c r="AR217" s="31">
        <f t="shared" si="176"/>
        <v>-5.0291649277167085</v>
      </c>
      <c r="AS217" s="33">
        <f t="shared" si="177"/>
        <v>-116.01623695759474</v>
      </c>
      <c r="AT217" s="31">
        <f t="shared" si="165"/>
        <v>7.9108721349590173E-6</v>
      </c>
      <c r="AU217" s="31">
        <f t="shared" si="166"/>
        <v>7.7329035488751072E-2</v>
      </c>
      <c r="AV217" s="32">
        <f t="shared" si="167"/>
        <v>-9.4146001763996963E-8</v>
      </c>
      <c r="AW217" s="31">
        <f t="shared" si="168"/>
        <v>-8.4358998417580298E-3</v>
      </c>
      <c r="AX217" s="34">
        <f t="shared" si="178"/>
        <v>7.8167261331950199E-6</v>
      </c>
      <c r="AY217" s="35">
        <f t="shared" si="179"/>
        <v>6.8893135646993037E-2</v>
      </c>
      <c r="AZ217" s="10">
        <f t="shared" si="153"/>
        <v>-5.0345452424343708</v>
      </c>
      <c r="BA217" s="10">
        <f t="shared" si="154"/>
        <v>-118.79049213242536</v>
      </c>
      <c r="BB217" s="10">
        <f t="shared" si="180"/>
        <v>61.209507867574644</v>
      </c>
      <c r="BC217" s="62"/>
      <c r="BD217" s="60">
        <f t="shared" si="181"/>
        <v>-5</v>
      </c>
      <c r="BE217" s="60">
        <f t="shared" si="182"/>
        <v>-119</v>
      </c>
      <c r="BF217" s="60">
        <f t="shared" si="183"/>
        <v>61</v>
      </c>
      <c r="BI217" s="37">
        <f t="shared" si="148"/>
        <v>-2.228137186745882E-3</v>
      </c>
      <c r="BJ217" s="37">
        <f t="shared" si="149"/>
        <v>-1.2977256008163751</v>
      </c>
      <c r="BK217" s="37">
        <f t="shared" si="150"/>
        <v>-3.1599942570494344E-3</v>
      </c>
      <c r="BL217" s="37">
        <f t="shared" si="151"/>
        <v>-1.5454227096612256</v>
      </c>
    </row>
    <row r="218" spans="22:64" x14ac:dyDescent="0.35">
      <c r="V218" s="29">
        <v>3.14</v>
      </c>
      <c r="W218" s="38">
        <f t="shared" si="169"/>
        <v>13803.842646028863</v>
      </c>
      <c r="X218" s="30">
        <f t="shared" si="152"/>
        <v>-6.6910605961528935</v>
      </c>
      <c r="Y218" s="31">
        <f t="shared" si="155"/>
        <v>-7.1429365986543569</v>
      </c>
      <c r="Z218" s="31">
        <f t="shared" si="156"/>
        <v>-63.934839098399891</v>
      </c>
      <c r="AA218" s="31">
        <f t="shared" si="157"/>
        <v>0.10848999343780198</v>
      </c>
      <c r="AB218" s="31">
        <f t="shared" si="158"/>
        <v>-9.0369288071402121</v>
      </c>
      <c r="AC218" s="31">
        <f t="shared" si="170"/>
        <v>1.1760903006784642E-4</v>
      </c>
      <c r="AD218" s="31">
        <f t="shared" si="159"/>
        <v>0.29816030969578783</v>
      </c>
      <c r="AE218" s="31">
        <f t="shared" si="171"/>
        <v>-13.725389592339379</v>
      </c>
      <c r="AF218" s="31">
        <f t="shared" si="172"/>
        <v>-72.673607595844317</v>
      </c>
      <c r="AG218" s="31">
        <f t="shared" si="145"/>
        <v>73.803921600570277</v>
      </c>
      <c r="AH218" s="31">
        <f t="shared" si="160"/>
        <v>-70.62931908328116</v>
      </c>
      <c r="AI218" s="31">
        <f t="shared" si="161"/>
        <v>-89.983147796900994</v>
      </c>
      <c r="AJ218" s="31">
        <f t="shared" si="173"/>
        <v>5.1900751493781661</v>
      </c>
      <c r="AK218" s="31">
        <f t="shared" si="162"/>
        <v>56.621381141531934</v>
      </c>
      <c r="AL218" s="32">
        <f t="shared" si="163"/>
        <v>-0.14173484144507933</v>
      </c>
      <c r="AM218" s="31">
        <f t="shared" si="164"/>
        <v>-10.322550758296016</v>
      </c>
      <c r="AN218" s="31">
        <f t="shared" si="174"/>
        <v>8.222942825222205</v>
      </c>
      <c r="AO218" s="31">
        <f t="shared" si="175"/>
        <v>-43.684317413665077</v>
      </c>
      <c r="AP218" s="30">
        <f t="shared" si="146"/>
        <v>19.493882694704595</v>
      </c>
      <c r="AQ218" s="30">
        <f t="shared" si="147"/>
        <v>-19.244228782212005</v>
      </c>
      <c r="AR218" s="31">
        <f t="shared" si="176"/>
        <v>-5.2527928546245839</v>
      </c>
      <c r="AS218" s="33">
        <f t="shared" si="177"/>
        <v>-116.35792500950939</v>
      </c>
      <c r="AT218" s="31">
        <f t="shared" si="165"/>
        <v>8.2836996964272626E-6</v>
      </c>
      <c r="AU218" s="31">
        <f t="shared" si="166"/>
        <v>7.9130257851110511E-2</v>
      </c>
      <c r="AV218" s="32">
        <f t="shared" si="167"/>
        <v>-9.8582965062270748E-8</v>
      </c>
      <c r="AW218" s="31">
        <f t="shared" si="168"/>
        <v>-8.6323971887135639E-3</v>
      </c>
      <c r="AX218" s="34">
        <f t="shared" si="178"/>
        <v>8.185116731364992E-6</v>
      </c>
      <c r="AY218" s="35">
        <f t="shared" si="179"/>
        <v>7.0497860662396952E-2</v>
      </c>
      <c r="AZ218" s="10">
        <f t="shared" si="153"/>
        <v>-5.258426650842984</v>
      </c>
      <c r="BA218" s="10">
        <f t="shared" si="154"/>
        <v>-119.19677211898477</v>
      </c>
      <c r="BB218" s="10">
        <f t="shared" si="180"/>
        <v>60.803227881015232</v>
      </c>
      <c r="BC218" s="37"/>
      <c r="BD218" s="60">
        <f t="shared" si="181"/>
        <v>-5</v>
      </c>
      <c r="BE218" s="60">
        <f t="shared" si="182"/>
        <v>-119</v>
      </c>
      <c r="BF218" s="60">
        <f t="shared" si="183"/>
        <v>61</v>
      </c>
      <c r="BI218" s="37">
        <f t="shared" si="148"/>
        <v>-2.3331178557057814E-3</v>
      </c>
      <c r="BJ218" s="37">
        <f t="shared" si="149"/>
        <v>-1.327942812442084</v>
      </c>
      <c r="BK218" s="37">
        <f t="shared" si="150"/>
        <v>-3.308863479425531E-3</v>
      </c>
      <c r="BL218" s="37">
        <f t="shared" si="151"/>
        <v>-1.5814021576956914</v>
      </c>
    </row>
    <row r="219" spans="22:64" x14ac:dyDescent="0.35">
      <c r="V219" s="29">
        <v>3.15</v>
      </c>
      <c r="W219" s="36">
        <f t="shared" si="169"/>
        <v>14125.375446227545</v>
      </c>
      <c r="X219" s="30">
        <f t="shared" si="152"/>
        <v>-6.6910605961528935</v>
      </c>
      <c r="Y219" s="31">
        <f t="shared" si="155"/>
        <v>-7.3050340459001193</v>
      </c>
      <c r="Z219" s="31">
        <f t="shared" si="156"/>
        <v>-64.451875415953808</v>
      </c>
      <c r="AA219" s="31">
        <f t="shared" si="157"/>
        <v>0.1135367014192695</v>
      </c>
      <c r="AB219" s="31">
        <f t="shared" si="158"/>
        <v>-9.2438324352082937</v>
      </c>
      <c r="AC219" s="31">
        <f t="shared" si="170"/>
        <v>1.2315169430516208E-4</v>
      </c>
      <c r="AD219" s="31">
        <f t="shared" si="159"/>
        <v>0.30510522569105042</v>
      </c>
      <c r="AE219" s="31">
        <f t="shared" si="171"/>
        <v>-13.882434788939438</v>
      </c>
      <c r="AF219" s="31">
        <f t="shared" si="172"/>
        <v>-73.390602625471047</v>
      </c>
      <c r="AG219" s="31">
        <f t="shared" si="145"/>
        <v>73.803921600570277</v>
      </c>
      <c r="AH219" s="31">
        <f t="shared" si="160"/>
        <v>-70.82931906637144</v>
      </c>
      <c r="AI219" s="31">
        <f t="shared" si="161"/>
        <v>-89.983531399855167</v>
      </c>
      <c r="AJ219" s="31">
        <f t="shared" si="173"/>
        <v>5.3305039958964304</v>
      </c>
      <c r="AK219" s="31">
        <f t="shared" si="162"/>
        <v>57.224697221522653</v>
      </c>
      <c r="AL219" s="32">
        <f t="shared" si="163"/>
        <v>-0.14830180829127987</v>
      </c>
      <c r="AM219" s="31">
        <f t="shared" si="164"/>
        <v>-10.557647421138416</v>
      </c>
      <c r="AN219" s="31">
        <f t="shared" si="174"/>
        <v>8.1568047218039883</v>
      </c>
      <c r="AO219" s="31">
        <f t="shared" si="175"/>
        <v>-43.316481599470933</v>
      </c>
      <c r="AP219" s="30">
        <f t="shared" si="146"/>
        <v>19.493882694704595</v>
      </c>
      <c r="AQ219" s="30">
        <f t="shared" si="147"/>
        <v>-19.244228782212005</v>
      </c>
      <c r="AR219" s="31">
        <f t="shared" si="176"/>
        <v>-5.4759761546428596</v>
      </c>
      <c r="AS219" s="33">
        <f t="shared" si="177"/>
        <v>-116.70708422494198</v>
      </c>
      <c r="AT219" s="31">
        <f t="shared" si="165"/>
        <v>8.6740980461231937E-6</v>
      </c>
      <c r="AU219" s="31">
        <f t="shared" si="166"/>
        <v>8.0973435910107111E-2</v>
      </c>
      <c r="AV219" s="32">
        <f t="shared" si="167"/>
        <v>-1.0322903699045099E-7</v>
      </c>
      <c r="AW219" s="31">
        <f t="shared" si="168"/>
        <v>-8.8334715466446539E-3</v>
      </c>
      <c r="AX219" s="34">
        <f t="shared" si="178"/>
        <v>8.5708690091327429E-6</v>
      </c>
      <c r="AY219" s="35">
        <f t="shared" si="179"/>
        <v>7.2139964363462455E-2</v>
      </c>
      <c r="AZ219" s="10">
        <f t="shared" si="153"/>
        <v>-5.4818753703880923</v>
      </c>
      <c r="BA219" s="10">
        <f t="shared" si="154"/>
        <v>-119.61202575206201</v>
      </c>
      <c r="BB219" s="10">
        <f t="shared" si="180"/>
        <v>60.38797424793799</v>
      </c>
      <c r="BC219" s="62"/>
      <c r="BD219" s="60">
        <f t="shared" si="181"/>
        <v>-5</v>
      </c>
      <c r="BE219" s="60">
        <f t="shared" si="182"/>
        <v>-120</v>
      </c>
      <c r="BF219" s="60">
        <f t="shared" si="183"/>
        <v>60</v>
      </c>
      <c r="BI219" s="37">
        <f t="shared" si="148"/>
        <v>-2.4430433913584324E-3</v>
      </c>
      <c r="BJ219" s="37">
        <f t="shared" si="149"/>
        <v>-1.3588631083732612</v>
      </c>
      <c r="BK219" s="37">
        <f t="shared" si="150"/>
        <v>-3.4647432228836518E-3</v>
      </c>
      <c r="BL219" s="37">
        <f t="shared" si="151"/>
        <v>-1.6182183831102264</v>
      </c>
    </row>
    <row r="220" spans="22:64" x14ac:dyDescent="0.35">
      <c r="V220" s="29">
        <v>3.16</v>
      </c>
      <c r="W220" s="38">
        <f t="shared" si="169"/>
        <v>14454.397707459288</v>
      </c>
      <c r="X220" s="30">
        <f t="shared" si="152"/>
        <v>-6.6910605961528935</v>
      </c>
      <c r="Y220" s="31">
        <f t="shared" si="155"/>
        <v>-7.4685259575810194</v>
      </c>
      <c r="Z220" s="31">
        <f t="shared" si="156"/>
        <v>-64.961489490458774</v>
      </c>
      <c r="AA220" s="31">
        <f t="shared" si="157"/>
        <v>0.11881497533814671</v>
      </c>
      <c r="AB220" s="31">
        <f t="shared" si="158"/>
        <v>-9.45530396118113</v>
      </c>
      <c r="AC220" s="31">
        <f t="shared" si="170"/>
        <v>1.2895556868008863E-4</v>
      </c>
      <c r="AD220" s="31">
        <f t="shared" si="159"/>
        <v>0.31221190027821483</v>
      </c>
      <c r="AE220" s="31">
        <f t="shared" si="171"/>
        <v>-14.040642622827086</v>
      </c>
      <c r="AF220" s="31">
        <f t="shared" si="172"/>
        <v>-74.10458155136169</v>
      </c>
      <c r="AG220" s="31">
        <f t="shared" si="145"/>
        <v>73.803921600570277</v>
      </c>
      <c r="AH220" s="31">
        <f t="shared" si="160"/>
        <v>-71.029319050222782</v>
      </c>
      <c r="AI220" s="31">
        <f t="shared" si="161"/>
        <v>-89.983906270941489</v>
      </c>
      <c r="AJ220" s="31">
        <f t="shared" si="173"/>
        <v>5.4728409025583913</v>
      </c>
      <c r="AK220" s="31">
        <f t="shared" si="162"/>
        <v>57.822291542158347</v>
      </c>
      <c r="AL220" s="32">
        <f t="shared" si="163"/>
        <v>-0.15516764040915451</v>
      </c>
      <c r="AM220" s="31">
        <f t="shared" si="164"/>
        <v>-10.797848458117324</v>
      </c>
      <c r="AN220" s="31">
        <f t="shared" si="174"/>
        <v>8.0922758124967338</v>
      </c>
      <c r="AO220" s="31">
        <f t="shared" si="175"/>
        <v>-42.959463186900464</v>
      </c>
      <c r="AP220" s="30">
        <f t="shared" si="146"/>
        <v>19.493882694704595</v>
      </c>
      <c r="AQ220" s="30">
        <f t="shared" si="147"/>
        <v>-19.244228782212005</v>
      </c>
      <c r="AR220" s="31">
        <f t="shared" si="176"/>
        <v>-5.6987128978377619</v>
      </c>
      <c r="AS220" s="33">
        <f t="shared" si="177"/>
        <v>-117.06404473826215</v>
      </c>
      <c r="AT220" s="31">
        <f t="shared" si="165"/>
        <v>9.082895266165115E-6</v>
      </c>
      <c r="AU220" s="31">
        <f t="shared" si="166"/>
        <v>8.2859546927876865E-2</v>
      </c>
      <c r="AV220" s="32">
        <f t="shared" si="167"/>
        <v>-1.0809407297570407E-7</v>
      </c>
      <c r="AW220" s="31">
        <f t="shared" si="168"/>
        <v>-9.0392295278176205E-3</v>
      </c>
      <c r="AX220" s="34">
        <f t="shared" si="178"/>
        <v>8.9748011931894114E-6</v>
      </c>
      <c r="AY220" s="35">
        <f t="shared" si="179"/>
        <v>7.3820317400059246E-2</v>
      </c>
      <c r="AZ220" s="10">
        <f t="shared" si="153"/>
        <v>-5.7048900329682803</v>
      </c>
      <c r="BA220" s="10">
        <f t="shared" si="154"/>
        <v>-120.03661801641773</v>
      </c>
      <c r="BB220" s="10">
        <f t="shared" si="180"/>
        <v>59.963381983582266</v>
      </c>
      <c r="BC220" s="37"/>
      <c r="BD220" s="60">
        <f t="shared" si="181"/>
        <v>-6</v>
      </c>
      <c r="BE220" s="60">
        <f t="shared" si="182"/>
        <v>-120</v>
      </c>
      <c r="BF220" s="60">
        <f t="shared" si="183"/>
        <v>60</v>
      </c>
      <c r="BI220" s="37">
        <f t="shared" si="148"/>
        <v>-2.5581465758377181E-3</v>
      </c>
      <c r="BJ220" s="37">
        <f t="shared" si="149"/>
        <v>-1.3905028108784878</v>
      </c>
      <c r="BK220" s="37">
        <f t="shared" si="150"/>
        <v>-3.6279633558741258E-3</v>
      </c>
      <c r="BL220" s="37">
        <f t="shared" si="151"/>
        <v>-1.6558907846771582</v>
      </c>
    </row>
    <row r="221" spans="22:64" x14ac:dyDescent="0.35">
      <c r="V221" s="29">
        <v>3.17</v>
      </c>
      <c r="W221" s="36">
        <f t="shared" si="169"/>
        <v>14791.083881682087</v>
      </c>
      <c r="X221" s="30">
        <f t="shared" si="152"/>
        <v>-6.6910605961528935</v>
      </c>
      <c r="Y221" s="31">
        <f t="shared" si="155"/>
        <v>-7.6333721573823805</v>
      </c>
      <c r="Z221" s="31">
        <f t="shared" si="156"/>
        <v>-65.463628939244984</v>
      </c>
      <c r="AA221" s="31">
        <f t="shared" si="157"/>
        <v>0.12433513958615289</v>
      </c>
      <c r="AB221" s="31">
        <f t="shared" si="158"/>
        <v>-9.6714324521338906</v>
      </c>
      <c r="AC221" s="31">
        <f t="shared" si="170"/>
        <v>1.3503296291427969E-4</v>
      </c>
      <c r="AD221" s="31">
        <f t="shared" si="159"/>
        <v>0.31948410063504257</v>
      </c>
      <c r="AE221" s="31">
        <f t="shared" si="171"/>
        <v>-14.199962580986206</v>
      </c>
      <c r="AF221" s="31">
        <f t="shared" si="172"/>
        <v>-74.815577290743832</v>
      </c>
      <c r="AG221" s="31">
        <f t="shared" si="145"/>
        <v>73.803921600570277</v>
      </c>
      <c r="AH221" s="31">
        <f t="shared" si="160"/>
        <v>-71.229319034800938</v>
      </c>
      <c r="AI221" s="31">
        <f t="shared" si="161"/>
        <v>-89.98427260892143</v>
      </c>
      <c r="AJ221" s="31">
        <f t="shared" si="173"/>
        <v>5.6170490364145333</v>
      </c>
      <c r="AK221" s="31">
        <f t="shared" si="162"/>
        <v>58.413960867282519</v>
      </c>
      <c r="AL221" s="32">
        <f t="shared" si="163"/>
        <v>-0.16234543448066757</v>
      </c>
      <c r="AM221" s="31">
        <f t="shared" si="164"/>
        <v>-11.043247437591743</v>
      </c>
      <c r="AN221" s="31">
        <f t="shared" si="174"/>
        <v>8.029306167703206</v>
      </c>
      <c r="AO221" s="31">
        <f t="shared" si="175"/>
        <v>-42.613559179230656</v>
      </c>
      <c r="AP221" s="30">
        <f t="shared" si="146"/>
        <v>19.493882694704595</v>
      </c>
      <c r="AQ221" s="30">
        <f t="shared" si="147"/>
        <v>-19.244228782212005</v>
      </c>
      <c r="AR221" s="31">
        <f t="shared" si="176"/>
        <v>-5.9210025007904097</v>
      </c>
      <c r="AS221" s="33">
        <f t="shared" si="177"/>
        <v>-117.42913646997448</v>
      </c>
      <c r="AT221" s="31">
        <f t="shared" si="165"/>
        <v>9.5109584627631313E-6</v>
      </c>
      <c r="AU221" s="31">
        <f t="shared" si="166"/>
        <v>8.4789590929086361E-2</v>
      </c>
      <c r="AV221" s="32">
        <f t="shared" si="167"/>
        <v>-1.1318838842944205E-7</v>
      </c>
      <c r="AW221" s="31">
        <f t="shared" si="168"/>
        <v>-9.2497802278163465E-3</v>
      </c>
      <c r="AX221" s="34">
        <f t="shared" si="178"/>
        <v>9.39777007433369E-6</v>
      </c>
      <c r="AY221" s="35">
        <f t="shared" si="179"/>
        <v>7.5539810701270013E-2</v>
      </c>
      <c r="AZ221" s="10">
        <f t="shared" si="153"/>
        <v>-5.9274706433992836</v>
      </c>
      <c r="BA221" s="10">
        <f t="shared" si="154"/>
        <v>-120.47091448422603</v>
      </c>
      <c r="BB221" s="10">
        <f t="shared" si="180"/>
        <v>59.529085515773971</v>
      </c>
      <c r="BC221" s="62"/>
      <c r="BD221" s="60">
        <f t="shared" si="181"/>
        <v>-6</v>
      </c>
      <c r="BE221" s="60">
        <f t="shared" si="182"/>
        <v>-120</v>
      </c>
      <c r="BF221" s="60">
        <f t="shared" si="183"/>
        <v>60</v>
      </c>
      <c r="BI221" s="37">
        <f t="shared" si="148"/>
        <v>-2.6786711366845895E-3</v>
      </c>
      <c r="BJ221" s="37">
        <f t="shared" si="149"/>
        <v>-1.4228786185160061</v>
      </c>
      <c r="BK221" s="37">
        <f t="shared" si="150"/>
        <v>-3.7988692422639475E-3</v>
      </c>
      <c r="BL221" s="37">
        <f t="shared" si="151"/>
        <v>-1.6944392064368088</v>
      </c>
    </row>
    <row r="222" spans="22:64" x14ac:dyDescent="0.35">
      <c r="V222" s="29">
        <v>3.18</v>
      </c>
      <c r="W222" s="38">
        <f t="shared" si="169"/>
        <v>15135.612484362093</v>
      </c>
      <c r="X222" s="30">
        <f t="shared" si="152"/>
        <v>-6.6910605961528935</v>
      </c>
      <c r="Y222" s="31">
        <f t="shared" si="155"/>
        <v>-7.7995328064279255</v>
      </c>
      <c r="Z222" s="31">
        <f t="shared" si="156"/>
        <v>-65.95825140013126</v>
      </c>
      <c r="AA222" s="31">
        <f t="shared" si="157"/>
        <v>0.13010795071146425</v>
      </c>
      <c r="AB222" s="31">
        <f t="shared" si="158"/>
        <v>-9.8923078872833798</v>
      </c>
      <c r="AC222" s="31">
        <f t="shared" si="170"/>
        <v>1.4139676679788605E-4</v>
      </c>
      <c r="AD222" s="31">
        <f t="shared" si="159"/>
        <v>0.32692568164066221</v>
      </c>
      <c r="AE222" s="31">
        <f t="shared" si="171"/>
        <v>-14.360344055102557</v>
      </c>
      <c r="AF222" s="31">
        <f t="shared" si="172"/>
        <v>-75.523633605773981</v>
      </c>
      <c r="AG222" s="31">
        <f t="shared" si="145"/>
        <v>73.803921600570277</v>
      </c>
      <c r="AH222" s="31">
        <f t="shared" si="160"/>
        <v>-71.42931902007318</v>
      </c>
      <c r="AI222" s="31">
        <f t="shared" si="161"/>
        <v>-89.98463060803212</v>
      </c>
      <c r="AJ222" s="31">
        <f t="shared" si="173"/>
        <v>5.7630906950297547</v>
      </c>
      <c r="AK222" s="31">
        <f t="shared" si="162"/>
        <v>58.999514130579037</v>
      </c>
      <c r="AL222" s="32">
        <f t="shared" si="163"/>
        <v>-0.16984881430417556</v>
      </c>
      <c r="AM222" s="31">
        <f t="shared" si="164"/>
        <v>-11.293938442660071</v>
      </c>
      <c r="AN222" s="31">
        <f t="shared" si="174"/>
        <v>7.9678444612226764</v>
      </c>
      <c r="AO222" s="31">
        <f t="shared" si="175"/>
        <v>-42.279054920113154</v>
      </c>
      <c r="AP222" s="30">
        <f t="shared" si="146"/>
        <v>19.493882694704595</v>
      </c>
      <c r="AQ222" s="30">
        <f t="shared" si="147"/>
        <v>-19.244228782212005</v>
      </c>
      <c r="AR222" s="31">
        <f t="shared" si="176"/>
        <v>-6.1428456813872891</v>
      </c>
      <c r="AS222" s="33">
        <f t="shared" si="177"/>
        <v>-117.80268852588713</v>
      </c>
      <c r="AT222" s="31">
        <f t="shared" si="165"/>
        <v>9.959195611911801E-6</v>
      </c>
      <c r="AU222" s="31">
        <f t="shared" si="166"/>
        <v>8.6764591231081684E-2</v>
      </c>
      <c r="AV222" s="32">
        <f t="shared" si="167"/>
        <v>-1.1852279346311591E-7</v>
      </c>
      <c r="AW222" s="31">
        <f t="shared" si="168"/>
        <v>-9.4652352833861867E-3</v>
      </c>
      <c r="AX222" s="34">
        <f t="shared" si="178"/>
        <v>9.8406728184486843E-6</v>
      </c>
      <c r="AY222" s="35">
        <f t="shared" si="179"/>
        <v>7.7299355947695492E-2</v>
      </c>
      <c r="AZ222" s="10">
        <f t="shared" si="153"/>
        <v>-6.149618535441447</v>
      </c>
      <c r="BA222" s="10">
        <f t="shared" si="154"/>
        <v>-120.91528073215891</v>
      </c>
      <c r="BB222" s="10">
        <f t="shared" si="180"/>
        <v>59.084719267841095</v>
      </c>
      <c r="BC222" s="37"/>
      <c r="BD222" s="60">
        <f t="shared" si="181"/>
        <v>-6</v>
      </c>
      <c r="BE222" s="60">
        <f t="shared" si="182"/>
        <v>-121</v>
      </c>
      <c r="BF222" s="60">
        <f t="shared" si="183"/>
        <v>59</v>
      </c>
      <c r="BI222" s="37">
        <f t="shared" si="148"/>
        <v>-2.8048722602519532E-3</v>
      </c>
      <c r="BJ222" s="37">
        <f t="shared" si="149"/>
        <v>-1.4560076146199916</v>
      </c>
      <c r="BK222" s="37">
        <f t="shared" si="150"/>
        <v>-3.9778224667252372E-3</v>
      </c>
      <c r="BL222" s="37">
        <f t="shared" si="151"/>
        <v>-1.7338839475994789</v>
      </c>
    </row>
    <row r="223" spans="22:64" x14ac:dyDescent="0.35">
      <c r="V223" s="29">
        <v>3.19</v>
      </c>
      <c r="W223" s="36">
        <f t="shared" si="169"/>
        <v>15488.166189124822</v>
      </c>
      <c r="X223" s="30">
        <f t="shared" si="152"/>
        <v>-6.6910605961528935</v>
      </c>
      <c r="Y223" s="31">
        <f t="shared" si="155"/>
        <v>-7.9669684656856674</v>
      </c>
      <c r="Z223" s="31">
        <f t="shared" si="156"/>
        <v>-66.445324174822119</v>
      </c>
      <c r="AA223" s="31">
        <f t="shared" si="157"/>
        <v>0.1361446128779836</v>
      </c>
      <c r="AB223" s="31">
        <f t="shared" si="158"/>
        <v>-10.118021105043997</v>
      </c>
      <c r="AC223" s="31">
        <f t="shared" si="170"/>
        <v>1.4806047752737082E-4</v>
      </c>
      <c r="AD223" s="31">
        <f t="shared" si="159"/>
        <v>0.33454058791500035</v>
      </c>
      <c r="AE223" s="31">
        <f t="shared" si="171"/>
        <v>-14.521736388483051</v>
      </c>
      <c r="AF223" s="31">
        <f t="shared" si="172"/>
        <v>-76.228804691951112</v>
      </c>
      <c r="AG223" s="31">
        <f t="shared" si="145"/>
        <v>73.803921600570277</v>
      </c>
      <c r="AH223" s="31">
        <f t="shared" si="160"/>
        <v>-71.629319006008274</v>
      </c>
      <c r="AI223" s="31">
        <f t="shared" si="161"/>
        <v>-89.984980458089311</v>
      </c>
      <c r="AJ223" s="31">
        <f t="shared" si="173"/>
        <v>5.9109274194345929</v>
      </c>
      <c r="AK223" s="31">
        <f t="shared" si="162"/>
        <v>59.57877250988323</v>
      </c>
      <c r="AL223" s="32">
        <f t="shared" si="163"/>
        <v>-0.17769194768063856</v>
      </c>
      <c r="AM223" s="31">
        <f t="shared" si="164"/>
        <v>-11.550015980843018</v>
      </c>
      <c r="AN223" s="31">
        <f t="shared" si="174"/>
        <v>7.907838066315958</v>
      </c>
      <c r="AO223" s="31">
        <f t="shared" si="175"/>
        <v>-41.956223929049102</v>
      </c>
      <c r="AP223" s="30">
        <f t="shared" si="146"/>
        <v>19.493882694704595</v>
      </c>
      <c r="AQ223" s="30">
        <f t="shared" si="147"/>
        <v>-19.244228782212005</v>
      </c>
      <c r="AR223" s="31">
        <f t="shared" si="176"/>
        <v>-6.3642444096745017</v>
      </c>
      <c r="AS223" s="33">
        <f t="shared" si="177"/>
        <v>-118.18502862100021</v>
      </c>
      <c r="AT223" s="31">
        <f t="shared" si="165"/>
        <v>1.042855747644013E-5</v>
      </c>
      <c r="AU223" s="31">
        <f t="shared" si="166"/>
        <v>8.8785594986380834E-2</v>
      </c>
      <c r="AV223" s="32">
        <f t="shared" si="167"/>
        <v>-1.241086006028398E-7</v>
      </c>
      <c r="AW223" s="31">
        <f t="shared" si="168"/>
        <v>-9.6857089316250995E-3</v>
      </c>
      <c r="AX223" s="34">
        <f t="shared" si="178"/>
        <v>1.0304448875837291E-5</v>
      </c>
      <c r="AY223" s="35">
        <f t="shared" si="179"/>
        <v>7.9099886054755736E-2</v>
      </c>
      <c r="AZ223" s="10">
        <f t="shared" si="153"/>
        <v>-6.3713363239485288</v>
      </c>
      <c r="BA223" s="10">
        <f t="shared" si="154"/>
        <v>-121.37008178355474</v>
      </c>
      <c r="BB223" s="10">
        <f t="shared" si="180"/>
        <v>58.629918216445262</v>
      </c>
      <c r="BC223" s="62"/>
      <c r="BD223" s="60">
        <f t="shared" si="181"/>
        <v>-6</v>
      </c>
      <c r="BE223" s="60">
        <f t="shared" si="182"/>
        <v>-121</v>
      </c>
      <c r="BF223" s="60">
        <f t="shared" si="183"/>
        <v>59</v>
      </c>
      <c r="BI223" s="37">
        <f t="shared" si="148"/>
        <v>-2.9370171290675449E-3</v>
      </c>
      <c r="BJ223" s="37">
        <f t="shared" si="149"/>
        <v>-1.4899072759646279</v>
      </c>
      <c r="BK223" s="37">
        <f t="shared" si="150"/>
        <v>-4.1652015938353501E-3</v>
      </c>
      <c r="BL223" s="37">
        <f t="shared" si="151"/>
        <v>-1.7742457726446503</v>
      </c>
    </row>
    <row r="224" spans="22:64" x14ac:dyDescent="0.35">
      <c r="V224" s="29">
        <v>3.2</v>
      </c>
      <c r="W224" s="38">
        <f t="shared" si="169"/>
        <v>15848.931924611155</v>
      </c>
      <c r="X224" s="30">
        <f t="shared" si="152"/>
        <v>-6.6910605961528935</v>
      </c>
      <c r="Y224" s="31">
        <f t="shared" si="155"/>
        <v>-8.1356401534317104</v>
      </c>
      <c r="Z224" s="31">
        <f t="shared" si="156"/>
        <v>-66.924823859902688</v>
      </c>
      <c r="AA224" s="31">
        <f t="shared" si="157"/>
        <v>0.14245679362770425</v>
      </c>
      <c r="AB224" s="31">
        <f t="shared" si="158"/>
        <v>-10.348663744559341</v>
      </c>
      <c r="AC224" s="31">
        <f t="shared" si="170"/>
        <v>1.5503822830595184E-4</v>
      </c>
      <c r="AD224" s="31">
        <f t="shared" si="159"/>
        <v>0.3423328559054763</v>
      </c>
      <c r="AE224" s="31">
        <f t="shared" si="171"/>
        <v>-14.684088917728593</v>
      </c>
      <c r="AF224" s="31">
        <f t="shared" si="172"/>
        <v>-76.931154748556551</v>
      </c>
      <c r="AG224" s="31">
        <f t="shared" si="145"/>
        <v>73.803921600570277</v>
      </c>
      <c r="AH224" s="31">
        <f t="shared" si="160"/>
        <v>-71.829318992576418</v>
      </c>
      <c r="AI224" s="31">
        <f t="shared" si="161"/>
        <v>-89.985322344588042</v>
      </c>
      <c r="AJ224" s="31">
        <f t="shared" si="173"/>
        <v>6.0605201053032287</v>
      </c>
      <c r="AK224" s="31">
        <f t="shared" si="162"/>
        <v>60.151569451156462</v>
      </c>
      <c r="AL224" s="32">
        <f t="shared" si="163"/>
        <v>-0.18588956342977336</v>
      </c>
      <c r="AM224" s="31">
        <f t="shared" si="164"/>
        <v>-11.811574886202143</v>
      </c>
      <c r="AN224" s="31">
        <f t="shared" si="174"/>
        <v>7.8492331498673149</v>
      </c>
      <c r="AO224" s="31">
        <f t="shared" si="175"/>
        <v>-41.645327779633725</v>
      </c>
      <c r="AP224" s="30">
        <f t="shared" si="146"/>
        <v>19.493882694704595</v>
      </c>
      <c r="AQ224" s="30">
        <f t="shared" si="147"/>
        <v>-19.244228782212005</v>
      </c>
      <c r="AR224" s="31">
        <f t="shared" si="176"/>
        <v>-6.5852018553686875</v>
      </c>
      <c r="AS224" s="33">
        <f t="shared" si="177"/>
        <v>-118.57648252819027</v>
      </c>
      <c r="AT224" s="31">
        <f t="shared" si="165"/>
        <v>1.0920039631063036E-5</v>
      </c>
      <c r="AU224" s="31">
        <f t="shared" si="166"/>
        <v>9.085367373779836E-2</v>
      </c>
      <c r="AV224" s="32">
        <f t="shared" si="167"/>
        <v>-1.2995765757653004E-7</v>
      </c>
      <c r="AW224" s="31">
        <f t="shared" si="168"/>
        <v>-9.9113180705535774E-3</v>
      </c>
      <c r="AX224" s="34">
        <f t="shared" si="178"/>
        <v>1.0790081973486506E-5</v>
      </c>
      <c r="AY224" s="35">
        <f t="shared" si="179"/>
        <v>8.0942355667244781E-2</v>
      </c>
      <c r="AZ224" s="10">
        <f t="shared" si="153"/>
        <v>-6.5926278537334202</v>
      </c>
      <c r="BA224" s="10">
        <f t="shared" si="154"/>
        <v>-121.83568157575141</v>
      </c>
      <c r="BB224" s="10">
        <f t="shared" si="180"/>
        <v>58.164318424248592</v>
      </c>
      <c r="BC224" s="37"/>
      <c r="BD224" s="60">
        <f t="shared" si="181"/>
        <v>-7</v>
      </c>
      <c r="BE224" s="60">
        <f t="shared" si="182"/>
        <v>-122</v>
      </c>
      <c r="BF224" s="60">
        <f t="shared" si="183"/>
        <v>58</v>
      </c>
      <c r="BI224" s="37">
        <f t="shared" si="148"/>
        <v>-3.0753854842722585E-3</v>
      </c>
      <c r="BJ224" s="37">
        <f t="shared" si="149"/>
        <v>-1.5245954816087288</v>
      </c>
      <c r="BK224" s="37">
        <f t="shared" si="150"/>
        <v>-4.3614029624341024E-3</v>
      </c>
      <c r="BL224" s="37">
        <f t="shared" si="151"/>
        <v>-1.8155459216196606</v>
      </c>
    </row>
    <row r="225" spans="22:64" x14ac:dyDescent="0.35">
      <c r="V225" s="29">
        <v>3.21</v>
      </c>
      <c r="W225" s="36">
        <f t="shared" si="169"/>
        <v>16218.100973589308</v>
      </c>
      <c r="X225" s="30">
        <f t="shared" si="152"/>
        <v>-6.6910605961528935</v>
      </c>
      <c r="Y225" s="31">
        <f t="shared" si="155"/>
        <v>-8.305509397827759</v>
      </c>
      <c r="Z225" s="31">
        <f t="shared" si="156"/>
        <v>-67.39673596809935</v>
      </c>
      <c r="AA225" s="31">
        <f t="shared" si="157"/>
        <v>0.14905663992600637</v>
      </c>
      <c r="AB225" s="31">
        <f t="shared" si="158"/>
        <v>-10.584328181384922</v>
      </c>
      <c r="AC225" s="31">
        <f t="shared" si="170"/>
        <v>1.6234481833197142E-4</v>
      </c>
      <c r="AD225" s="31">
        <f t="shared" si="159"/>
        <v>0.35030661602203966</v>
      </c>
      <c r="AE225" s="31">
        <f t="shared" si="171"/>
        <v>-14.847351009236315</v>
      </c>
      <c r="AF225" s="31">
        <f t="shared" si="172"/>
        <v>-77.63075753346223</v>
      </c>
      <c r="AG225" s="31">
        <f t="shared" si="145"/>
        <v>73.803921600570277</v>
      </c>
      <c r="AH225" s="31">
        <f t="shared" si="160"/>
        <v>-72.029318979749078</v>
      </c>
      <c r="AI225" s="31">
        <f t="shared" si="161"/>
        <v>-89.985656448800952</v>
      </c>
      <c r="AJ225" s="31">
        <f t="shared" si="173"/>
        <v>6.2118291118136506</v>
      </c>
      <c r="AK225" s="31">
        <f t="shared" si="162"/>
        <v>60.717750644456849</v>
      </c>
      <c r="AL225" s="32">
        <f t="shared" si="163"/>
        <v>-0.19445696849158464</v>
      </c>
      <c r="AM225" s="31">
        <f t="shared" si="164"/>
        <v>-12.078710213523181</v>
      </c>
      <c r="AN225" s="31">
        <f t="shared" si="174"/>
        <v>7.7919747641432648</v>
      </c>
      <c r="AO225" s="31">
        <f t="shared" si="175"/>
        <v>-41.346616017867284</v>
      </c>
      <c r="AP225" s="30">
        <f t="shared" si="146"/>
        <v>19.493882694704595</v>
      </c>
      <c r="AQ225" s="30">
        <f t="shared" si="147"/>
        <v>-19.244228782212005</v>
      </c>
      <c r="AR225" s="31">
        <f t="shared" si="176"/>
        <v>-6.8057223326004603</v>
      </c>
      <c r="AS225" s="33">
        <f t="shared" si="177"/>
        <v>-118.97737355132952</v>
      </c>
      <c r="AT225" s="31">
        <f t="shared" si="165"/>
        <v>1.1434684566504207E-5</v>
      </c>
      <c r="AU225" s="31">
        <f t="shared" si="166"/>
        <v>9.2969923986495021E-2</v>
      </c>
      <c r="AV225" s="32">
        <f t="shared" si="167"/>
        <v>-1.3608237335075244E-7</v>
      </c>
      <c r="AW225" s="31">
        <f t="shared" si="168"/>
        <v>-1.0142182321095341E-2</v>
      </c>
      <c r="AX225" s="34">
        <f t="shared" si="178"/>
        <v>1.1298602193153456E-5</v>
      </c>
      <c r="AY225" s="35">
        <f t="shared" si="179"/>
        <v>8.2827741665399676E-2</v>
      </c>
      <c r="AZ225" s="10">
        <f t="shared" si="153"/>
        <v>-6.8134981457294064</v>
      </c>
      <c r="BA225" s="10">
        <f t="shared" si="154"/>
        <v>-122.31244245222766</v>
      </c>
      <c r="BB225" s="10">
        <f t="shared" si="180"/>
        <v>57.687557547772343</v>
      </c>
      <c r="BC225" s="62"/>
      <c r="BD225" s="60">
        <f t="shared" si="181"/>
        <v>-7</v>
      </c>
      <c r="BE225" s="60">
        <f t="shared" si="182"/>
        <v>-122</v>
      </c>
      <c r="BF225" s="60">
        <f t="shared" si="183"/>
        <v>58</v>
      </c>
      <c r="BI225" s="37">
        <f t="shared" si="148"/>
        <v>-3.2202702142814349E-3</v>
      </c>
      <c r="BJ225" s="37">
        <f t="shared" si="149"/>
        <v>-1.5600905219236023</v>
      </c>
      <c r="BK225" s="37">
        <f t="shared" si="150"/>
        <v>-4.5668415168571919E-3</v>
      </c>
      <c r="BL225" s="37">
        <f t="shared" si="151"/>
        <v>-1.8578061206399397</v>
      </c>
    </row>
    <row r="226" spans="22:64" x14ac:dyDescent="0.35">
      <c r="V226" s="29">
        <v>3.22</v>
      </c>
      <c r="W226" s="38">
        <f t="shared" si="169"/>
        <v>16595.869074375627</v>
      </c>
      <c r="X226" s="30">
        <f t="shared" si="152"/>
        <v>-6.6910605961528935</v>
      </c>
      <c r="Y226" s="31">
        <f t="shared" si="155"/>
        <v>-8.4765382846974173</v>
      </c>
      <c r="Z226" s="31">
        <f t="shared" si="156"/>
        <v>-67.861054542328375</v>
      </c>
      <c r="AA226" s="31">
        <f t="shared" si="157"/>
        <v>0.15595679446628793</v>
      </c>
      <c r="AB226" s="31">
        <f t="shared" si="158"/>
        <v>-10.825107456987661</v>
      </c>
      <c r="AC226" s="31">
        <f t="shared" si="170"/>
        <v>1.6999574416355423E-4</v>
      </c>
      <c r="AD226" s="31">
        <f t="shared" si="159"/>
        <v>0.35846609482166503</v>
      </c>
      <c r="AE226" s="31">
        <f t="shared" si="171"/>
        <v>-15.011472090639858</v>
      </c>
      <c r="AF226" s="31">
        <f t="shared" si="172"/>
        <v>-78.327695904494377</v>
      </c>
      <c r="AG226" s="31">
        <f t="shared" si="145"/>
        <v>73.803921600570277</v>
      </c>
      <c r="AH226" s="31">
        <f t="shared" si="160"/>
        <v>-72.229318967499069</v>
      </c>
      <c r="AI226" s="31">
        <f t="shared" si="161"/>
        <v>-89.985982947874419</v>
      </c>
      <c r="AJ226" s="31">
        <f t="shared" si="173"/>
        <v>6.3648143676957583</v>
      </c>
      <c r="AK226" s="31">
        <f t="shared" si="162"/>
        <v>61.277173954483658</v>
      </c>
      <c r="AL226" s="32">
        <f t="shared" si="163"/>
        <v>-0.20341006506354956</v>
      </c>
      <c r="AM226" s="31">
        <f t="shared" si="164"/>
        <v>-12.351517124190426</v>
      </c>
      <c r="AN226" s="31">
        <f t="shared" si="174"/>
        <v>7.7360069357034167</v>
      </c>
      <c r="AO226" s="31">
        <f t="shared" si="175"/>
        <v>-41.060326117581184</v>
      </c>
      <c r="AP226" s="30">
        <f t="shared" si="146"/>
        <v>19.493882694704595</v>
      </c>
      <c r="AQ226" s="30">
        <f t="shared" si="147"/>
        <v>-19.244228782212005</v>
      </c>
      <c r="AR226" s="31">
        <f t="shared" si="176"/>
        <v>-7.0258112424438508</v>
      </c>
      <c r="AS226" s="33">
        <f t="shared" si="177"/>
        <v>-119.38802202207556</v>
      </c>
      <c r="AT226" s="31">
        <f t="shared" si="165"/>
        <v>1.1973583905477067E-5</v>
      </c>
      <c r="AU226" s="31">
        <f t="shared" si="166"/>
        <v>9.5135467773255086E-2</v>
      </c>
      <c r="AV226" s="32">
        <f t="shared" si="167"/>
        <v>-1.4249573741727776E-7</v>
      </c>
      <c r="AW226" s="31">
        <f t="shared" si="168"/>
        <v>-1.0378424090501907E-2</v>
      </c>
      <c r="AX226" s="34">
        <f t="shared" si="178"/>
        <v>1.183108816805979E-5</v>
      </c>
      <c r="AY226" s="35">
        <f t="shared" si="179"/>
        <v>8.4757043682753178E-2</v>
      </c>
      <c r="AZ226" s="10">
        <f t="shared" si="153"/>
        <v>-7.0339533410032828</v>
      </c>
      <c r="BA226" s="10">
        <f t="shared" si="154"/>
        <v>-122.80072467879246</v>
      </c>
      <c r="BB226" s="10">
        <f t="shared" si="180"/>
        <v>57.199275321207537</v>
      </c>
      <c r="BC226" s="37"/>
      <c r="BD226" s="60">
        <f t="shared" si="181"/>
        <v>-7</v>
      </c>
      <c r="BE226" s="60">
        <f t="shared" si="182"/>
        <v>-123</v>
      </c>
      <c r="BF226" s="60">
        <f t="shared" si="183"/>
        <v>57</v>
      </c>
      <c r="BI226" s="37">
        <f t="shared" si="148"/>
        <v>-3.3719779708768364E-3</v>
      </c>
      <c r="BJ226" s="37">
        <f t="shared" si="149"/>
        <v>-1.5964111078068255</v>
      </c>
      <c r="BK226" s="37">
        <f t="shared" si="150"/>
        <v>-4.7819516767225612E-3</v>
      </c>
      <c r="BL226" s="37">
        <f t="shared" si="151"/>
        <v>-1.9010485925928349</v>
      </c>
    </row>
    <row r="227" spans="22:64" x14ac:dyDescent="0.35">
      <c r="V227" s="29">
        <v>3.23</v>
      </c>
      <c r="W227" s="36">
        <f t="shared" si="169"/>
        <v>16982.436524617446</v>
      </c>
      <c r="X227" s="30">
        <f t="shared" si="152"/>
        <v>-6.6910605961528935</v>
      </c>
      <c r="Y227" s="31">
        <f t="shared" si="155"/>
        <v>-8.6486895006114359</v>
      </c>
      <c r="Z227" s="31">
        <f t="shared" si="156"/>
        <v>-68.317781764898385</v>
      </c>
      <c r="AA227" s="31">
        <f t="shared" si="157"/>
        <v>0.16317041220667677</v>
      </c>
      <c r="AB227" s="31">
        <f t="shared" si="158"/>
        <v>-11.071095201717961</v>
      </c>
      <c r="AC227" s="31">
        <f t="shared" si="170"/>
        <v>1.7800723257326912E-4</v>
      </c>
      <c r="AD227" s="31">
        <f t="shared" si="159"/>
        <v>0.3668156172434246</v>
      </c>
      <c r="AE227" s="31">
        <f t="shared" si="171"/>
        <v>-15.17640167732508</v>
      </c>
      <c r="AF227" s="31">
        <f t="shared" si="172"/>
        <v>-79.022061349372933</v>
      </c>
      <c r="AG227" s="31">
        <f t="shared" si="145"/>
        <v>73.803921600570277</v>
      </c>
      <c r="AH227" s="31">
        <f t="shared" si="160"/>
        <v>-72.429318955800397</v>
      </c>
      <c r="AI227" s="31">
        <f t="shared" si="161"/>
        <v>-89.986302014922515</v>
      </c>
      <c r="AJ227" s="31">
        <f t="shared" si="173"/>
        <v>6.5194354740247116</v>
      </c>
      <c r="AK227" s="31">
        <f t="shared" si="162"/>
        <v>61.829709308472005</v>
      </c>
      <c r="AL227" s="32">
        <f t="shared" si="163"/>
        <v>-0.21276536771814375</v>
      </c>
      <c r="AM227" s="31">
        <f t="shared" si="164"/>
        <v>-12.630090763376231</v>
      </c>
      <c r="AN227" s="31">
        <f t="shared" si="174"/>
        <v>7.6812727510764471</v>
      </c>
      <c r="AO227" s="31">
        <f t="shared" si="175"/>
        <v>-40.786683469826741</v>
      </c>
      <c r="AP227" s="30">
        <f t="shared" si="146"/>
        <v>19.493882694704595</v>
      </c>
      <c r="AQ227" s="30">
        <f t="shared" si="147"/>
        <v>-19.244228782212005</v>
      </c>
      <c r="AR227" s="31">
        <f t="shared" si="176"/>
        <v>-7.2454750137560424</v>
      </c>
      <c r="AS227" s="33">
        <f t="shared" si="177"/>
        <v>-119.80874481919967</v>
      </c>
      <c r="AT227" s="31">
        <f t="shared" si="165"/>
        <v>1.2537880715094338E-5</v>
      </c>
      <c r="AU227" s="31">
        <f t="shared" si="166"/>
        <v>9.7351453273295793E-2</v>
      </c>
      <c r="AV227" s="32">
        <f t="shared" si="167"/>
        <v>-1.4921135547320463E-7</v>
      </c>
      <c r="AW227" s="31">
        <f t="shared" si="168"/>
        <v>-1.0620168637254261E-2</v>
      </c>
      <c r="AX227" s="34">
        <f t="shared" si="178"/>
        <v>1.2388669359621133E-5</v>
      </c>
      <c r="AY227" s="35">
        <f t="shared" si="179"/>
        <v>8.6731284636041531E-2</v>
      </c>
      <c r="AZ227" s="10">
        <f t="shared" si="153"/>
        <v>-7.2540006431477106</v>
      </c>
      <c r="BA227" s="10">
        <f t="shared" si="154"/>
        <v>-123.30088598269489</v>
      </c>
      <c r="BB227" s="10">
        <f t="shared" si="180"/>
        <v>56.699114017305106</v>
      </c>
      <c r="BC227" s="62"/>
      <c r="BD227" s="60">
        <f t="shared" si="181"/>
        <v>-7</v>
      </c>
      <c r="BE227" s="60">
        <f t="shared" si="182"/>
        <v>-123</v>
      </c>
      <c r="BF227" s="60">
        <f t="shared" si="183"/>
        <v>57</v>
      </c>
      <c r="BI227" s="37">
        <f t="shared" si="148"/>
        <v>-3.5308298139992917E-3</v>
      </c>
      <c r="BJ227" s="37">
        <f t="shared" si="149"/>
        <v>-1.6335763800844756</v>
      </c>
      <c r="BK227" s="37">
        <f t="shared" si="150"/>
        <v>-5.0071882470286155E-3</v>
      </c>
      <c r="BL227" s="37">
        <f t="shared" si="151"/>
        <v>-1.9452960680467888</v>
      </c>
    </row>
    <row r="228" spans="22:64" x14ac:dyDescent="0.35">
      <c r="V228" s="29">
        <v>3.24</v>
      </c>
      <c r="W228" s="38">
        <f t="shared" si="169"/>
        <v>17378.008287493773</v>
      </c>
      <c r="X228" s="30">
        <f t="shared" si="152"/>
        <v>-6.6910605961528935</v>
      </c>
      <c r="Y228" s="31">
        <f t="shared" si="155"/>
        <v>-8.8219263714149019</v>
      </c>
      <c r="Z228" s="31">
        <f t="shared" si="156"/>
        <v>-68.766927564071935</v>
      </c>
      <c r="AA228" s="31">
        <f t="shared" si="157"/>
        <v>0.1707111771075864</v>
      </c>
      <c r="AB228" s="31">
        <f t="shared" si="158"/>
        <v>-11.322385550902419</v>
      </c>
      <c r="AC228" s="31">
        <f t="shared" si="170"/>
        <v>1.8639627496021646E-4</v>
      </c>
      <c r="AD228" s="31">
        <f t="shared" si="159"/>
        <v>0.37535960889531106</v>
      </c>
      <c r="AE228" s="31">
        <f t="shared" si="171"/>
        <v>-15.342089394185248</v>
      </c>
      <c r="AF228" s="31">
        <f t="shared" si="172"/>
        <v>-79.713953506079051</v>
      </c>
      <c r="AG228" s="31">
        <f t="shared" si="145"/>
        <v>73.803921600570277</v>
      </c>
      <c r="AH228" s="31">
        <f t="shared" si="160"/>
        <v>-72.629318944628253</v>
      </c>
      <c r="AI228" s="31">
        <f t="shared" si="161"/>
        <v>-89.986613819118702</v>
      </c>
      <c r="AJ228" s="31">
        <f t="shared" si="173"/>
        <v>6.6756518033702363</v>
      </c>
      <c r="AK228" s="31">
        <f t="shared" si="162"/>
        <v>62.375238544374938</v>
      </c>
      <c r="AL228" s="32">
        <f t="shared" si="163"/>
        <v>-0.22254002043948506</v>
      </c>
      <c r="AM228" s="31">
        <f t="shared" si="164"/>
        <v>-12.914526128171453</v>
      </c>
      <c r="AN228" s="31">
        <f t="shared" si="174"/>
        <v>7.6277144388727756</v>
      </c>
      <c r="AO228" s="31">
        <f t="shared" si="175"/>
        <v>-40.525901402915217</v>
      </c>
      <c r="AP228" s="30">
        <f t="shared" si="146"/>
        <v>19.493882694704595</v>
      </c>
      <c r="AQ228" s="30">
        <f t="shared" si="147"/>
        <v>-19.244228782212005</v>
      </c>
      <c r="AR228" s="31">
        <f t="shared" si="176"/>
        <v>-7.4647210428198818</v>
      </c>
      <c r="AS228" s="33">
        <f t="shared" si="177"/>
        <v>-120.23985490899426</v>
      </c>
      <c r="AT228" s="31">
        <f t="shared" si="165"/>
        <v>1.3128771934992255E-5</v>
      </c>
      <c r="AU228" s="31">
        <f t="shared" si="166"/>
        <v>9.9619055404928186E-2</v>
      </c>
      <c r="AV228" s="32">
        <f t="shared" si="167"/>
        <v>-1.5624346870751639E-7</v>
      </c>
      <c r="AW228" s="31">
        <f t="shared" si="168"/>
        <v>-1.0867544137476551E-2</v>
      </c>
      <c r="AX228" s="34">
        <f t="shared" si="178"/>
        <v>1.2972528466284739E-5</v>
      </c>
      <c r="AY228" s="35">
        <f t="shared" si="179"/>
        <v>8.8751511267451635E-2</v>
      </c>
      <c r="AZ228" s="10">
        <f t="shared" si="153"/>
        <v>-7.4736482595483809</v>
      </c>
      <c r="BA228" s="10">
        <f t="shared" si="154"/>
        <v>-123.8132811131989</v>
      </c>
      <c r="BB228" s="10">
        <f t="shared" si="180"/>
        <v>56.186718886801103</v>
      </c>
      <c r="BC228" s="37"/>
      <c r="BD228" s="60">
        <f t="shared" si="181"/>
        <v>-7</v>
      </c>
      <c r="BE228" s="60">
        <f t="shared" si="182"/>
        <v>-124</v>
      </c>
      <c r="BF228" s="60">
        <f t="shared" si="183"/>
        <v>56</v>
      </c>
      <c r="BI228" s="37">
        <f t="shared" si="148"/>
        <v>-3.6971618865562755E-3</v>
      </c>
      <c r="BJ228" s="37">
        <f t="shared" si="149"/>
        <v>-1.6716059191044363</v>
      </c>
      <c r="BK228" s="37">
        <f t="shared" si="150"/>
        <v>-5.2430273704087912E-3</v>
      </c>
      <c r="BL228" s="37">
        <f t="shared" si="151"/>
        <v>-1.9905717963676408</v>
      </c>
    </row>
    <row r="229" spans="22:64" x14ac:dyDescent="0.35">
      <c r="V229" s="29">
        <v>3.25</v>
      </c>
      <c r="W229" s="36">
        <f t="shared" si="169"/>
        <v>17782.794100389245</v>
      </c>
      <c r="X229" s="30">
        <f t="shared" si="152"/>
        <v>-6.6910605961528935</v>
      </c>
      <c r="Y229" s="31">
        <f t="shared" si="155"/>
        <v>-8.9962128963475774</v>
      </c>
      <c r="Z229" s="31">
        <f t="shared" si="156"/>
        <v>-69.208509220023203</v>
      </c>
      <c r="AA229" s="31">
        <f t="shared" si="157"/>
        <v>0.17859331903457562</v>
      </c>
      <c r="AB229" s="31">
        <f t="shared" si="158"/>
        <v>-11.579073053696661</v>
      </c>
      <c r="AC229" s="31">
        <f t="shared" si="170"/>
        <v>1.9518066336573871E-4</v>
      </c>
      <c r="AD229" s="31">
        <f t="shared" si="159"/>
        <v>0.38410259839397459</v>
      </c>
      <c r="AE229" s="31">
        <f t="shared" si="171"/>
        <v>-15.508484992802529</v>
      </c>
      <c r="AF229" s="31">
        <f t="shared" si="172"/>
        <v>-80.403479675325883</v>
      </c>
      <c r="AG229" s="31">
        <f t="shared" si="145"/>
        <v>73.803921600570277</v>
      </c>
      <c r="AH229" s="31">
        <f t="shared" si="160"/>
        <v>-72.829318933958945</v>
      </c>
      <c r="AI229" s="31">
        <f t="shared" si="161"/>
        <v>-89.98691852578564</v>
      </c>
      <c r="AJ229" s="31">
        <f t="shared" si="173"/>
        <v>6.8334225949650165</v>
      </c>
      <c r="AK229" s="31">
        <f t="shared" si="162"/>
        <v>62.91365522238366</v>
      </c>
      <c r="AL229" s="32">
        <f t="shared" si="163"/>
        <v>-0.23275181351157792</v>
      </c>
      <c r="AM229" s="31">
        <f t="shared" si="164"/>
        <v>-13.204917926284653</v>
      </c>
      <c r="AN229" s="31">
        <f t="shared" si="174"/>
        <v>7.5752734480647712</v>
      </c>
      <c r="AO229" s="31">
        <f t="shared" si="175"/>
        <v>-40.278181229686631</v>
      </c>
      <c r="AP229" s="30">
        <f t="shared" si="146"/>
        <v>19.493882694704595</v>
      </c>
      <c r="AQ229" s="30">
        <f t="shared" si="147"/>
        <v>-19.244228782212005</v>
      </c>
      <c r="AR229" s="31">
        <f t="shared" si="176"/>
        <v>-7.6835576322451686</v>
      </c>
      <c r="AS229" s="33">
        <f t="shared" si="177"/>
        <v>-120.68166090501251</v>
      </c>
      <c r="AT229" s="31">
        <f t="shared" si="165"/>
        <v>1.3747510915383093E-5</v>
      </c>
      <c r="AU229" s="31">
        <f t="shared" si="166"/>
        <v>0.10193947645238623</v>
      </c>
      <c r="AV229" s="32">
        <f t="shared" si="167"/>
        <v>-1.6360699816015274E-7</v>
      </c>
      <c r="AW229" s="31">
        <f t="shared" si="168"/>
        <v>-1.1120681752896452E-2</v>
      </c>
      <c r="AX229" s="34">
        <f t="shared" si="178"/>
        <v>1.3583903917222939E-5</v>
      </c>
      <c r="AY229" s="35">
        <f t="shared" si="179"/>
        <v>9.081879469948978E-2</v>
      </c>
      <c r="AZ229" s="10">
        <f t="shared" si="153"/>
        <v>-7.6929053419853055</v>
      </c>
      <c r="BA229" s="10">
        <f t="shared" si="154"/>
        <v>-124.33826142187962</v>
      </c>
      <c r="BB229" s="10">
        <f t="shared" si="180"/>
        <v>55.661738578120378</v>
      </c>
      <c r="BC229" s="62"/>
      <c r="BD229" s="60">
        <f t="shared" si="181"/>
        <v>-8</v>
      </c>
      <c r="BE229" s="60">
        <f t="shared" si="182"/>
        <v>-124</v>
      </c>
      <c r="BF229" s="60">
        <f t="shared" si="183"/>
        <v>56</v>
      </c>
      <c r="BI229" s="37">
        <f t="shared" si="148"/>
        <v>-3.871326120623421E-3</v>
      </c>
      <c r="BJ229" s="37">
        <f t="shared" si="149"/>
        <v>-1.7105197545231483</v>
      </c>
      <c r="BK229" s="37">
        <f t="shared" si="150"/>
        <v>-5.4899675234305906E-3</v>
      </c>
      <c r="BL229" s="37">
        <f t="shared" si="151"/>
        <v>-2.03689955704345</v>
      </c>
    </row>
    <row r="230" spans="22:64" x14ac:dyDescent="0.35">
      <c r="V230" s="29">
        <v>3.26</v>
      </c>
      <c r="W230" s="38">
        <f t="shared" si="169"/>
        <v>18197.008586099833</v>
      </c>
      <c r="X230" s="30">
        <f t="shared" si="152"/>
        <v>-6.6910605961528935</v>
      </c>
      <c r="Y230" s="31">
        <f t="shared" si="155"/>
        <v>-9.1715137779251155</v>
      </c>
      <c r="Z230" s="31">
        <f t="shared" si="156"/>
        <v>-69.642550972063148</v>
      </c>
      <c r="AA230" s="31">
        <f t="shared" si="157"/>
        <v>0.1868316307863721</v>
      </c>
      <c r="AB230" s="31">
        <f t="shared" si="158"/>
        <v>-11.841252574332602</v>
      </c>
      <c r="AC230" s="31">
        <f t="shared" si="170"/>
        <v>2.0437902819873288E-4</v>
      </c>
      <c r="AD230" s="31">
        <f t="shared" si="159"/>
        <v>0.39304921975860113</v>
      </c>
      <c r="AE230" s="31">
        <f t="shared" si="171"/>
        <v>-15.675538364263437</v>
      </c>
      <c r="AF230" s="31">
        <f t="shared" si="172"/>
        <v>-81.090754326637153</v>
      </c>
      <c r="AG230" s="31">
        <f t="shared" si="145"/>
        <v>73.803921600570277</v>
      </c>
      <c r="AH230" s="31">
        <f t="shared" si="160"/>
        <v>-73.029318923769821</v>
      </c>
      <c r="AI230" s="31">
        <f t="shared" si="161"/>
        <v>-89.987216296482757</v>
      </c>
      <c r="AJ230" s="31">
        <f t="shared" si="173"/>
        <v>6.9927070456084532</v>
      </c>
      <c r="AK230" s="31">
        <f t="shared" si="162"/>
        <v>63.444864402916544</v>
      </c>
      <c r="AL230" s="32">
        <f t="shared" si="163"/>
        <v>-0.2434192001841522</v>
      </c>
      <c r="AM230" s="31">
        <f t="shared" si="164"/>
        <v>-13.501360424945192</v>
      </c>
      <c r="AN230" s="31">
        <f t="shared" si="174"/>
        <v>7.5238905222247565</v>
      </c>
      <c r="AO230" s="31">
        <f t="shared" si="175"/>
        <v>-40.043712318511403</v>
      </c>
      <c r="AP230" s="30">
        <f t="shared" si="146"/>
        <v>19.493882694704595</v>
      </c>
      <c r="AQ230" s="30">
        <f t="shared" si="147"/>
        <v>-19.244228782212005</v>
      </c>
      <c r="AR230" s="31">
        <f t="shared" si="176"/>
        <v>-7.9019939295460908</v>
      </c>
      <c r="AS230" s="33">
        <f t="shared" si="177"/>
        <v>-121.13446664514856</v>
      </c>
      <c r="AT230" s="31">
        <f t="shared" si="165"/>
        <v>1.4395410068892781E-5</v>
      </c>
      <c r="AU230" s="31">
        <f t="shared" si="166"/>
        <v>0.10431394670315915</v>
      </c>
      <c r="AV230" s="32">
        <f t="shared" si="167"/>
        <v>-1.7131755725827547E-7</v>
      </c>
      <c r="AW230" s="31">
        <f t="shared" si="168"/>
        <v>-1.137971570038878E-2</v>
      </c>
      <c r="AX230" s="34">
        <f t="shared" si="178"/>
        <v>1.4224092511634505E-5</v>
      </c>
      <c r="AY230" s="35">
        <f t="shared" si="179"/>
        <v>9.2934231002770373E-2</v>
      </c>
      <c r="AZ230" s="10">
        <f t="shared" si="153"/>
        <v>-7.9117819269890459</v>
      </c>
      <c r="BA230" s="10">
        <f t="shared" si="154"/>
        <v>-124.8761744606533</v>
      </c>
      <c r="BB230" s="10">
        <f t="shared" si="180"/>
        <v>55.123825539346697</v>
      </c>
      <c r="BC230" s="37"/>
      <c r="BD230" s="60">
        <f t="shared" si="181"/>
        <v>-8</v>
      </c>
      <c r="BE230" s="60">
        <f t="shared" si="182"/>
        <v>-125</v>
      </c>
      <c r="BF230" s="60">
        <f t="shared" si="183"/>
        <v>55</v>
      </c>
      <c r="BI230" s="37">
        <f t="shared" si="148"/>
        <v>-4.0536909764936433E-3</v>
      </c>
      <c r="BJ230" s="37">
        <f t="shared" si="149"/>
        <v>-1.7503383752882762</v>
      </c>
      <c r="BK230" s="37">
        <f t="shared" si="150"/>
        <v>-5.7485305589737145E-3</v>
      </c>
      <c r="BL230" s="37">
        <f t="shared" si="151"/>
        <v>-2.0843036712192342</v>
      </c>
    </row>
    <row r="231" spans="22:64" x14ac:dyDescent="0.35">
      <c r="V231" s="29">
        <v>3.27</v>
      </c>
      <c r="W231" s="36">
        <f t="shared" si="169"/>
        <v>18620.871366628686</v>
      </c>
      <c r="X231" s="30">
        <f t="shared" si="152"/>
        <v>-6.6910605961528935</v>
      </c>
      <c r="Y231" s="31">
        <f t="shared" si="155"/>
        <v>-9.3477944477611938</v>
      </c>
      <c r="Z231" s="31">
        <f t="shared" si="156"/>
        <v>-70.06908362883371</v>
      </c>
      <c r="AA231" s="31">
        <f t="shared" si="157"/>
        <v>0.19544148520298443</v>
      </c>
      <c r="AB231" s="31">
        <f t="shared" si="158"/>
        <v>-12.109019185388728</v>
      </c>
      <c r="AC231" s="31">
        <f t="shared" si="170"/>
        <v>2.1401087772831615E-4</v>
      </c>
      <c r="AD231" s="31">
        <f t="shared" si="159"/>
        <v>0.40220421486015295</v>
      </c>
      <c r="AE231" s="31">
        <f t="shared" si="171"/>
        <v>-15.843199547833374</v>
      </c>
      <c r="AF231" s="31">
        <f t="shared" si="172"/>
        <v>-81.775898599362293</v>
      </c>
      <c r="AG231" s="31">
        <f t="shared" si="145"/>
        <v>73.803921600570277</v>
      </c>
      <c r="AH231" s="31">
        <f t="shared" si="160"/>
        <v>-73.229318914039297</v>
      </c>
      <c r="AI231" s="31">
        <f t="shared" si="161"/>
        <v>-89.987507289091951</v>
      </c>
      <c r="AJ231" s="31">
        <f t="shared" si="173"/>
        <v>7.1534643960729385</v>
      </c>
      <c r="AK231" s="31">
        <f t="shared" si="162"/>
        <v>63.968782394245309</v>
      </c>
      <c r="AL231" s="32">
        <f t="shared" si="163"/>
        <v>-0.25456131303504548</v>
      </c>
      <c r="AM231" s="31">
        <f t="shared" si="164"/>
        <v>-13.803947289653552</v>
      </c>
      <c r="AN231" s="31">
        <f t="shared" si="174"/>
        <v>7.4735057695688729</v>
      </c>
      <c r="AO231" s="31">
        <f t="shared" si="175"/>
        <v>-39.822672184500192</v>
      </c>
      <c r="AP231" s="30">
        <f t="shared" si="146"/>
        <v>19.493882694704595</v>
      </c>
      <c r="AQ231" s="30">
        <f t="shared" si="147"/>
        <v>-19.244228782212005</v>
      </c>
      <c r="AR231" s="31">
        <f t="shared" si="176"/>
        <v>-8.1200398657719113</v>
      </c>
      <c r="AS231" s="33">
        <f t="shared" si="177"/>
        <v>-121.59857078386248</v>
      </c>
      <c r="AT231" s="31">
        <f t="shared" si="165"/>
        <v>1.5073843667041567E-5</v>
      </c>
      <c r="AU231" s="31">
        <f t="shared" si="166"/>
        <v>0.1067437251001607</v>
      </c>
      <c r="AV231" s="32">
        <f t="shared" si="167"/>
        <v>-1.7939150485428921E-7</v>
      </c>
      <c r="AW231" s="31">
        <f t="shared" si="168"/>
        <v>-1.1644783323138869E-2</v>
      </c>
      <c r="AX231" s="34">
        <f t="shared" si="178"/>
        <v>1.4894452162187278E-5</v>
      </c>
      <c r="AY231" s="35">
        <f t="shared" si="179"/>
        <v>9.5098941777021828E-2</v>
      </c>
      <c r="AZ231" s="10">
        <f t="shared" si="153"/>
        <v>-8.1302888763325463</v>
      </c>
      <c r="BA231" s="10">
        <f t="shared" si="154"/>
        <v>-125.42736359534763</v>
      </c>
      <c r="BB231" s="10">
        <f t="shared" si="180"/>
        <v>54.572636404652371</v>
      </c>
      <c r="BC231" s="62"/>
      <c r="BD231" s="60">
        <f t="shared" si="181"/>
        <v>-8</v>
      </c>
      <c r="BE231" s="60">
        <f t="shared" si="182"/>
        <v>-125</v>
      </c>
      <c r="BF231" s="60">
        <f t="shared" si="183"/>
        <v>55</v>
      </c>
      <c r="BI231" s="37">
        <f t="shared" si="148"/>
        <v>-4.2446422160524093E-3</v>
      </c>
      <c r="BJ231" s="37">
        <f t="shared" si="149"/>
        <v>-1.7910827398195237</v>
      </c>
      <c r="BK231" s="37">
        <f t="shared" si="150"/>
        <v>-6.0192627967445064E-3</v>
      </c>
      <c r="BL231" s="37">
        <f t="shared" si="151"/>
        <v>-2.1328090134426434</v>
      </c>
    </row>
    <row r="232" spans="22:64" x14ac:dyDescent="0.35">
      <c r="V232" s="29">
        <v>3.28</v>
      </c>
      <c r="W232" s="38">
        <f t="shared" si="169"/>
        <v>19054.607179632483</v>
      </c>
      <c r="X232" s="30">
        <f t="shared" si="152"/>
        <v>-6.6910605961528935</v>
      </c>
      <c r="Y232" s="31">
        <f t="shared" si="155"/>
        <v>-9.5250210885208908</v>
      </c>
      <c r="Z232" s="31">
        <f t="shared" si="156"/>
        <v>-70.48814418300806</v>
      </c>
      <c r="AA232" s="31">
        <f t="shared" si="157"/>
        <v>0.2044388523035412</v>
      </c>
      <c r="AB232" s="31">
        <f t="shared" si="158"/>
        <v>-12.382468052709045</v>
      </c>
      <c r="AC232" s="31">
        <f t="shared" si="170"/>
        <v>2.240966394478745E-4</v>
      </c>
      <c r="AD232" s="31">
        <f t="shared" si="159"/>
        <v>0.41157243592723558</v>
      </c>
      <c r="AE232" s="31">
        <f t="shared" si="171"/>
        <v>-16.011418735730793</v>
      </c>
      <c r="AF232" s="31">
        <f t="shared" si="172"/>
        <v>-82.459039799789863</v>
      </c>
      <c r="AG232" s="31">
        <f t="shared" si="145"/>
        <v>73.803921600570277</v>
      </c>
      <c r="AH232" s="31">
        <f t="shared" si="160"/>
        <v>-73.429318904746708</v>
      </c>
      <c r="AI232" s="31">
        <f t="shared" si="161"/>
        <v>-89.987791657901298</v>
      </c>
      <c r="AJ232" s="31">
        <f t="shared" si="173"/>
        <v>7.315654012829615</v>
      </c>
      <c r="AK232" s="31">
        <f t="shared" si="162"/>
        <v>64.485336472933056</v>
      </c>
      <c r="AL232" s="32">
        <f t="shared" si="163"/>
        <v>-0.26619797994096073</v>
      </c>
      <c r="AM232" s="31">
        <f t="shared" si="164"/>
        <v>-14.112771412435389</v>
      </c>
      <c r="AN232" s="31">
        <f t="shared" si="174"/>
        <v>7.4240587287122235</v>
      </c>
      <c r="AO232" s="31">
        <f t="shared" si="175"/>
        <v>-39.615226597403634</v>
      </c>
      <c r="AP232" s="30">
        <f t="shared" si="146"/>
        <v>19.493882694704595</v>
      </c>
      <c r="AQ232" s="30">
        <f t="shared" si="147"/>
        <v>-19.244228782212005</v>
      </c>
      <c r="AR232" s="31">
        <f t="shared" si="176"/>
        <v>-8.3377060945259789</v>
      </c>
      <c r="AS232" s="33">
        <f t="shared" si="177"/>
        <v>-122.0742663971935</v>
      </c>
      <c r="AT232" s="31">
        <f t="shared" si="165"/>
        <v>1.5784250742794065E-5</v>
      </c>
      <c r="AU232" s="31">
        <f t="shared" si="166"/>
        <v>0.10923009990908071</v>
      </c>
      <c r="AV232" s="32">
        <f t="shared" si="167"/>
        <v>-1.8784596644105623E-7</v>
      </c>
      <c r="AW232" s="31">
        <f t="shared" si="168"/>
        <v>-1.1916025163463441E-2</v>
      </c>
      <c r="AX232" s="34">
        <f t="shared" si="178"/>
        <v>1.5596404776353008E-5</v>
      </c>
      <c r="AY232" s="35">
        <f t="shared" si="179"/>
        <v>9.7314074745617263E-2</v>
      </c>
      <c r="AZ232" s="10">
        <f t="shared" si="153"/>
        <v>-8.3484378179973842</v>
      </c>
      <c r="BA232" s="10">
        <f t="shared" si="154"/>
        <v>-125.99216763245907</v>
      </c>
      <c r="BB232" s="10">
        <f t="shared" si="180"/>
        <v>54.007832367540928</v>
      </c>
      <c r="BC232" s="37"/>
      <c r="BD232" s="60">
        <f t="shared" si="181"/>
        <v>-8</v>
      </c>
      <c r="BE232" s="60">
        <f t="shared" si="182"/>
        <v>-126</v>
      </c>
      <c r="BF232" s="60">
        <f t="shared" si="183"/>
        <v>54</v>
      </c>
      <c r="BI232" s="37">
        <f t="shared" si="148"/>
        <v>-4.4445837120687236E-3</v>
      </c>
      <c r="BJ232" s="37">
        <f t="shared" si="149"/>
        <v>-1.8327742863897791</v>
      </c>
      <c r="BK232" s="37">
        <f t="shared" si="150"/>
        <v>-6.3027361641124838E-3</v>
      </c>
      <c r="BL232" s="37">
        <f t="shared" si="151"/>
        <v>-2.1824410236214136</v>
      </c>
    </row>
    <row r="233" spans="22:64" x14ac:dyDescent="0.35">
      <c r="V233" s="29">
        <v>3.29</v>
      </c>
      <c r="W233" s="38">
        <f t="shared" ref="W233:W296" si="184">10*10^V233</f>
        <v>19498.445997580464</v>
      </c>
      <c r="X233" s="30">
        <f t="shared" si="152"/>
        <v>-6.6910605961528935</v>
      </c>
      <c r="Y233" s="31">
        <f t="shared" ref="Y233:Y296" si="185">20*LOG(1/SQRT((W233/fp)^2+1))</f>
        <v>-9.7031606522032927</v>
      </c>
      <c r="Z233" s="31">
        <f t="shared" ref="Z233:Z296" si="186">-180/PI()*ATAN(W233/fp)</f>
        <v>-70.899775431871745</v>
      </c>
      <c r="AA233" s="31">
        <f t="shared" ref="AA233:AA296" si="187">20*LOG(SQRT((W233/fzRHP)^2+1))</f>
        <v>0.21384031639791068</v>
      </c>
      <c r="AB233" s="31">
        <f t="shared" ref="AB233:AB296" si="188">-180/PI()*ATAN(W233/fzRHP)</f>
        <v>-12.661694311595515</v>
      </c>
      <c r="AC233" s="31">
        <f t="shared" ref="AC233:AC296" si="189">20*LOG(SQRT((W233/fzESR)^2+1))</f>
        <v>2.3465770336629618E-4</v>
      </c>
      <c r="AD233" s="31">
        <f t="shared" ref="AD233:AD296" si="190">180/PI()*ATAN(W233/fzESR)</f>
        <v>0.42115884810988791</v>
      </c>
      <c r="AE233" s="31">
        <f t="shared" ref="AE233:AE296" si="191">X233+Y233+AA233+AC233</f>
        <v>-16.180146274254909</v>
      </c>
      <c r="AF233" s="31">
        <f t="shared" ref="AF233:AF296" si="192">Z233+AB233+AD233</f>
        <v>-83.140310895357374</v>
      </c>
      <c r="AG233" s="31">
        <f t="shared" si="145"/>
        <v>73.803921600570277</v>
      </c>
      <c r="AH233" s="31">
        <f t="shared" ref="AH233:AH296" si="193">20*LOG(1/SQRT((W233/fp_comp1)^2+1))</f>
        <v>-73.629318895872359</v>
      </c>
      <c r="AI233" s="31">
        <f t="shared" ref="AI233:AI296" si="194">-180/PI()*ATAN(W233/fp_comp1)</f>
        <v>-89.988069553686856</v>
      </c>
      <c r="AJ233" s="31">
        <f t="shared" ref="AJ233:AJ296" si="195">20*LOG(SQRT((W233/fz_comp)^2+1))</f>
        <v>7.4792354649582125</v>
      </c>
      <c r="AK233" s="31">
        <f t="shared" ref="AK233:AK296" si="196">180/PI()*ATAN(W233/fz_comp)</f>
        <v>64.994464580233114</v>
      </c>
      <c r="AL233" s="32">
        <f t="shared" ref="AL233:AL296" si="197">20*LOG(1/SQRT((W233/fp_comp2)^2+1))</f>
        <v>-0.27834973956086984</v>
      </c>
      <c r="AM233" s="31">
        <f t="shared" ref="AM233:AM296" si="198">-180/PI()*ATAN(W233/fp_comp2)</f>
        <v>-14.427924729272773</v>
      </c>
      <c r="AN233" s="31">
        <f t="shared" ref="AN233:AN296" si="199">AG233+AH233+AJ233+AL233</f>
        <v>7.3754884300952606</v>
      </c>
      <c r="AO233" s="31">
        <f t="shared" ref="AO233:AO296" si="200">AI233+AK233+AM233</f>
        <v>-39.421529702726517</v>
      </c>
      <c r="AP233" s="30">
        <f t="shared" si="146"/>
        <v>19.493882694704595</v>
      </c>
      <c r="AQ233" s="30">
        <f t="shared" si="147"/>
        <v>-19.244228782212005</v>
      </c>
      <c r="AR233" s="31">
        <f t="shared" ref="AR233:AR296" si="201">AE233+AN233+AP233+AQ233</f>
        <v>-8.5550039316670592</v>
      </c>
      <c r="AS233" s="33">
        <f t="shared" ref="AS233:AS296" si="202">AF233+AO233</f>
        <v>-122.56184059808389</v>
      </c>
      <c r="AT233" s="31">
        <f t="shared" ref="AT233:AT296" si="203">20*LOG(SQRT((W233/fz_ff)^2+1))</f>
        <v>1.6528138145465734E-5</v>
      </c>
      <c r="AU233" s="31">
        <f t="shared" ref="AU233:AU296" si="204">180/PI()*ATAN(W233/fz_ff)</f>
        <v>0.11177438940127447</v>
      </c>
      <c r="AV233" s="32">
        <f t="shared" ref="AV233:AV296" si="205">20*LOG(1/SQRT((W233/fp_ff)^2+1))</f>
        <v>-1.9669887368933425E-7</v>
      </c>
      <c r="AW233" s="31">
        <f t="shared" ref="AW233:AW296" si="206">-180/PI()*ATAN(W233/fp_ff)</f>
        <v>-1.2193585037327899E-2</v>
      </c>
      <c r="AX233" s="34">
        <f t="shared" ref="AX233:AX296" si="207">AT233+AV233</f>
        <v>1.63314392717764E-5</v>
      </c>
      <c r="AY233" s="35">
        <f t="shared" ref="AY233:AY296" si="208">AU233+AW233</f>
        <v>9.9580804363946576E-2</v>
      </c>
      <c r="AZ233" s="10">
        <f t="shared" si="153"/>
        <v>-8.5662410879123865</v>
      </c>
      <c r="BA233" s="10">
        <f t="shared" si="154"/>
        <v>-126.57092045662185</v>
      </c>
      <c r="BB233" s="10">
        <f t="shared" ref="BB233:BB296" si="209">BA233+180</f>
        <v>53.429079543378151</v>
      </c>
      <c r="BC233" s="37"/>
      <c r="BD233" s="60">
        <f t="shared" ref="BD233:BD296" si="210">ROUND(AZ233,0)</f>
        <v>-9</v>
      </c>
      <c r="BE233" s="60">
        <f t="shared" ref="BE233:BE296" si="211">ROUND(BA233,0)</f>
        <v>-127</v>
      </c>
      <c r="BF233" s="60">
        <f t="shared" ref="BF233:BF296" si="212">ROUND(BB233,0)</f>
        <v>53</v>
      </c>
      <c r="BI233" s="37">
        <f t="shared" si="148"/>
        <v>-4.6539382950545804E-3</v>
      </c>
      <c r="BJ233" s="37">
        <f t="shared" si="149"/>
        <v>-1.8754349437086966</v>
      </c>
      <c r="BK233" s="37">
        <f t="shared" si="150"/>
        <v>-6.5995493895424336E-3</v>
      </c>
      <c r="BL233" s="37">
        <f t="shared" si="151"/>
        <v>-2.2332257191932179</v>
      </c>
    </row>
    <row r="234" spans="22:64" x14ac:dyDescent="0.35">
      <c r="V234" s="29">
        <v>3.3</v>
      </c>
      <c r="W234" s="36">
        <f t="shared" si="184"/>
        <v>19952.623149688803</v>
      </c>
      <c r="X234" s="30">
        <f t="shared" si="152"/>
        <v>-6.6910605961528935</v>
      </c>
      <c r="Y234" s="31">
        <f t="shared" si="185"/>
        <v>-9.8821808749560667</v>
      </c>
      <c r="Z234" s="31">
        <f t="shared" si="186"/>
        <v>-71.30402560500147</v>
      </c>
      <c r="AA234" s="31">
        <f t="shared" si="187"/>
        <v>0.22366309311016919</v>
      </c>
      <c r="AB234" s="31">
        <f t="shared" si="188"/>
        <v>-12.946792933899099</v>
      </c>
      <c r="AC234" s="31">
        <f t="shared" si="189"/>
        <v>2.4571646736896784E-4</v>
      </c>
      <c r="AD234" s="31">
        <f t="shared" si="190"/>
        <v>0.43096853210260128</v>
      </c>
      <c r="AE234" s="31">
        <f t="shared" si="191"/>
        <v>-16.349332661531424</v>
      </c>
      <c r="AF234" s="31">
        <f t="shared" si="192"/>
        <v>-83.819850006797978</v>
      </c>
      <c r="AG234" s="31">
        <f t="shared" si="145"/>
        <v>73.803921600570277</v>
      </c>
      <c r="AH234" s="31">
        <f t="shared" si="193"/>
        <v>-73.82931888739742</v>
      </c>
      <c r="AI234" s="31">
        <f t="shared" si="194"/>
        <v>-89.988341123792608</v>
      </c>
      <c r="AJ234" s="31">
        <f t="shared" si="195"/>
        <v>7.6441685961501555</v>
      </c>
      <c r="AK234" s="31">
        <f t="shared" si="196"/>
        <v>65.496114997542065</v>
      </c>
      <c r="AL234" s="32">
        <f t="shared" si="197"/>
        <v>-0.29103785622854256</v>
      </c>
      <c r="AM234" s="31">
        <f t="shared" si="198"/>
        <v>-14.749498026406435</v>
      </c>
      <c r="AN234" s="31">
        <f t="shared" si="199"/>
        <v>7.3277334530944698</v>
      </c>
      <c r="AO234" s="31">
        <f t="shared" si="200"/>
        <v>-39.241724152656978</v>
      </c>
      <c r="AP234" s="30">
        <f t="shared" si="146"/>
        <v>19.493882694704595</v>
      </c>
      <c r="AQ234" s="30">
        <f t="shared" si="147"/>
        <v>-19.244228782212005</v>
      </c>
      <c r="AR234" s="31">
        <f t="shared" si="201"/>
        <v>-8.7719452959443629</v>
      </c>
      <c r="AS234" s="33">
        <f t="shared" si="202"/>
        <v>-123.06157415945495</v>
      </c>
      <c r="AT234" s="31">
        <f t="shared" si="203"/>
        <v>1.7307083747985064E-5</v>
      </c>
      <c r="AU234" s="31">
        <f t="shared" si="204"/>
        <v>0.11437794255254839</v>
      </c>
      <c r="AV234" s="32">
        <f t="shared" si="205"/>
        <v>-2.0596900591387054E-7</v>
      </c>
      <c r="AW234" s="31">
        <f t="shared" si="206"/>
        <v>-1.2477610110599164E-2</v>
      </c>
      <c r="AX234" s="34">
        <f t="shared" si="207"/>
        <v>1.7101114742071192E-5</v>
      </c>
      <c r="AY234" s="35">
        <f t="shared" si="208"/>
        <v>0.10190033244194922</v>
      </c>
      <c r="AZ234" s="10">
        <f t="shared" si="153"/>
        <v>-8.7837116727199724</v>
      </c>
      <c r="BA234" s="10">
        <f t="shared" si="154"/>
        <v>-127.16395067623175</v>
      </c>
      <c r="BB234" s="10">
        <f t="shared" si="209"/>
        <v>52.83604932376825</v>
      </c>
      <c r="BC234" s="62"/>
      <c r="BD234" s="60">
        <f t="shared" si="210"/>
        <v>-9</v>
      </c>
      <c r="BE234" s="60">
        <f t="shared" si="211"/>
        <v>-127</v>
      </c>
      <c r="BF234" s="60">
        <f t="shared" si="212"/>
        <v>53</v>
      </c>
      <c r="BI234" s="37">
        <f t="shared" si="148"/>
        <v>-4.8731486393812848E-3</v>
      </c>
      <c r="BJ234" s="37">
        <f t="shared" si="149"/>
        <v>-1.9190871417105841</v>
      </c>
      <c r="BK234" s="37">
        <f t="shared" si="150"/>
        <v>-6.9103292509716148E-3</v>
      </c>
      <c r="BL234" s="37">
        <f t="shared" si="151"/>
        <v>-2.2851897075081524</v>
      </c>
    </row>
    <row r="235" spans="22:64" x14ac:dyDescent="0.35">
      <c r="V235" s="29">
        <v>3.31</v>
      </c>
      <c r="W235" s="38">
        <f t="shared" si="184"/>
        <v>20417.379446695319</v>
      </c>
      <c r="X235" s="30">
        <f t="shared" si="152"/>
        <v>-6.6910605961528935</v>
      </c>
      <c r="Y235" s="31">
        <f t="shared" si="185"/>
        <v>-10.062050288628029</v>
      </c>
      <c r="Z235" s="31">
        <f t="shared" si="186"/>
        <v>-71.700948000108184</v>
      </c>
      <c r="AA235" s="31">
        <f t="shared" si="187"/>
        <v>0.23392504624573704</v>
      </c>
      <c r="AB235" s="31">
        <f t="shared" si="188"/>
        <v>-13.23785858563862</v>
      </c>
      <c r="AC235" s="31">
        <f t="shared" si="189"/>
        <v>2.57296384681166E-4</v>
      </c>
      <c r="AD235" s="31">
        <f t="shared" si="190"/>
        <v>0.44100668682792038</v>
      </c>
      <c r="AE235" s="31">
        <f t="shared" si="191"/>
        <v>-16.518928542150505</v>
      </c>
      <c r="AF235" s="31">
        <f t="shared" si="192"/>
        <v>-84.497799898918885</v>
      </c>
      <c r="AG235" s="31">
        <f t="shared" si="145"/>
        <v>73.803921600570277</v>
      </c>
      <c r="AH235" s="31">
        <f t="shared" si="193"/>
        <v>-74.029318879303929</v>
      </c>
      <c r="AI235" s="31">
        <f t="shared" si="194"/>
        <v>-89.988606512208548</v>
      </c>
      <c r="AJ235" s="31">
        <f t="shared" si="195"/>
        <v>7.8104135917562969</v>
      </c>
      <c r="AK235" s="31">
        <f t="shared" si="196"/>
        <v>65.990246003921882</v>
      </c>
      <c r="AL235" s="32">
        <f t="shared" si="197"/>
        <v>-0.30428433414268113</v>
      </c>
      <c r="AM235" s="31">
        <f t="shared" si="198"/>
        <v>-15.077580735229121</v>
      </c>
      <c r="AN235" s="31">
        <f t="shared" si="199"/>
        <v>7.2807319788799632</v>
      </c>
      <c r="AO235" s="31">
        <f t="shared" si="200"/>
        <v>-39.075941243515786</v>
      </c>
      <c r="AP235" s="30">
        <f t="shared" si="146"/>
        <v>19.493882694704595</v>
      </c>
      <c r="AQ235" s="30">
        <f t="shared" si="147"/>
        <v>-19.244228782212005</v>
      </c>
      <c r="AR235" s="31">
        <f t="shared" si="201"/>
        <v>-8.9885426507779513</v>
      </c>
      <c r="AS235" s="33">
        <f t="shared" si="202"/>
        <v>-123.57374114243467</v>
      </c>
      <c r="AT235" s="31">
        <f t="shared" si="203"/>
        <v>1.8122739773723684E-5</v>
      </c>
      <c r="AU235" s="31">
        <f t="shared" si="204"/>
        <v>0.11704213975821333</v>
      </c>
      <c r="AV235" s="32">
        <f t="shared" si="205"/>
        <v>-2.1567602575353223E-7</v>
      </c>
      <c r="AW235" s="31">
        <f t="shared" si="206"/>
        <v>-1.2768250977074748E-2</v>
      </c>
      <c r="AX235" s="34">
        <f t="shared" si="207"/>
        <v>1.7907063747970153E-5</v>
      </c>
      <c r="AY235" s="35">
        <f t="shared" si="208"/>
        <v>0.10427388878113858</v>
      </c>
      <c r="AZ235" s="10">
        <f t="shared" si="153"/>
        <v>-9.0008631537862573</v>
      </c>
      <c r="BA235" s="10">
        <f t="shared" si="154"/>
        <v>-127.77158127462579</v>
      </c>
      <c r="BB235" s="10">
        <f t="shared" si="209"/>
        <v>52.228418725374212</v>
      </c>
      <c r="BC235" s="37"/>
      <c r="BD235" s="60">
        <f t="shared" si="210"/>
        <v>-9</v>
      </c>
      <c r="BE235" s="60">
        <f t="shared" si="211"/>
        <v>-128</v>
      </c>
      <c r="BF235" s="60">
        <f t="shared" si="212"/>
        <v>52</v>
      </c>
      <c r="BI235" s="37">
        <f t="shared" si="148"/>
        <v>-5.1026781904368757E-3</v>
      </c>
      <c r="BJ235" s="37">
        <f t="shared" si="149"/>
        <v>-1.9637538225484141</v>
      </c>
      <c r="BK235" s="37">
        <f t="shared" si="150"/>
        <v>-7.2357318816183361E-3</v>
      </c>
      <c r="BL235" s="37">
        <f t="shared" si="151"/>
        <v>-2.338360198423842</v>
      </c>
    </row>
    <row r="236" spans="22:64" x14ac:dyDescent="0.35">
      <c r="V236" s="29">
        <v>3.32</v>
      </c>
      <c r="W236" s="38">
        <f t="shared" si="184"/>
        <v>20892.961308540398</v>
      </c>
      <c r="X236" s="30">
        <f t="shared" si="152"/>
        <v>-6.6910605961528935</v>
      </c>
      <c r="Y236" s="31">
        <f t="shared" si="185"/>
        <v>-10.242738229266518</v>
      </c>
      <c r="Z236" s="31">
        <f t="shared" si="186"/>
        <v>-72.090600627965699</v>
      </c>
      <c r="AA236" s="31">
        <f t="shared" si="187"/>
        <v>0.24464470442732689</v>
      </c>
      <c r="AB236" s="31">
        <f t="shared" si="188"/>
        <v>-13.534985474782664</v>
      </c>
      <c r="AC236" s="31">
        <f t="shared" si="189"/>
        <v>2.6942201358796496E-4</v>
      </c>
      <c r="AD236" s="31">
        <f t="shared" si="190"/>
        <v>0.45127863218199404</v>
      </c>
      <c r="AE236" s="31">
        <f t="shared" si="191"/>
        <v>-16.688884698978498</v>
      </c>
      <c r="AF236" s="31">
        <f t="shared" si="192"/>
        <v>-85.174307470566362</v>
      </c>
      <c r="AG236" s="31">
        <f t="shared" si="145"/>
        <v>73.803921600570277</v>
      </c>
      <c r="AH236" s="31">
        <f t="shared" si="193"/>
        <v>-74.229318871574691</v>
      </c>
      <c r="AI236" s="31">
        <f t="shared" si="194"/>
        <v>-89.988865859647078</v>
      </c>
      <c r="AJ236" s="31">
        <f t="shared" si="195"/>
        <v>7.9779310408694268</v>
      </c>
      <c r="AK236" s="31">
        <f t="shared" si="196"/>
        <v>66.476825518604088</v>
      </c>
      <c r="AL236" s="32">
        <f t="shared" si="197"/>
        <v>-0.31811193073493288</v>
      </c>
      <c r="AM236" s="31">
        <f t="shared" si="198"/>
        <v>-15.412260715520656</v>
      </c>
      <c r="AN236" s="31">
        <f t="shared" si="199"/>
        <v>7.2344218391300803</v>
      </c>
      <c r="AO236" s="31">
        <f t="shared" si="200"/>
        <v>-38.92430105656365</v>
      </c>
      <c r="AP236" s="30">
        <f t="shared" si="146"/>
        <v>19.493882694704595</v>
      </c>
      <c r="AQ236" s="30">
        <f t="shared" si="147"/>
        <v>-19.244228782212005</v>
      </c>
      <c r="AR236" s="31">
        <f t="shared" si="201"/>
        <v>-9.2048089473558274</v>
      </c>
      <c r="AS236" s="33">
        <f t="shared" si="202"/>
        <v>-124.09860852713001</v>
      </c>
      <c r="AT236" s="31">
        <f t="shared" si="203"/>
        <v>1.897683632003953E-5</v>
      </c>
      <c r="AU236" s="31">
        <f t="shared" si="204"/>
        <v>0.1197683935647824</v>
      </c>
      <c r="AV236" s="32">
        <f t="shared" si="205"/>
        <v>-2.2584052353038517E-7</v>
      </c>
      <c r="AW236" s="31">
        <f t="shared" si="206"/>
        <v>-1.3065661738329237E-2</v>
      </c>
      <c r="AX236" s="34">
        <f t="shared" si="207"/>
        <v>1.8750995796509143E-5</v>
      </c>
      <c r="AY236" s="35">
        <f t="shared" si="208"/>
        <v>0.10670273182645316</v>
      </c>
      <c r="AZ236" s="10">
        <f t="shared" si="153"/>
        <v>-9.2177096526305586</v>
      </c>
      <c r="BA236" s="10">
        <f t="shared" si="154"/>
        <v>-128.39412926421184</v>
      </c>
      <c r="BB236" s="10">
        <f t="shared" si="209"/>
        <v>51.605870735788159</v>
      </c>
      <c r="BC236" s="37"/>
      <c r="BD236" s="60">
        <f t="shared" si="210"/>
        <v>-9</v>
      </c>
      <c r="BE236" s="60">
        <f t="shared" si="211"/>
        <v>-128</v>
      </c>
      <c r="BF236" s="60">
        <f t="shared" si="212"/>
        <v>52</v>
      </c>
      <c r="BI236" s="37">
        <f t="shared" si="148"/>
        <v>-5.3430121347449169E-3</v>
      </c>
      <c r="BJ236" s="37">
        <f t="shared" si="149"/>
        <v>-2.0094584517955232</v>
      </c>
      <c r="BK236" s="37">
        <f t="shared" si="150"/>
        <v>-7.5764441357822378E-3</v>
      </c>
      <c r="BL236" s="37">
        <f t="shared" si="151"/>
        <v>-2.392765017112775</v>
      </c>
    </row>
    <row r="237" spans="22:64" x14ac:dyDescent="0.35">
      <c r="V237" s="29">
        <v>3.33</v>
      </c>
      <c r="W237" s="36">
        <f t="shared" si="184"/>
        <v>21379.620895022344</v>
      </c>
      <c r="X237" s="30">
        <f t="shared" si="152"/>
        <v>-6.6910605961528935</v>
      </c>
      <c r="Y237" s="31">
        <f t="shared" si="185"/>
        <v>-10.42421484276592</v>
      </c>
      <c r="Z237" s="31">
        <f t="shared" si="186"/>
        <v>-72.473045867210061</v>
      </c>
      <c r="AA237" s="31">
        <f t="shared" si="187"/>
        <v>0.25584127741795226</v>
      </c>
      <c r="AB237" s="31">
        <f t="shared" si="188"/>
        <v>-13.83826718883982</v>
      </c>
      <c r="AC237" s="31">
        <f t="shared" si="189"/>
        <v>2.8211906949533521E-4</v>
      </c>
      <c r="AD237" s="31">
        <f t="shared" si="190"/>
        <v>0.46178981184348966</v>
      </c>
      <c r="AE237" s="31">
        <f t="shared" si="191"/>
        <v>-16.859152042431365</v>
      </c>
      <c r="AF237" s="31">
        <f t="shared" si="192"/>
        <v>-85.849523244206395</v>
      </c>
      <c r="AG237" s="31">
        <f t="shared" si="145"/>
        <v>73.803921600570277</v>
      </c>
      <c r="AH237" s="31">
        <f t="shared" si="193"/>
        <v>-74.429318864193334</v>
      </c>
      <c r="AI237" s="31">
        <f t="shared" si="194"/>
        <v>-89.989119303617613</v>
      </c>
      <c r="AJ237" s="31">
        <f t="shared" si="195"/>
        <v>8.1466819934674461</v>
      </c>
      <c r="AK237" s="31">
        <f t="shared" si="196"/>
        <v>66.955830731270296</v>
      </c>
      <c r="AL237" s="32">
        <f t="shared" si="197"/>
        <v>-0.33254416908771556</v>
      </c>
      <c r="AM237" s="31">
        <f t="shared" si="198"/>
        <v>-15.753624026812394</v>
      </c>
      <c r="AN237" s="31">
        <f t="shared" si="199"/>
        <v>7.1887405607566732</v>
      </c>
      <c r="AO237" s="31">
        <f t="shared" si="200"/>
        <v>-38.786912599159713</v>
      </c>
      <c r="AP237" s="30">
        <f t="shared" si="146"/>
        <v>19.493882694704595</v>
      </c>
      <c r="AQ237" s="30">
        <f t="shared" si="147"/>
        <v>-19.244228782212005</v>
      </c>
      <c r="AR237" s="31">
        <f t="shared" si="201"/>
        <v>-9.4207575691821006</v>
      </c>
      <c r="AS237" s="33">
        <f t="shared" si="202"/>
        <v>-124.63643584336612</v>
      </c>
      <c r="AT237" s="31">
        <f t="shared" si="203"/>
        <v>1.9871185014886773E-5</v>
      </c>
      <c r="AU237" s="31">
        <f t="shared" si="204"/>
        <v>0.12255814941870299</v>
      </c>
      <c r="AV237" s="32">
        <f t="shared" si="205"/>
        <v>-2.3648405775146472E-7</v>
      </c>
      <c r="AW237" s="31">
        <f t="shared" si="206"/>
        <v>-1.3370000085420854E-2</v>
      </c>
      <c r="AX237" s="34">
        <f t="shared" si="207"/>
        <v>1.9634700957135308E-5</v>
      </c>
      <c r="AY237" s="35">
        <f t="shared" si="208"/>
        <v>0.10918814933328214</v>
      </c>
      <c r="AZ237" s="10">
        <f t="shared" si="153"/>
        <v>-9.4342657779133656</v>
      </c>
      <c r="BA237" s="10">
        <f t="shared" si="154"/>
        <v>-129.03190534097047</v>
      </c>
      <c r="BB237" s="10">
        <f t="shared" si="209"/>
        <v>50.968094659029532</v>
      </c>
      <c r="BC237" s="62"/>
      <c r="BD237" s="60">
        <f t="shared" si="210"/>
        <v>-9</v>
      </c>
      <c r="BE237" s="60">
        <f t="shared" si="211"/>
        <v>-129</v>
      </c>
      <c r="BF237" s="60">
        <f t="shared" si="212"/>
        <v>51</v>
      </c>
      <c r="BI237" s="37">
        <f t="shared" si="148"/>
        <v>-5.5946584149093063E-3</v>
      </c>
      <c r="BJ237" s="37">
        <f t="shared" si="149"/>
        <v>-2.0562250298564826</v>
      </c>
      <c r="BK237" s="37">
        <f t="shared" si="150"/>
        <v>-7.9331850173122512E-3</v>
      </c>
      <c r="BL237" s="37">
        <f t="shared" si="151"/>
        <v>-2.4484326170811412</v>
      </c>
    </row>
    <row r="238" spans="22:64" x14ac:dyDescent="0.35">
      <c r="V238" s="29">
        <v>3.34</v>
      </c>
      <c r="W238" s="38">
        <f t="shared" si="184"/>
        <v>21877.616239495528</v>
      </c>
      <c r="X238" s="30">
        <f t="shared" si="152"/>
        <v>-6.6910605961528935</v>
      </c>
      <c r="Y238" s="31">
        <f t="shared" si="185"/>
        <v>-10.606451087870957</v>
      </c>
      <c r="Z238" s="31">
        <f t="shared" si="186"/>
        <v>-72.848350129664937</v>
      </c>
      <c r="AA238" s="31">
        <f t="shared" si="187"/>
        <v>0.2675346720419316</v>
      </c>
      <c r="AB238" s="31">
        <f t="shared" si="188"/>
        <v>-14.14779652191484</v>
      </c>
      <c r="AC238" s="31">
        <f t="shared" si="189"/>
        <v>2.9541447942480327E-4</v>
      </c>
      <c r="AD238" s="31">
        <f t="shared" si="190"/>
        <v>0.47254579614728615</v>
      </c>
      <c r="AE238" s="31">
        <f t="shared" si="191"/>
        <v>-17.029681597502492</v>
      </c>
      <c r="AF238" s="31">
        <f t="shared" si="192"/>
        <v>-86.523600855432491</v>
      </c>
      <c r="AG238" s="31">
        <f t="shared" si="145"/>
        <v>73.803921600570277</v>
      </c>
      <c r="AH238" s="31">
        <f t="shared" si="193"/>
        <v>-74.629318857144185</v>
      </c>
      <c r="AI238" s="31">
        <f t="shared" si="194"/>
        <v>-89.989366978499447</v>
      </c>
      <c r="AJ238" s="31">
        <f t="shared" si="195"/>
        <v>8.3166280126748013</v>
      </c>
      <c r="AK238" s="31">
        <f t="shared" si="196"/>
        <v>67.427247722767106</v>
      </c>
      <c r="AL238" s="32">
        <f t="shared" si="197"/>
        <v>-0.34760534926531833</v>
      </c>
      <c r="AM238" s="31">
        <f t="shared" si="198"/>
        <v>-16.101754687710159</v>
      </c>
      <c r="AN238" s="31">
        <f t="shared" si="199"/>
        <v>7.1436254068355751</v>
      </c>
      <c r="AO238" s="31">
        <f t="shared" si="200"/>
        <v>-38.663873943442496</v>
      </c>
      <c r="AP238" s="30">
        <f t="shared" si="146"/>
        <v>19.493882694704595</v>
      </c>
      <c r="AQ238" s="30">
        <f t="shared" si="147"/>
        <v>-19.244228782212005</v>
      </c>
      <c r="AR238" s="31">
        <f t="shared" si="201"/>
        <v>-9.6364022781743266</v>
      </c>
      <c r="AS238" s="33">
        <f t="shared" si="202"/>
        <v>-125.18747479887499</v>
      </c>
      <c r="AT238" s="31">
        <f t="shared" si="203"/>
        <v>2.080768287013688E-5</v>
      </c>
      <c r="AU238" s="31">
        <f t="shared" si="204"/>
        <v>0.12541288643251414</v>
      </c>
      <c r="AV238" s="32">
        <f t="shared" si="205"/>
        <v>-2.4762920911113241E-7</v>
      </c>
      <c r="AW238" s="31">
        <f t="shared" si="206"/>
        <v>-1.368142738250084E-2</v>
      </c>
      <c r="AX238" s="34">
        <f t="shared" si="207"/>
        <v>2.0560053661025747E-5</v>
      </c>
      <c r="AY238" s="35">
        <f t="shared" si="208"/>
        <v>0.1117314590500133</v>
      </c>
      <c r="AZ238" s="10">
        <f t="shared" si="153"/>
        <v>-9.650546574085725</v>
      </c>
      <c r="BA238" s="10">
        <f t="shared" si="154"/>
        <v>-129.68521353681112</v>
      </c>
      <c r="BB238" s="10">
        <f t="shared" si="209"/>
        <v>50.314786463188881</v>
      </c>
      <c r="BC238" s="37"/>
      <c r="BD238" s="60">
        <f t="shared" si="210"/>
        <v>-10</v>
      </c>
      <c r="BE238" s="60">
        <f t="shared" si="211"/>
        <v>-130</v>
      </c>
      <c r="BF238" s="60">
        <f t="shared" si="212"/>
        <v>50</v>
      </c>
      <c r="BI238" s="37">
        <f t="shared" si="148"/>
        <v>-5.8581487915094713E-3</v>
      </c>
      <c r="BJ238" s="37">
        <f t="shared" si="149"/>
        <v>-2.1040781035882556</v>
      </c>
      <c r="BK238" s="37">
        <f t="shared" si="150"/>
        <v>-8.306707173550424E-3</v>
      </c>
      <c r="BL238" s="37">
        <f t="shared" si="151"/>
        <v>-2.5053920933979104</v>
      </c>
    </row>
    <row r="239" spans="22:64" x14ac:dyDescent="0.35">
      <c r="V239" s="29">
        <v>3.35</v>
      </c>
      <c r="W239" s="38">
        <f t="shared" si="184"/>
        <v>22387.211385683418</v>
      </c>
      <c r="X239" s="30">
        <f t="shared" si="152"/>
        <v>-6.6910605961528935</v>
      </c>
      <c r="Y239" s="31">
        <f t="shared" si="185"/>
        <v>-10.789418736735534</v>
      </c>
      <c r="Z239" s="31">
        <f t="shared" si="186"/>
        <v>-73.216583536729573</v>
      </c>
      <c r="AA239" s="31">
        <f t="shared" si="187"/>
        <v>0.27974550760733319</v>
      </c>
      <c r="AB239" s="31">
        <f t="shared" si="188"/>
        <v>-14.463665290906777</v>
      </c>
      <c r="AC239" s="31">
        <f t="shared" si="189"/>
        <v>3.0933643909381129E-4</v>
      </c>
      <c r="AD239" s="31">
        <f t="shared" si="190"/>
        <v>0.48355228502443276</v>
      </c>
      <c r="AE239" s="31">
        <f t="shared" si="191"/>
        <v>-17.200424488842</v>
      </c>
      <c r="AF239" s="31">
        <f t="shared" si="192"/>
        <v>-87.196696542611917</v>
      </c>
      <c r="AG239" s="31">
        <f t="shared" si="145"/>
        <v>73.803921600570277</v>
      </c>
      <c r="AH239" s="31">
        <f t="shared" si="193"/>
        <v>-74.829318850412307</v>
      </c>
      <c r="AI239" s="31">
        <f t="shared" si="194"/>
        <v>-89.989609015613084</v>
      </c>
      <c r="AJ239" s="31">
        <f t="shared" si="195"/>
        <v>8.4877312222292929</v>
      </c>
      <c r="AK239" s="31">
        <f t="shared" si="196"/>
        <v>67.89107107876832</v>
      </c>
      <c r="AL239" s="32">
        <f t="shared" si="197"/>
        <v>-0.3633205584133698</v>
      </c>
      <c r="AM239" s="31">
        <f t="shared" si="198"/>
        <v>-16.456734423055391</v>
      </c>
      <c r="AN239" s="31">
        <f t="shared" si="199"/>
        <v>7.0990134139738936</v>
      </c>
      <c r="AO239" s="31">
        <f t="shared" si="200"/>
        <v>-38.555272359900158</v>
      </c>
      <c r="AP239" s="30">
        <f t="shared" si="146"/>
        <v>19.493882694704595</v>
      </c>
      <c r="AQ239" s="30">
        <f t="shared" si="147"/>
        <v>-19.244228782212005</v>
      </c>
      <c r="AR239" s="31">
        <f t="shared" si="201"/>
        <v>-9.8517571623755167</v>
      </c>
      <c r="AS239" s="33">
        <f t="shared" si="202"/>
        <v>-125.75196890251208</v>
      </c>
      <c r="AT239" s="31">
        <f t="shared" si="203"/>
        <v>2.1788316293036804E-5</v>
      </c>
      <c r="AU239" s="31">
        <f t="shared" si="204"/>
        <v>0.12833411816884058</v>
      </c>
      <c r="AV239" s="32">
        <f t="shared" si="205"/>
        <v>-2.5929961327822986E-7</v>
      </c>
      <c r="AW239" s="31">
        <f t="shared" si="206"/>
        <v>-1.4000108752370734E-2</v>
      </c>
      <c r="AX239" s="34">
        <f t="shared" si="207"/>
        <v>2.1529016679758574E-5</v>
      </c>
      <c r="AY239" s="35">
        <f t="shared" si="208"/>
        <v>0.11433400941646985</v>
      </c>
      <c r="AZ239" s="10">
        <f t="shared" si="153"/>
        <v>-9.8665674717704608</v>
      </c>
      <c r="BA239" s="10">
        <f t="shared" si="154"/>
        <v>-130.35435086736101</v>
      </c>
      <c r="BB239" s="10">
        <f t="shared" si="209"/>
        <v>49.645649132638994</v>
      </c>
      <c r="BC239" s="37"/>
      <c r="BD239" s="60">
        <f t="shared" si="210"/>
        <v>-10</v>
      </c>
      <c r="BE239" s="60">
        <f t="shared" si="211"/>
        <v>-130</v>
      </c>
      <c r="BF239" s="60">
        <f t="shared" si="212"/>
        <v>50</v>
      </c>
      <c r="BI239" s="37">
        <f t="shared" si="148"/>
        <v>-6.1340399539976439E-3</v>
      </c>
      <c r="BJ239" s="37">
        <f t="shared" si="149"/>
        <v>-2.1530427781327508</v>
      </c>
      <c r="BK239" s="37">
        <f t="shared" si="150"/>
        <v>-8.6977984576268111E-3</v>
      </c>
      <c r="BL239" s="37">
        <f t="shared" si="151"/>
        <v>-2.5636731961326453</v>
      </c>
    </row>
    <row r="240" spans="22:64" x14ac:dyDescent="0.35">
      <c r="V240" s="29">
        <v>3.36</v>
      </c>
      <c r="W240" s="36">
        <f t="shared" si="184"/>
        <v>22908.676527677748</v>
      </c>
      <c r="X240" s="30">
        <f t="shared" si="152"/>
        <v>-6.6910605961528935</v>
      </c>
      <c r="Y240" s="31">
        <f t="shared" si="185"/>
        <v>-10.973090373232278</v>
      </c>
      <c r="Z240" s="31">
        <f t="shared" si="186"/>
        <v>-73.577819607251655</v>
      </c>
      <c r="AA240" s="31">
        <f t="shared" si="187"/>
        <v>0.29249513072543315</v>
      </c>
      <c r="AB240" s="31">
        <f t="shared" si="188"/>
        <v>-14.785964140545078</v>
      </c>
      <c r="AC240" s="31">
        <f t="shared" si="189"/>
        <v>3.2391447267796287E-4</v>
      </c>
      <c r="AD240" s="31">
        <f t="shared" si="190"/>
        <v>0.49481511100984304</v>
      </c>
      <c r="AE240" s="31">
        <f t="shared" si="191"/>
        <v>-17.371331924187061</v>
      </c>
      <c r="AF240" s="31">
        <f t="shared" si="192"/>
        <v>-87.868968636786889</v>
      </c>
      <c r="AG240" s="31">
        <f t="shared" si="145"/>
        <v>73.803921600570277</v>
      </c>
      <c r="AH240" s="31">
        <f t="shared" si="193"/>
        <v>-75.029318843983404</v>
      </c>
      <c r="AI240" s="31">
        <f t="shared" si="194"/>
        <v>-89.989845543289718</v>
      </c>
      <c r="AJ240" s="31">
        <f t="shared" si="195"/>
        <v>8.6599543492657851</v>
      </c>
      <c r="AK240" s="31">
        <f t="shared" si="196"/>
        <v>68.347303498739862</v>
      </c>
      <c r="AL240" s="32">
        <f t="shared" si="197"/>
        <v>-0.37971567947330259</v>
      </c>
      <c r="AM240" s="31">
        <f t="shared" si="198"/>
        <v>-16.818642398858255</v>
      </c>
      <c r="AN240" s="31">
        <f t="shared" si="199"/>
        <v>7.0548414263793555</v>
      </c>
      <c r="AO240" s="31">
        <f t="shared" si="200"/>
        <v>-38.461184443408115</v>
      </c>
      <c r="AP240" s="30">
        <f t="shared" si="146"/>
        <v>19.493882694704595</v>
      </c>
      <c r="AQ240" s="30">
        <f t="shared" si="147"/>
        <v>-19.244228782212005</v>
      </c>
      <c r="AR240" s="31">
        <f t="shared" si="201"/>
        <v>-10.066836585315116</v>
      </c>
      <c r="AS240" s="33">
        <f t="shared" si="202"/>
        <v>-126.330153080195</v>
      </c>
      <c r="AT240" s="31">
        <f t="shared" si="203"/>
        <v>2.2815165305947927E-5</v>
      </c>
      <c r="AU240" s="31">
        <f t="shared" si="204"/>
        <v>0.13132339344263122</v>
      </c>
      <c r="AV240" s="32">
        <f t="shared" si="205"/>
        <v>-2.7152002743469713E-7</v>
      </c>
      <c r="AW240" s="31">
        <f t="shared" si="206"/>
        <v>-1.4326213164032126E-2</v>
      </c>
      <c r="AX240" s="34">
        <f t="shared" si="207"/>
        <v>2.2543645278513231E-5</v>
      </c>
      <c r="AY240" s="35">
        <f t="shared" si="208"/>
        <v>0.11699718027859909</v>
      </c>
      <c r="AZ240" s="10">
        <f t="shared" si="153"/>
        <v>-10.082344239914852</v>
      </c>
      <c r="BA240" s="10">
        <f t="shared" si="154"/>
        <v>-131.03960697287755</v>
      </c>
      <c r="BB240" s="10">
        <f t="shared" si="209"/>
        <v>48.96039302712245</v>
      </c>
      <c r="BC240" s="62"/>
      <c r="BD240" s="60">
        <f t="shared" si="210"/>
        <v>-10</v>
      </c>
      <c r="BE240" s="60">
        <f t="shared" si="211"/>
        <v>-131</v>
      </c>
      <c r="BF240" s="60">
        <f t="shared" si="212"/>
        <v>49</v>
      </c>
      <c r="BI240" s="37">
        <f t="shared" si="148"/>
        <v>-6.4229146828308145E-3</v>
      </c>
      <c r="BJ240" s="37">
        <f t="shared" si="149"/>
        <v>-2.2031447289613708</v>
      </c>
      <c r="BK240" s="37">
        <f t="shared" si="150"/>
        <v>-9.1072835621811201E-3</v>
      </c>
      <c r="BL240" s="37">
        <f t="shared" si="151"/>
        <v>-2.6233063439997948</v>
      </c>
    </row>
    <row r="241" spans="22:64" x14ac:dyDescent="0.35">
      <c r="V241" s="29">
        <v>3.37</v>
      </c>
      <c r="W241" s="38">
        <f t="shared" si="184"/>
        <v>23442.288153199239</v>
      </c>
      <c r="X241" s="30">
        <f t="shared" si="152"/>
        <v>-6.6910605961528935</v>
      </c>
      <c r="Y241" s="31">
        <f t="shared" si="185"/>
        <v>-11.157439389203144</v>
      </c>
      <c r="Z241" s="31">
        <f t="shared" si="186"/>
        <v>-73.932134957206799</v>
      </c>
      <c r="AA241" s="31">
        <f t="shared" si="187"/>
        <v>0.30580562941477257</v>
      </c>
      <c r="AB241" s="31">
        <f t="shared" si="188"/>
        <v>-15.114782336987464</v>
      </c>
      <c r="AC241" s="31">
        <f t="shared" si="189"/>
        <v>3.3917949536674795E-4</v>
      </c>
      <c r="AD241" s="31">
        <f t="shared" si="190"/>
        <v>0.50634024231927277</v>
      </c>
      <c r="AE241" s="31">
        <f t="shared" si="191"/>
        <v>-17.542355176445898</v>
      </c>
      <c r="AF241" s="31">
        <f t="shared" si="192"/>
        <v>-88.54057705187499</v>
      </c>
      <c r="AG241" s="31">
        <f t="shared" si="145"/>
        <v>73.803921600570277</v>
      </c>
      <c r="AH241" s="31">
        <f t="shared" si="193"/>
        <v>-75.229318837843863</v>
      </c>
      <c r="AI241" s="31">
        <f t="shared" si="194"/>
        <v>-89.990076686939446</v>
      </c>
      <c r="AJ241" s="31">
        <f t="shared" si="195"/>
        <v>8.8332607625511876</v>
      </c>
      <c r="AK241" s="31">
        <f t="shared" si="196"/>
        <v>68.795955402401489</v>
      </c>
      <c r="AL241" s="32">
        <f t="shared" si="197"/>
        <v>-0.39681739835033047</v>
      </c>
      <c r="AM241" s="31">
        <f t="shared" si="198"/>
        <v>-17.187554945001331</v>
      </c>
      <c r="AN241" s="31">
        <f t="shared" si="199"/>
        <v>7.0110461269272708</v>
      </c>
      <c r="AO241" s="31">
        <f t="shared" si="200"/>
        <v>-38.381676229539288</v>
      </c>
      <c r="AP241" s="30">
        <f t="shared" si="146"/>
        <v>19.493882694704595</v>
      </c>
      <c r="AQ241" s="30">
        <f t="shared" si="147"/>
        <v>-19.244228782212005</v>
      </c>
      <c r="AR241" s="31">
        <f t="shared" si="201"/>
        <v>-10.281655137026037</v>
      </c>
      <c r="AS241" s="33">
        <f t="shared" si="202"/>
        <v>-126.92225328141427</v>
      </c>
      <c r="AT241" s="31">
        <f t="shared" si="203"/>
        <v>2.3890407962792546E-5</v>
      </c>
      <c r="AU241" s="31">
        <f t="shared" si="204"/>
        <v>0.13438229714207245</v>
      </c>
      <c r="AV241" s="32">
        <f t="shared" si="205"/>
        <v>-2.8431637077734994E-7</v>
      </c>
      <c r="AW241" s="31">
        <f t="shared" si="206"/>
        <v>-1.4659913522276045E-2</v>
      </c>
      <c r="AX241" s="34">
        <f t="shared" si="207"/>
        <v>2.3606091592015196E-5</v>
      </c>
      <c r="AY241" s="35">
        <f t="shared" si="208"/>
        <v>0.1197223836197964</v>
      </c>
      <c r="AZ241" s="10">
        <f t="shared" si="153"/>
        <v>-10.297892939727234</v>
      </c>
      <c r="BA241" s="10">
        <f t="shared" si="154"/>
        <v>-131.74126375013358</v>
      </c>
      <c r="BB241" s="10">
        <f t="shared" si="209"/>
        <v>48.258736249866416</v>
      </c>
      <c r="BC241" s="37"/>
      <c r="BD241" s="60">
        <f t="shared" si="210"/>
        <v>-10</v>
      </c>
      <c r="BE241" s="60">
        <f t="shared" si="211"/>
        <v>-132</v>
      </c>
      <c r="BF241" s="60">
        <f t="shared" si="212"/>
        <v>48</v>
      </c>
      <c r="BI241" s="37">
        <f t="shared" si="148"/>
        <v>-6.7253830651802966E-3</v>
      </c>
      <c r="BJ241" s="37">
        <f t="shared" si="149"/>
        <v>-2.25441021413214</v>
      </c>
      <c r="BK241" s="37">
        <f t="shared" si="150"/>
        <v>-9.5360257276065046E-3</v>
      </c>
      <c r="BL241" s="37">
        <f t="shared" si="151"/>
        <v>-2.6843226382069565</v>
      </c>
    </row>
    <row r="242" spans="22:64" x14ac:dyDescent="0.35">
      <c r="V242" s="29">
        <v>3.38</v>
      </c>
      <c r="W242" s="38">
        <f t="shared" si="184"/>
        <v>23988.32919019492</v>
      </c>
      <c r="X242" s="30">
        <f t="shared" si="152"/>
        <v>-6.6910605961528935</v>
      </c>
      <c r="Y242" s="31">
        <f t="shared" si="185"/>
        <v>-11.342439978834227</v>
      </c>
      <c r="Z242" s="31">
        <f t="shared" si="186"/>
        <v>-74.279609011409079</v>
      </c>
      <c r="AA242" s="31">
        <f t="shared" si="187"/>
        <v>0.31969984636914889</v>
      </c>
      <c r="AB242" s="31">
        <f t="shared" si="188"/>
        <v>-15.45020754973365</v>
      </c>
      <c r="AC242" s="31">
        <f t="shared" si="189"/>
        <v>3.5516387890531368E-4</v>
      </c>
      <c r="AD242" s="31">
        <f t="shared" si="190"/>
        <v>0.5181337859971209</v>
      </c>
      <c r="AE242" s="31">
        <f t="shared" si="191"/>
        <v>-17.713445564739068</v>
      </c>
      <c r="AF242" s="31">
        <f t="shared" si="192"/>
        <v>-89.211682775145604</v>
      </c>
      <c r="AG242" s="31">
        <f t="shared" si="145"/>
        <v>73.803921600570277</v>
      </c>
      <c r="AH242" s="31">
        <f t="shared" si="193"/>
        <v>-75.429318831980638</v>
      </c>
      <c r="AI242" s="31">
        <f t="shared" si="194"/>
        <v>-89.990302569117674</v>
      </c>
      <c r="AJ242" s="31">
        <f t="shared" si="195"/>
        <v>9.0076145063231223</v>
      </c>
      <c r="AK242" s="31">
        <f t="shared" si="196"/>
        <v>69.237044535712215</v>
      </c>
      <c r="AL242" s="32">
        <f t="shared" si="197"/>
        <v>-0.41465320936539268</v>
      </c>
      <c r="AM242" s="31">
        <f t="shared" si="198"/>
        <v>-17.563545265781933</v>
      </c>
      <c r="AN242" s="31">
        <f t="shared" si="199"/>
        <v>6.9675640655473687</v>
      </c>
      <c r="AO242" s="31">
        <f t="shared" si="200"/>
        <v>-38.316803299187391</v>
      </c>
      <c r="AP242" s="30">
        <f t="shared" si="146"/>
        <v>19.493882694704595</v>
      </c>
      <c r="AQ242" s="30">
        <f t="shared" si="147"/>
        <v>-19.244228782212005</v>
      </c>
      <c r="AR242" s="31">
        <f t="shared" si="201"/>
        <v>-10.49622758669911</v>
      </c>
      <c r="AS242" s="33">
        <f t="shared" si="202"/>
        <v>-127.52848607433299</v>
      </c>
      <c r="AT242" s="31">
        <f t="shared" si="203"/>
        <v>2.5016324960277887E-5</v>
      </c>
      <c r="AU242" s="31">
        <f t="shared" si="204"/>
        <v>0.13751245106860541</v>
      </c>
      <c r="AV242" s="32">
        <f t="shared" si="205"/>
        <v>-2.9771578912784763E-7</v>
      </c>
      <c r="AW242" s="31">
        <f t="shared" si="206"/>
        <v>-1.5001386759358866E-2</v>
      </c>
      <c r="AX242" s="34">
        <f t="shared" si="207"/>
        <v>2.4718609171150039E-5</v>
      </c>
      <c r="AY242" s="35">
        <f t="shared" si="208"/>
        <v>0.12251106430924655</v>
      </c>
      <c r="AZ242" s="10">
        <f t="shared" si="153"/>
        <v>-10.513229880384666</v>
      </c>
      <c r="BA242" s="10">
        <f t="shared" si="154"/>
        <v>-132.45959497328698</v>
      </c>
      <c r="BB242" s="10">
        <f t="shared" si="209"/>
        <v>47.540405026713017</v>
      </c>
      <c r="BC242" s="37"/>
      <c r="BD242" s="60">
        <f t="shared" si="210"/>
        <v>-11</v>
      </c>
      <c r="BE242" s="60">
        <f t="shared" si="211"/>
        <v>-132</v>
      </c>
      <c r="BF242" s="60">
        <f t="shared" si="212"/>
        <v>48</v>
      </c>
      <c r="BI242" s="37">
        <f t="shared" si="148"/>
        <v>-7.0420837665667209E-3</v>
      </c>
      <c r="BJ242" s="37">
        <f t="shared" si="149"/>
        <v>-2.3068660867594741</v>
      </c>
      <c r="BK242" s="37">
        <f t="shared" si="150"/>
        <v>-9.9849285281600232E-3</v>
      </c>
      <c r="BL242" s="37">
        <f t="shared" si="151"/>
        <v>-2.746753876503758</v>
      </c>
    </row>
    <row r="243" spans="22:64" x14ac:dyDescent="0.35">
      <c r="V243" s="29">
        <v>3.39</v>
      </c>
      <c r="W243" s="36">
        <f t="shared" si="184"/>
        <v>24547.089156850339</v>
      </c>
      <c r="X243" s="30">
        <f t="shared" si="152"/>
        <v>-6.6910605961528935</v>
      </c>
      <c r="Y243" s="31">
        <f t="shared" si="185"/>
        <v>-11.528067131331332</v>
      </c>
      <c r="Z243" s="31">
        <f t="shared" si="186"/>
        <v>-74.620323727392929</v>
      </c>
      <c r="AA243" s="31">
        <f t="shared" si="187"/>
        <v>0.33420139126051712</v>
      </c>
      <c r="AB243" s="31">
        <f t="shared" si="188"/>
        <v>-15.792325621646972</v>
      </c>
      <c r="AC243" s="31">
        <f t="shared" si="189"/>
        <v>3.7190152017789067E-4</v>
      </c>
      <c r="AD243" s="31">
        <f t="shared" si="190"/>
        <v>0.53020199113665589</v>
      </c>
      <c r="AE243" s="31">
        <f t="shared" si="191"/>
        <v>-17.884554434703528</v>
      </c>
      <c r="AF243" s="31">
        <f t="shared" si="192"/>
        <v>-89.882447357903246</v>
      </c>
      <c r="AG243" s="31">
        <f t="shared" si="145"/>
        <v>73.803921600570277</v>
      </c>
      <c r="AH243" s="31">
        <f t="shared" si="193"/>
        <v>-75.629318826381308</v>
      </c>
      <c r="AI243" s="31">
        <f t="shared" si="194"/>
        <v>-89.990523309590074</v>
      </c>
      <c r="AJ243" s="31">
        <f t="shared" si="195"/>
        <v>9.1829803299007864</v>
      </c>
      <c r="AK243" s="31">
        <f t="shared" si="196"/>
        <v>69.670595578238803</v>
      </c>
      <c r="AL243" s="32">
        <f t="shared" si="197"/>
        <v>-0.4332514188140496</v>
      </c>
      <c r="AM243" s="31">
        <f t="shared" si="198"/>
        <v>-17.946683138440822</v>
      </c>
      <c r="AN243" s="31">
        <f t="shared" si="199"/>
        <v>6.924331685275706</v>
      </c>
      <c r="AO243" s="31">
        <f t="shared" si="200"/>
        <v>-38.266610869792089</v>
      </c>
      <c r="AP243" s="30">
        <f t="shared" si="146"/>
        <v>19.493882694704595</v>
      </c>
      <c r="AQ243" s="30">
        <f t="shared" si="147"/>
        <v>-19.244228782212005</v>
      </c>
      <c r="AR243" s="31">
        <f t="shared" si="201"/>
        <v>-10.710568836935231</v>
      </c>
      <c r="AS243" s="33">
        <f t="shared" si="202"/>
        <v>-128.14905822769532</v>
      </c>
      <c r="AT243" s="31">
        <f t="shared" si="203"/>
        <v>2.6195304478611617E-5</v>
      </c>
      <c r="AU243" s="31">
        <f t="shared" si="204"/>
        <v>0.1407155147964935</v>
      </c>
      <c r="AV243" s="32">
        <f t="shared" si="205"/>
        <v>-3.1174670122044056E-7</v>
      </c>
      <c r="AW243" s="31">
        <f t="shared" si="206"/>
        <v>-1.5350813928813755E-2</v>
      </c>
      <c r="AX243" s="34">
        <f t="shared" si="207"/>
        <v>2.5883557777391175E-5</v>
      </c>
      <c r="AY243" s="35">
        <f t="shared" si="208"/>
        <v>0.12536470086767973</v>
      </c>
      <c r="AZ243" s="10">
        <f t="shared" si="153"/>
        <v>-10.728371576477707</v>
      </c>
      <c r="BA243" s="10">
        <f t="shared" si="154"/>
        <v>-133.19486590195172</v>
      </c>
      <c r="BB243" s="10">
        <f t="shared" si="209"/>
        <v>46.805134098048285</v>
      </c>
      <c r="BC243" s="62"/>
      <c r="BD243" s="60">
        <f t="shared" si="210"/>
        <v>-11</v>
      </c>
      <c r="BE243" s="60">
        <f t="shared" si="211"/>
        <v>-133</v>
      </c>
      <c r="BF243" s="60">
        <f t="shared" si="212"/>
        <v>47</v>
      </c>
      <c r="BI243" s="37">
        <f t="shared" si="148"/>
        <v>-7.3736853609788523E-3</v>
      </c>
      <c r="BJ243" s="37">
        <f t="shared" si="149"/>
        <v>-2.3605398076964748</v>
      </c>
      <c r="BK243" s="37">
        <f t="shared" si="150"/>
        <v>-1.045493773927559E-2</v>
      </c>
      <c r="BL243" s="37">
        <f t="shared" si="151"/>
        <v>-2.8106325674276027</v>
      </c>
    </row>
    <row r="244" spans="22:64" x14ac:dyDescent="0.35">
      <c r="V244" s="29">
        <v>3.4</v>
      </c>
      <c r="W244" s="38">
        <f t="shared" si="184"/>
        <v>25118.864315095812</v>
      </c>
      <c r="X244" s="30">
        <f t="shared" si="152"/>
        <v>-6.6910605961528935</v>
      </c>
      <c r="Y244" s="31">
        <f t="shared" si="185"/>
        <v>-11.714296622064907</v>
      </c>
      <c r="Z244" s="31">
        <f t="shared" si="186"/>
        <v>-74.954363331527517</v>
      </c>
      <c r="AA244" s="31">
        <f t="shared" si="187"/>
        <v>0.34933465193935226</v>
      </c>
      <c r="AB244" s="31">
        <f t="shared" si="188"/>
        <v>-16.141220326918642</v>
      </c>
      <c r="AC244" s="31">
        <f t="shared" si="189"/>
        <v>3.8942791304081025E-4</v>
      </c>
      <c r="AD244" s="31">
        <f t="shared" si="190"/>
        <v>0.54255125217427924</v>
      </c>
      <c r="AE244" s="31">
        <f t="shared" si="191"/>
        <v>-18.055633138365408</v>
      </c>
      <c r="AF244" s="31">
        <f t="shared" si="192"/>
        <v>-90.553032406271882</v>
      </c>
      <c r="AG244" s="31">
        <f t="shared" si="145"/>
        <v>73.803921600570277</v>
      </c>
      <c r="AH244" s="31">
        <f t="shared" si="193"/>
        <v>-75.829318821033965</v>
      </c>
      <c r="AI244" s="31">
        <f t="shared" si="194"/>
        <v>-89.990739025396138</v>
      </c>
      <c r="AJ244" s="31">
        <f t="shared" si="195"/>
        <v>9.3593237132488376</v>
      </c>
      <c r="AK244" s="31">
        <f t="shared" si="196"/>
        <v>70.096639753598723</v>
      </c>
      <c r="AL244" s="32">
        <f t="shared" si="197"/>
        <v>-0.45264114644817716</v>
      </c>
      <c r="AM244" s="31">
        <f t="shared" si="198"/>
        <v>-18.337034599911508</v>
      </c>
      <c r="AN244" s="31">
        <f t="shared" si="199"/>
        <v>6.8812853463369725</v>
      </c>
      <c r="AO244" s="31">
        <f t="shared" si="200"/>
        <v>-38.23113387170892</v>
      </c>
      <c r="AP244" s="30">
        <f t="shared" si="146"/>
        <v>19.493882694704595</v>
      </c>
      <c r="AQ244" s="30">
        <f t="shared" si="147"/>
        <v>-19.244228782212005</v>
      </c>
      <c r="AR244" s="31">
        <f t="shared" si="201"/>
        <v>-10.924693879535845</v>
      </c>
      <c r="AS244" s="33">
        <f t="shared" si="202"/>
        <v>-128.7841662779808</v>
      </c>
      <c r="AT244" s="31">
        <f t="shared" si="203"/>
        <v>2.7429847243992653E-5</v>
      </c>
      <c r="AU244" s="31">
        <f t="shared" si="204"/>
        <v>0.14399318655239324</v>
      </c>
      <c r="AV244" s="32">
        <f t="shared" si="205"/>
        <v>-3.2643887006223514E-7</v>
      </c>
      <c r="AW244" s="31">
        <f t="shared" si="206"/>
        <v>-1.5708380301447087E-2</v>
      </c>
      <c r="AX244" s="34">
        <f t="shared" si="207"/>
        <v>2.7103408373930417E-5</v>
      </c>
      <c r="AY244" s="35">
        <f t="shared" si="208"/>
        <v>0.12828480625094615</v>
      </c>
      <c r="AZ244" s="10">
        <f t="shared" si="153"/>
        <v>-10.94333470713925</v>
      </c>
      <c r="BA244" s="10">
        <f t="shared" si="154"/>
        <v>-133.9473328749007</v>
      </c>
      <c r="BB244" s="10">
        <f t="shared" si="209"/>
        <v>46.052667125099305</v>
      </c>
      <c r="BC244" s="37"/>
      <c r="BD244" s="60">
        <f t="shared" si="210"/>
        <v>-11</v>
      </c>
      <c r="BE244" s="60">
        <f t="shared" si="211"/>
        <v>-134</v>
      </c>
      <c r="BF244" s="60">
        <f t="shared" si="212"/>
        <v>46</v>
      </c>
      <c r="BI244" s="37">
        <f t="shared" si="148"/>
        <v>-7.7208877220704278E-3</v>
      </c>
      <c r="BJ244" s="37">
        <f t="shared" si="149"/>
        <v>-2.4154594584291718</v>
      </c>
      <c r="BK244" s="37">
        <f t="shared" si="150"/>
        <v>-1.0947043289709609E-2</v>
      </c>
      <c r="BL244" s="37">
        <f t="shared" si="151"/>
        <v>-2.8759919447416693</v>
      </c>
    </row>
    <row r="245" spans="22:64" x14ac:dyDescent="0.35">
      <c r="V245" s="29">
        <v>3.41</v>
      </c>
      <c r="W245" s="38">
        <f t="shared" si="184"/>
        <v>25703.957827688668</v>
      </c>
      <c r="X245" s="30">
        <f t="shared" si="152"/>
        <v>-6.6910605961528935</v>
      </c>
      <c r="Y245" s="31">
        <f t="shared" si="185"/>
        <v>-11.901105002345258</v>
      </c>
      <c r="Z245" s="31">
        <f t="shared" si="186"/>
        <v>-75.281814067355057</v>
      </c>
      <c r="AA245" s="31">
        <f t="shared" si="187"/>
        <v>0.36512480438658668</v>
      </c>
      <c r="AB245" s="31">
        <f t="shared" si="188"/>
        <v>-16.496973116859742</v>
      </c>
      <c r="AC245" s="31">
        <f t="shared" si="189"/>
        <v>4.0778022354358756E-4</v>
      </c>
      <c r="AD245" s="31">
        <f t="shared" si="190"/>
        <v>0.55518811225949727</v>
      </c>
      <c r="AE245" s="31">
        <f t="shared" si="191"/>
        <v>-18.226633013888023</v>
      </c>
      <c r="AF245" s="31">
        <f t="shared" si="192"/>
        <v>-91.223599071955292</v>
      </c>
      <c r="AG245" s="31">
        <f t="shared" si="145"/>
        <v>73.803921600570277</v>
      </c>
      <c r="AH245" s="31">
        <f t="shared" si="193"/>
        <v>-76.029318815927326</v>
      </c>
      <c r="AI245" s="31">
        <f t="shared" si="194"/>
        <v>-89.990949830911234</v>
      </c>
      <c r="AJ245" s="31">
        <f t="shared" si="195"/>
        <v>9.5366108886854324</v>
      </c>
      <c r="AK245" s="31">
        <f t="shared" si="196"/>
        <v>70.515214444504053</v>
      </c>
      <c r="AL245" s="32">
        <f t="shared" si="197"/>
        <v>-0.47285232468998856</v>
      </c>
      <c r="AM245" s="31">
        <f t="shared" si="198"/>
        <v>-18.734661622120456</v>
      </c>
      <c r="AN245" s="31">
        <f t="shared" si="199"/>
        <v>6.8383613486383954</v>
      </c>
      <c r="AO245" s="31">
        <f t="shared" si="200"/>
        <v>-38.210397008527636</v>
      </c>
      <c r="AP245" s="30">
        <f t="shared" si="146"/>
        <v>19.493882694704595</v>
      </c>
      <c r="AQ245" s="30">
        <f t="shared" si="147"/>
        <v>-19.244228782212005</v>
      </c>
      <c r="AR245" s="31">
        <f t="shared" si="201"/>
        <v>-11.138617752757037</v>
      </c>
      <c r="AS245" s="33">
        <f t="shared" si="202"/>
        <v>-129.43399608048293</v>
      </c>
      <c r="AT245" s="31">
        <f t="shared" si="203"/>
        <v>2.8722571843733672E-5</v>
      </c>
      <c r="AU245" s="31">
        <f t="shared" si="204"/>
        <v>0.14734720411539529</v>
      </c>
      <c r="AV245" s="32">
        <f t="shared" si="205"/>
        <v>-3.418234607928774E-7</v>
      </c>
      <c r="AW245" s="31">
        <f t="shared" si="206"/>
        <v>-1.6074275463571177E-2</v>
      </c>
      <c r="AX245" s="34">
        <f t="shared" si="207"/>
        <v>2.8380748382940796E-5</v>
      </c>
      <c r="AY245" s="35">
        <f t="shared" si="208"/>
        <v>0.13127292865182411</v>
      </c>
      <c r="AZ245" s="10">
        <f t="shared" si="153"/>
        <v>-11.158136076788946</v>
      </c>
      <c r="BA245" s="10">
        <f t="shared" si="154"/>
        <v>-134.71724288807297</v>
      </c>
      <c r="BB245" s="10">
        <f t="shared" si="209"/>
        <v>45.282757111927026</v>
      </c>
      <c r="BC245" s="37"/>
      <c r="BD245" s="60">
        <f t="shared" si="210"/>
        <v>-11</v>
      </c>
      <c r="BE245" s="60">
        <f t="shared" si="211"/>
        <v>-135</v>
      </c>
      <c r="BF245" s="60">
        <f t="shared" si="212"/>
        <v>45</v>
      </c>
      <c r="BI245" s="37">
        <f t="shared" si="148"/>
        <v>-8.0844234781395647E-3</v>
      </c>
      <c r="BJ245" s="37">
        <f t="shared" si="149"/>
        <v>-2.4716537541818462</v>
      </c>
      <c r="BK245" s="37">
        <f t="shared" si="150"/>
        <v>-1.1462281302150887E-2</v>
      </c>
      <c r="BL245" s="37">
        <f t="shared" si="151"/>
        <v>-2.9428659820600118</v>
      </c>
    </row>
    <row r="246" spans="22:64" x14ac:dyDescent="0.35">
      <c r="V246" s="29">
        <v>3.42</v>
      </c>
      <c r="W246" s="36">
        <f t="shared" si="184"/>
        <v>26302.679918953821</v>
      </c>
      <c r="X246" s="30">
        <f t="shared" si="152"/>
        <v>-6.6910605961528935</v>
      </c>
      <c r="Y246" s="31">
        <f t="shared" si="185"/>
        <v>-12.088469587980297</v>
      </c>
      <c r="Z246" s="31">
        <f t="shared" si="186"/>
        <v>-75.602763956081859</v>
      </c>
      <c r="AA246" s="31">
        <f t="shared" si="187"/>
        <v>0.38159782126282982</v>
      </c>
      <c r="AB246" s="31">
        <f t="shared" si="188"/>
        <v>-16.859662853461739</v>
      </c>
      <c r="AC246" s="31">
        <f t="shared" si="189"/>
        <v>4.2699736867457533E-4</v>
      </c>
      <c r="AD246" s="31">
        <f t="shared" si="190"/>
        <v>0.56811926670226742</v>
      </c>
      <c r="AE246" s="31">
        <f t="shared" si="191"/>
        <v>-18.397505365501686</v>
      </c>
      <c r="AF246" s="31">
        <f t="shared" si="192"/>
        <v>-91.894307542841332</v>
      </c>
      <c r="AG246" s="31">
        <f t="shared" si="145"/>
        <v>73.803921600570277</v>
      </c>
      <c r="AH246" s="31">
        <f t="shared" si="193"/>
        <v>-76.22931881105049</v>
      </c>
      <c r="AI246" s="31">
        <f t="shared" si="194"/>
        <v>-89.991155837907201</v>
      </c>
      <c r="AJ246" s="31">
        <f t="shared" si="195"/>
        <v>9.7148088589322708</v>
      </c>
      <c r="AK246" s="31">
        <f t="shared" si="196"/>
        <v>70.926362813769657</v>
      </c>
      <c r="AL246" s="32">
        <f t="shared" si="197"/>
        <v>-0.49391569538216196</v>
      </c>
      <c r="AM246" s="31">
        <f t="shared" si="198"/>
        <v>-19.139621776271596</v>
      </c>
      <c r="AN246" s="31">
        <f t="shared" si="199"/>
        <v>6.7954959530698957</v>
      </c>
      <c r="AO246" s="31">
        <f t="shared" si="200"/>
        <v>-38.20441480040914</v>
      </c>
      <c r="AP246" s="30">
        <f t="shared" si="146"/>
        <v>19.493882694704595</v>
      </c>
      <c r="AQ246" s="30">
        <f t="shared" si="147"/>
        <v>-19.244228782212005</v>
      </c>
      <c r="AR246" s="31">
        <f t="shared" si="201"/>
        <v>-11.3523554999392</v>
      </c>
      <c r="AS246" s="33">
        <f t="shared" si="202"/>
        <v>-130.09872234325047</v>
      </c>
      <c r="AT246" s="31">
        <f t="shared" si="203"/>
        <v>3.0076220263154824E-5</v>
      </c>
      <c r="AU246" s="31">
        <f t="shared" si="204"/>
        <v>0.15077934573800625</v>
      </c>
      <c r="AV246" s="32">
        <f t="shared" si="205"/>
        <v>-3.5793310240154958E-7</v>
      </c>
      <c r="AW246" s="31">
        <f t="shared" si="206"/>
        <v>-1.6448693417524671E-2</v>
      </c>
      <c r="AX246" s="34">
        <f t="shared" si="207"/>
        <v>2.9718287160753275E-5</v>
      </c>
      <c r="AY246" s="35">
        <f t="shared" si="208"/>
        <v>0.13433065232048158</v>
      </c>
      <c r="AZ246" s="10">
        <f t="shared" si="153"/>
        <v>-11.372792577411991</v>
      </c>
      <c r="BA246" s="10">
        <f t="shared" si="154"/>
        <v>-135.50483315581556</v>
      </c>
      <c r="BB246" s="10">
        <f t="shared" si="209"/>
        <v>44.495166844184439</v>
      </c>
      <c r="BC246" s="62"/>
      <c r="BD246" s="60">
        <f t="shared" si="210"/>
        <v>-11</v>
      </c>
      <c r="BE246" s="60">
        <f t="shared" si="211"/>
        <v>-136</v>
      </c>
      <c r="BF246" s="60">
        <f t="shared" si="212"/>
        <v>44</v>
      </c>
      <c r="BI246" s="37">
        <f t="shared" si="148"/>
        <v>-8.4650595337984955E-3</v>
      </c>
      <c r="BJ246" s="37">
        <f t="shared" si="149"/>
        <v>-2.529152057231983</v>
      </c>
      <c r="BK246" s="37">
        <f t="shared" si="150"/>
        <v>-1.2001736226153779E-2</v>
      </c>
      <c r="BL246" s="37">
        <f t="shared" si="151"/>
        <v>-3.0112894076535683</v>
      </c>
    </row>
    <row r="247" spans="22:64" x14ac:dyDescent="0.35">
      <c r="V247" s="29">
        <v>3.43</v>
      </c>
      <c r="W247" s="38">
        <f t="shared" si="184"/>
        <v>26915.348039269185</v>
      </c>
      <c r="X247" s="30">
        <f t="shared" si="152"/>
        <v>-6.6910605961528935</v>
      </c>
      <c r="Y247" s="31">
        <f t="shared" si="185"/>
        <v>-12.27636844676033</v>
      </c>
      <c r="Z247" s="31">
        <f t="shared" si="186"/>
        <v>-75.917302569096393</v>
      </c>
      <c r="AA247" s="31">
        <f t="shared" si="187"/>
        <v>0.39878047889250579</v>
      </c>
      <c r="AB247" s="31">
        <f t="shared" si="188"/>
        <v>-17.22936553073167</v>
      </c>
      <c r="AC247" s="31">
        <f t="shared" si="189"/>
        <v>4.4712009881394267E-4</v>
      </c>
      <c r="AD247" s="31">
        <f t="shared" si="190"/>
        <v>0.58135156649947073</v>
      </c>
      <c r="AE247" s="31">
        <f t="shared" si="191"/>
        <v>-18.568201443921904</v>
      </c>
      <c r="AF247" s="31">
        <f t="shared" si="192"/>
        <v>-92.565316533328598</v>
      </c>
      <c r="AG247" s="31">
        <f t="shared" si="145"/>
        <v>73.803921600570277</v>
      </c>
      <c r="AH247" s="31">
        <f t="shared" si="193"/>
        <v>-76.429318806393184</v>
      </c>
      <c r="AI247" s="31">
        <f t="shared" si="194"/>
        <v>-89.991357155611666</v>
      </c>
      <c r="AJ247" s="31">
        <f t="shared" si="195"/>
        <v>9.8938854117102775</v>
      </c>
      <c r="AK247" s="31">
        <f t="shared" si="196"/>
        <v>71.330133432493838</v>
      </c>
      <c r="AL247" s="32">
        <f t="shared" si="197"/>
        <v>-0.51586280387344985</v>
      </c>
      <c r="AM247" s="31">
        <f t="shared" si="198"/>
        <v>-19.551967886662741</v>
      </c>
      <c r="AN247" s="31">
        <f t="shared" si="199"/>
        <v>6.7526254020139209</v>
      </c>
      <c r="AO247" s="31">
        <f t="shared" si="200"/>
        <v>-38.213191609780566</v>
      </c>
      <c r="AP247" s="30">
        <f t="shared" si="146"/>
        <v>19.493882694704595</v>
      </c>
      <c r="AQ247" s="30">
        <f t="shared" si="147"/>
        <v>-19.244228782212005</v>
      </c>
      <c r="AR247" s="31">
        <f t="shared" si="201"/>
        <v>-11.565922129415393</v>
      </c>
      <c r="AS247" s="33">
        <f t="shared" si="202"/>
        <v>-130.77850814310915</v>
      </c>
      <c r="AT247" s="31">
        <f t="shared" si="203"/>
        <v>3.1493663717535113E-5</v>
      </c>
      <c r="AU247" s="31">
        <f t="shared" si="204"/>
        <v>0.1542914310885645</v>
      </c>
      <c r="AV247" s="32">
        <f t="shared" si="205"/>
        <v>-3.7480196776619264E-7</v>
      </c>
      <c r="AW247" s="31">
        <f t="shared" si="206"/>
        <v>-1.683183268453485E-2</v>
      </c>
      <c r="AX247" s="34">
        <f t="shared" si="207"/>
        <v>3.1118861749768917E-5</v>
      </c>
      <c r="AY247" s="35">
        <f t="shared" si="208"/>
        <v>0.13745959840402966</v>
      </c>
      <c r="AZ247" s="10">
        <f t="shared" si="153"/>
        <v>-11.587321152282195</v>
      </c>
      <c r="BA247" s="10">
        <f t="shared" si="154"/>
        <v>-136.31033065456862</v>
      </c>
      <c r="BB247" s="10">
        <f t="shared" si="209"/>
        <v>43.689669345431383</v>
      </c>
      <c r="BC247" s="37"/>
      <c r="BD247" s="60">
        <f t="shared" si="210"/>
        <v>-12</v>
      </c>
      <c r="BE247" s="60">
        <f t="shared" si="211"/>
        <v>-136</v>
      </c>
      <c r="BF247" s="60">
        <f t="shared" si="212"/>
        <v>44</v>
      </c>
      <c r="BI247" s="37">
        <f t="shared" si="148"/>
        <v>-8.8635986611843819E-3</v>
      </c>
      <c r="BJ247" s="37">
        <f t="shared" si="149"/>
        <v>-2.5879843904331463</v>
      </c>
      <c r="BK247" s="37">
        <f t="shared" si="150"/>
        <v>-1.256654306736797E-2</v>
      </c>
      <c r="BL247" s="37">
        <f t="shared" si="151"/>
        <v>-3.0812977194303448</v>
      </c>
    </row>
    <row r="248" spans="22:64" x14ac:dyDescent="0.35">
      <c r="V248" s="29">
        <v>3.44</v>
      </c>
      <c r="W248" s="38">
        <f t="shared" si="184"/>
        <v>27542.28703338169</v>
      </c>
      <c r="X248" s="30">
        <f t="shared" si="152"/>
        <v>-6.6910605961528935</v>
      </c>
      <c r="Y248" s="31">
        <f t="shared" si="185"/>
        <v>-12.464780385005149</v>
      </c>
      <c r="Z248" s="31">
        <f t="shared" si="186"/>
        <v>-76.22552081233907</v>
      </c>
      <c r="AA248" s="31">
        <f t="shared" si="187"/>
        <v>0.41670036251243348</v>
      </c>
      <c r="AB248" s="31">
        <f t="shared" si="188"/>
        <v>-17.60615398387819</v>
      </c>
      <c r="AC248" s="31">
        <f t="shared" si="189"/>
        <v>4.6819108407475683E-4</v>
      </c>
      <c r="AD248" s="31">
        <f t="shared" si="190"/>
        <v>0.59489202194223789</v>
      </c>
      <c r="AE248" s="31">
        <f t="shared" si="191"/>
        <v>-18.738672427561536</v>
      </c>
      <c r="AF248" s="31">
        <f t="shared" si="192"/>
        <v>-93.236782774275014</v>
      </c>
      <c r="AG248" s="31">
        <f t="shared" si="145"/>
        <v>73.803921600570277</v>
      </c>
      <c r="AH248" s="31">
        <f t="shared" si="193"/>
        <v>-76.629318801945473</v>
      </c>
      <c r="AI248" s="31">
        <f t="shared" si="194"/>
        <v>-89.991553890765914</v>
      </c>
      <c r="AJ248" s="31">
        <f t="shared" si="195"/>
        <v>10.073809131086502</v>
      </c>
      <c r="AK248" s="31">
        <f t="shared" si="196"/>
        <v>71.726579916467159</v>
      </c>
      <c r="AL248" s="32">
        <f t="shared" si="197"/>
        <v>-0.53872599023546885</v>
      </c>
      <c r="AM248" s="31">
        <f t="shared" si="198"/>
        <v>-19.971747674701003</v>
      </c>
      <c r="AN248" s="31">
        <f t="shared" si="199"/>
        <v>6.709685939475837</v>
      </c>
      <c r="AO248" s="31">
        <f t="shared" si="200"/>
        <v>-38.236721648999762</v>
      </c>
      <c r="AP248" s="30">
        <f t="shared" si="146"/>
        <v>19.493882694704595</v>
      </c>
      <c r="AQ248" s="30">
        <f t="shared" si="147"/>
        <v>-19.244228782212005</v>
      </c>
      <c r="AR248" s="31">
        <f t="shared" si="201"/>
        <v>-11.779332575593109</v>
      </c>
      <c r="AS248" s="33">
        <f t="shared" si="202"/>
        <v>-131.47350442327479</v>
      </c>
      <c r="AT248" s="31">
        <f t="shared" si="203"/>
        <v>3.2977908725116673E-5</v>
      </c>
      <c r="AU248" s="31">
        <f t="shared" si="204"/>
        <v>0.15788532221557991</v>
      </c>
      <c r="AV248" s="32">
        <f t="shared" si="205"/>
        <v>-3.9246584115647559E-7</v>
      </c>
      <c r="AW248" s="31">
        <f t="shared" si="206"/>
        <v>-1.7223896409975327E-2</v>
      </c>
      <c r="AX248" s="34">
        <f t="shared" si="207"/>
        <v>3.2585442883960199E-5</v>
      </c>
      <c r="AY248" s="35">
        <f t="shared" si="208"/>
        <v>0.14066142580560459</v>
      </c>
      <c r="AZ248" s="10">
        <f t="shared" si="153"/>
        <v>-11.801738761031352</v>
      </c>
      <c r="BA248" s="10">
        <f t="shared" si="154"/>
        <v>-137.1339516484943</v>
      </c>
      <c r="BB248" s="10">
        <f t="shared" si="209"/>
        <v>42.866048351505697</v>
      </c>
      <c r="BC248" s="37"/>
      <c r="BD248" s="60">
        <f t="shared" si="210"/>
        <v>-12</v>
      </c>
      <c r="BE248" s="60">
        <f t="shared" si="211"/>
        <v>-137</v>
      </c>
      <c r="BF248" s="60">
        <f t="shared" si="212"/>
        <v>43</v>
      </c>
      <c r="BI248" s="37">
        <f t="shared" si="148"/>
        <v>-9.2808811638992132E-3</v>
      </c>
      <c r="BJ248" s="37">
        <f t="shared" si="149"/>
        <v>-2.6481814509433192</v>
      </c>
      <c r="BK248" s="37">
        <f t="shared" si="150"/>
        <v>-1.3157889717226817E-2</v>
      </c>
      <c r="BL248" s="37">
        <f t="shared" si="151"/>
        <v>-3.1529272000817841</v>
      </c>
    </row>
    <row r="249" spans="22:64" x14ac:dyDescent="0.35">
      <c r="V249" s="29">
        <v>3.45</v>
      </c>
      <c r="W249" s="36">
        <f t="shared" si="184"/>
        <v>28183.829312644561</v>
      </c>
      <c r="X249" s="30">
        <f t="shared" si="152"/>
        <v>-6.6910605961528935</v>
      </c>
      <c r="Y249" s="31">
        <f t="shared" si="185"/>
        <v>-12.653684933301125</v>
      </c>
      <c r="Z249" s="31">
        <f t="shared" si="186"/>
        <v>-76.527510722308051</v>
      </c>
      <c r="AA249" s="31">
        <f t="shared" si="187"/>
        <v>0.43538586960709402</v>
      </c>
      <c r="AB249" s="31">
        <f t="shared" si="188"/>
        <v>-17.990097586506135</v>
      </c>
      <c r="AC249" s="31">
        <f t="shared" si="189"/>
        <v>4.9025500470711132E-4</v>
      </c>
      <c r="AD249" s="31">
        <f t="shared" si="190"/>
        <v>0.60874780630595138</v>
      </c>
      <c r="AE249" s="31">
        <f t="shared" si="191"/>
        <v>-18.908869404842221</v>
      </c>
      <c r="AF249" s="31">
        <f t="shared" si="192"/>
        <v>-93.908860502508233</v>
      </c>
      <c r="AG249" s="31">
        <f t="shared" si="145"/>
        <v>73.803921600570277</v>
      </c>
      <c r="AH249" s="31">
        <f t="shared" si="193"/>
        <v>-76.829318797697937</v>
      </c>
      <c r="AI249" s="31">
        <f t="shared" si="194"/>
        <v>-89.991746147681496</v>
      </c>
      <c r="AJ249" s="31">
        <f t="shared" si="195"/>
        <v>10.254549405779565</v>
      </c>
      <c r="AK249" s="31">
        <f t="shared" si="196"/>
        <v>72.115760571722419</v>
      </c>
      <c r="AL249" s="32">
        <f t="shared" si="197"/>
        <v>-0.56253837740440515</v>
      </c>
      <c r="AM249" s="31">
        <f t="shared" si="198"/>
        <v>-20.399003393915748</v>
      </c>
      <c r="AN249" s="31">
        <f t="shared" si="199"/>
        <v>6.6666138312475001</v>
      </c>
      <c r="AO249" s="31">
        <f t="shared" si="200"/>
        <v>-38.274988969874826</v>
      </c>
      <c r="AP249" s="30">
        <f t="shared" si="146"/>
        <v>19.493882694704595</v>
      </c>
      <c r="AQ249" s="30">
        <f t="shared" si="147"/>
        <v>-19.244228782212005</v>
      </c>
      <c r="AR249" s="31">
        <f t="shared" si="201"/>
        <v>-11.992601661102132</v>
      </c>
      <c r="AS249" s="33">
        <f t="shared" si="202"/>
        <v>-132.18384947238306</v>
      </c>
      <c r="AT249" s="31">
        <f t="shared" si="203"/>
        <v>3.4532103502162415E-5</v>
      </c>
      <c r="AU249" s="31">
        <f t="shared" si="204"/>
        <v>0.16156292453451399</v>
      </c>
      <c r="AV249" s="32">
        <f t="shared" si="205"/>
        <v>-4.1096218477244185E-7</v>
      </c>
      <c r="AW249" s="31">
        <f t="shared" si="206"/>
        <v>-1.7625092471075982E-2</v>
      </c>
      <c r="AX249" s="34">
        <f t="shared" si="207"/>
        <v>3.4121141317389974E-5</v>
      </c>
      <c r="AY249" s="35">
        <f t="shared" si="208"/>
        <v>0.14393783206343799</v>
      </c>
      <c r="AZ249" s="10">
        <f t="shared" si="153"/>
        <v>-12.01606234596497</v>
      </c>
      <c r="BA249" s="10">
        <f t="shared" si="154"/>
        <v>-137.97590119686225</v>
      </c>
      <c r="BB249" s="10">
        <f t="shared" si="209"/>
        <v>42.024098803137747</v>
      </c>
      <c r="BC249" s="62"/>
      <c r="BD249" s="60">
        <f t="shared" si="210"/>
        <v>-12</v>
      </c>
      <c r="BE249" s="60">
        <f t="shared" si="211"/>
        <v>-138</v>
      </c>
      <c r="BF249" s="60">
        <f t="shared" si="212"/>
        <v>42</v>
      </c>
      <c r="BI249" s="37">
        <f t="shared" si="148"/>
        <v>-9.7177866167983684E-3</v>
      </c>
      <c r="BJ249" s="37">
        <f t="shared" si="149"/>
        <v>-2.7097746241559504</v>
      </c>
      <c r="BK249" s="37">
        <f t="shared" si="150"/>
        <v>-1.3777019387356065E-2</v>
      </c>
      <c r="BL249" s="37">
        <f t="shared" si="151"/>
        <v>-3.2262149323866685</v>
      </c>
    </row>
    <row r="250" spans="22:64" x14ac:dyDescent="0.35">
      <c r="V250" s="29">
        <v>3.46</v>
      </c>
      <c r="W250" s="38">
        <f t="shared" si="184"/>
        <v>28840.315031266076</v>
      </c>
      <c r="X250" s="30">
        <f t="shared" si="152"/>
        <v>-6.6910605961528935</v>
      </c>
      <c r="Y250" s="31">
        <f t="shared" si="185"/>
        <v>-12.843062331546889</v>
      </c>
      <c r="Z250" s="31">
        <f t="shared" si="186"/>
        <v>-76.823365273447905</v>
      </c>
      <c r="AA250" s="31">
        <f t="shared" si="187"/>
        <v>0.45486621114561004</v>
      </c>
      <c r="AB250" s="31">
        <f t="shared" si="188"/>
        <v>-18.381261936063567</v>
      </c>
      <c r="AC250" s="31">
        <f t="shared" si="189"/>
        <v>5.1335864574018984E-4</v>
      </c>
      <c r="AD250" s="31">
        <f t="shared" si="190"/>
        <v>0.62292625962472781</v>
      </c>
      <c r="AE250" s="31">
        <f t="shared" si="191"/>
        <v>-19.078743357908433</v>
      </c>
      <c r="AF250" s="31">
        <f t="shared" si="192"/>
        <v>-94.581700949886738</v>
      </c>
      <c r="AG250" s="31">
        <f t="shared" si="145"/>
        <v>73.803921600570277</v>
      </c>
      <c r="AH250" s="31">
        <f t="shared" si="193"/>
        <v>-77.029318793641579</v>
      </c>
      <c r="AI250" s="31">
        <f t="shared" si="194"/>
        <v>-89.991934028295574</v>
      </c>
      <c r="AJ250" s="31">
        <f t="shared" si="195"/>
        <v>10.436076434629356</v>
      </c>
      <c r="AK250" s="31">
        <f t="shared" si="196"/>
        <v>72.497738050001658</v>
      </c>
      <c r="AL250" s="32">
        <f t="shared" si="197"/>
        <v>-0.58733385604071386</v>
      </c>
      <c r="AM250" s="31">
        <f t="shared" si="198"/>
        <v>-20.833771456903747</v>
      </c>
      <c r="AN250" s="31">
        <f t="shared" si="199"/>
        <v>6.6233453855173403</v>
      </c>
      <c r="AO250" s="31">
        <f t="shared" si="200"/>
        <v>-38.327967435197664</v>
      </c>
      <c r="AP250" s="30">
        <f t="shared" si="146"/>
        <v>19.493882694704595</v>
      </c>
      <c r="AQ250" s="30">
        <f t="shared" si="147"/>
        <v>-19.244228782212005</v>
      </c>
      <c r="AR250" s="31">
        <f t="shared" si="201"/>
        <v>-12.205744059898503</v>
      </c>
      <c r="AS250" s="33">
        <f t="shared" si="202"/>
        <v>-132.90966838508439</v>
      </c>
      <c r="AT250" s="31">
        <f t="shared" si="203"/>
        <v>3.6159544626061938E-5</v>
      </c>
      <c r="AU250" s="31">
        <f t="shared" si="204"/>
        <v>0.16532618783751521</v>
      </c>
      <c r="AV250" s="32">
        <f t="shared" si="205"/>
        <v>-4.3033023421298502E-7</v>
      </c>
      <c r="AW250" s="31">
        <f t="shared" si="206"/>
        <v>-1.8035633587141407E-2</v>
      </c>
      <c r="AX250" s="34">
        <f t="shared" si="207"/>
        <v>3.5729214391848956E-5</v>
      </c>
      <c r="AY250" s="35">
        <f t="shared" si="208"/>
        <v>0.1472905542503738</v>
      </c>
      <c r="AZ250" s="10">
        <f t="shared" si="153"/>
        <v>-12.230308799522293</v>
      </c>
      <c r="BA250" s="10">
        <f t="shared" si="154"/>
        <v>-138.83637264332671</v>
      </c>
      <c r="BB250" s="10">
        <f t="shared" si="209"/>
        <v>41.163627356673288</v>
      </c>
      <c r="BC250" s="37"/>
      <c r="BD250" s="60">
        <f t="shared" si="210"/>
        <v>-12</v>
      </c>
      <c r="BE250" s="60">
        <f t="shared" si="211"/>
        <v>-139</v>
      </c>
      <c r="BF250" s="60">
        <f t="shared" si="212"/>
        <v>41</v>
      </c>
      <c r="BI250" s="37">
        <f t="shared" si="148"/>
        <v>-1.0175235685014569E-2</v>
      </c>
      <c r="BJ250" s="37">
        <f t="shared" si="149"/>
        <v>-2.772795997830138</v>
      </c>
      <c r="BK250" s="37">
        <f t="shared" si="150"/>
        <v>-1.4425233153166513E-2</v>
      </c>
      <c r="BL250" s="37">
        <f t="shared" si="151"/>
        <v>-3.3011988146625537</v>
      </c>
    </row>
    <row r="251" spans="22:64" x14ac:dyDescent="0.35">
      <c r="V251" s="29">
        <v>3.47</v>
      </c>
      <c r="W251" s="38">
        <f t="shared" si="184"/>
        <v>29512.092266663898</v>
      </c>
      <c r="X251" s="30">
        <f t="shared" si="152"/>
        <v>-6.6910605961528935</v>
      </c>
      <c r="Y251" s="31">
        <f t="shared" si="185"/>
        <v>-13.032893513418522</v>
      </c>
      <c r="Z251" s="31">
        <f t="shared" si="186"/>
        <v>-77.113178196638941</v>
      </c>
      <c r="AA251" s="31">
        <f t="shared" si="187"/>
        <v>0.47517141052931205</v>
      </c>
      <c r="AB251" s="31">
        <f t="shared" si="188"/>
        <v>-18.779708527882995</v>
      </c>
      <c r="AC251" s="31">
        <f t="shared" si="189"/>
        <v>5.3755099609881229E-4</v>
      </c>
      <c r="AD251" s="31">
        <f t="shared" si="190"/>
        <v>0.63743489255225916</v>
      </c>
      <c r="AE251" s="31">
        <f t="shared" si="191"/>
        <v>-19.248245148046003</v>
      </c>
      <c r="AF251" s="31">
        <f t="shared" si="192"/>
        <v>-95.255451831969665</v>
      </c>
      <c r="AG251" s="31">
        <f t="shared" si="145"/>
        <v>73.803921600570277</v>
      </c>
      <c r="AH251" s="31">
        <f t="shared" si="193"/>
        <v>-77.229318789767788</v>
      </c>
      <c r="AI251" s="31">
        <f t="shared" si="194"/>
        <v>-89.992117632224904</v>
      </c>
      <c r="AJ251" s="31">
        <f t="shared" si="195"/>
        <v>10.618361229434989</v>
      </c>
      <c r="AK251" s="31">
        <f t="shared" si="196"/>
        <v>72.872579014788215</v>
      </c>
      <c r="AL251" s="32">
        <f t="shared" si="197"/>
        <v>-0.61314706590113965</v>
      </c>
      <c r="AM251" s="31">
        <f t="shared" si="198"/>
        <v>-21.276082055287208</v>
      </c>
      <c r="AN251" s="31">
        <f t="shared" si="199"/>
        <v>6.5798169743363379</v>
      </c>
      <c r="AO251" s="31">
        <f t="shared" si="200"/>
        <v>-38.395620672723894</v>
      </c>
      <c r="AP251" s="30">
        <f t="shared" si="146"/>
        <v>19.493882694704595</v>
      </c>
      <c r="AQ251" s="30">
        <f t="shared" si="147"/>
        <v>-19.244228782212005</v>
      </c>
      <c r="AR251" s="31">
        <f t="shared" si="201"/>
        <v>-12.418774261217074</v>
      </c>
      <c r="AS251" s="33">
        <f t="shared" si="202"/>
        <v>-133.65107250469356</v>
      </c>
      <c r="AT251" s="31">
        <f t="shared" si="203"/>
        <v>3.786368403398504E-5</v>
      </c>
      <c r="AU251" s="31">
        <f t="shared" si="204"/>
        <v>0.16917710732664618</v>
      </c>
      <c r="AV251" s="32">
        <f t="shared" si="205"/>
        <v>-4.5061107369345265E-7</v>
      </c>
      <c r="AW251" s="31">
        <f t="shared" si="206"/>
        <v>-1.8455737432336791E-2</v>
      </c>
      <c r="AX251" s="34">
        <f t="shared" si="207"/>
        <v>3.7413072960291585E-5</v>
      </c>
      <c r="AY251" s="35">
        <f t="shared" si="208"/>
        <v>0.1507213698943094</v>
      </c>
      <c r="AZ251" s="10">
        <f t="shared" si="153"/>
        <v>-12.444494932781051</v>
      </c>
      <c r="BA251" s="10">
        <f t="shared" si="154"/>
        <v>-139.71554708756889</v>
      </c>
      <c r="BB251" s="10">
        <f t="shared" si="209"/>
        <v>40.284452912431107</v>
      </c>
      <c r="BC251" s="37"/>
      <c r="BD251" s="60">
        <f t="shared" si="210"/>
        <v>-12</v>
      </c>
      <c r="BE251" s="60">
        <f t="shared" si="211"/>
        <v>-140</v>
      </c>
      <c r="BF251" s="60">
        <f t="shared" si="212"/>
        <v>40</v>
      </c>
      <c r="BI251" s="37">
        <f t="shared" si="148"/>
        <v>-1.0654192025656956E-2</v>
      </c>
      <c r="BJ251" s="37">
        <f t="shared" si="149"/>
        <v>-2.8372783764158793</v>
      </c>
      <c r="BK251" s="37">
        <f t="shared" si="150"/>
        <v>-1.5103892611280366E-2</v>
      </c>
      <c r="BL251" s="37">
        <f t="shared" si="151"/>
        <v>-3.3779175763537861</v>
      </c>
    </row>
    <row r="252" spans="22:64" x14ac:dyDescent="0.35">
      <c r="V252" s="29">
        <v>3.48</v>
      </c>
      <c r="W252" s="36">
        <f t="shared" si="184"/>
        <v>30199.517204020176</v>
      </c>
      <c r="X252" s="30">
        <f t="shared" si="152"/>
        <v>-6.6910605961528935</v>
      </c>
      <c r="Y252" s="31">
        <f t="shared" si="185"/>
        <v>-13.223160090356942</v>
      </c>
      <c r="Z252" s="31">
        <f t="shared" si="186"/>
        <v>-77.397043808478571</v>
      </c>
      <c r="AA252" s="31">
        <f t="shared" si="187"/>
        <v>0.49633230005314727</v>
      </c>
      <c r="AB252" s="31">
        <f t="shared" si="188"/>
        <v>-19.185494418262657</v>
      </c>
      <c r="AC252" s="31">
        <f t="shared" si="189"/>
        <v>5.6288335236343988E-4</v>
      </c>
      <c r="AD252" s="31">
        <f t="shared" si="190"/>
        <v>0.65228139031090115</v>
      </c>
      <c r="AE252" s="31">
        <f t="shared" si="191"/>
        <v>-19.417325503104326</v>
      </c>
      <c r="AF252" s="31">
        <f t="shared" si="192"/>
        <v>-95.930256836430331</v>
      </c>
      <c r="AG252" s="31">
        <f t="shared" si="145"/>
        <v>73.803921600570277</v>
      </c>
      <c r="AH252" s="31">
        <f t="shared" si="193"/>
        <v>-77.429318786068336</v>
      </c>
      <c r="AI252" s="31">
        <f t="shared" si="194"/>
        <v>-89.992297056818742</v>
      </c>
      <c r="AJ252" s="31">
        <f t="shared" si="195"/>
        <v>10.801375615360904</v>
      </c>
      <c r="AK252" s="31">
        <f t="shared" si="196"/>
        <v>73.240353818431444</v>
      </c>
      <c r="AL252" s="32">
        <f t="shared" si="197"/>
        <v>-0.64001337352049803</v>
      </c>
      <c r="AM252" s="31">
        <f t="shared" si="198"/>
        <v>-21.725958773916709</v>
      </c>
      <c r="AN252" s="31">
        <f t="shared" si="199"/>
        <v>6.5359650563423468</v>
      </c>
      <c r="AO252" s="31">
        <f t="shared" si="200"/>
        <v>-38.477902012304007</v>
      </c>
      <c r="AP252" s="30">
        <f t="shared" si="146"/>
        <v>19.493882694704595</v>
      </c>
      <c r="AQ252" s="30">
        <f t="shared" si="147"/>
        <v>-19.244228782212005</v>
      </c>
      <c r="AR252" s="31">
        <f t="shared" si="201"/>
        <v>-12.631706534269389</v>
      </c>
      <c r="AS252" s="33">
        <f t="shared" si="202"/>
        <v>-134.40815884873433</v>
      </c>
      <c r="AT252" s="31">
        <f t="shared" si="203"/>
        <v>3.9648136341649915E-5</v>
      </c>
      <c r="AU252" s="31">
        <f t="shared" si="204"/>
        <v>0.17311772467114503</v>
      </c>
      <c r="AV252" s="32">
        <f t="shared" si="205"/>
        <v>-4.7184771704922078E-7</v>
      </c>
      <c r="AW252" s="31">
        <f t="shared" si="206"/>
        <v>-1.8885626751100767E-2</v>
      </c>
      <c r="AX252" s="34">
        <f t="shared" si="207"/>
        <v>3.9176288624600693E-5</v>
      </c>
      <c r="AY252" s="35">
        <f t="shared" si="208"/>
        <v>0.15423209792004428</v>
      </c>
      <c r="AZ252" s="10">
        <f t="shared" si="153"/>
        <v>-12.658637444912113</v>
      </c>
      <c r="BA252" s="10">
        <f t="shared" si="154"/>
        <v>-140.61359284012761</v>
      </c>
      <c r="BB252" s="10">
        <f t="shared" si="209"/>
        <v>39.386407159872391</v>
      </c>
      <c r="BC252" s="62"/>
      <c r="BD252" s="60">
        <f t="shared" si="210"/>
        <v>-13</v>
      </c>
      <c r="BE252" s="60">
        <f t="shared" si="211"/>
        <v>-141</v>
      </c>
      <c r="BF252" s="60">
        <f t="shared" si="212"/>
        <v>39</v>
      </c>
      <c r="BI252" s="37">
        <f t="shared" si="148"/>
        <v>-1.1155664275809231E-2</v>
      </c>
      <c r="BJ252" s="37">
        <f t="shared" si="149"/>
        <v>-2.9032552955695312</v>
      </c>
      <c r="BK252" s="37">
        <f t="shared" si="150"/>
        <v>-1.5814422655537289E-2</v>
      </c>
      <c r="BL252" s="37">
        <f t="shared" si="151"/>
        <v>-3.4564107937437929</v>
      </c>
    </row>
    <row r="253" spans="22:64" x14ac:dyDescent="0.35">
      <c r="V253" s="29">
        <v>3.49</v>
      </c>
      <c r="W253" s="38">
        <f t="shared" si="184"/>
        <v>30902.954325135921</v>
      </c>
      <c r="X253" s="30">
        <f t="shared" si="152"/>
        <v>-6.6910605961528935</v>
      </c>
      <c r="Y253" s="31">
        <f t="shared" si="185"/>
        <v>-13.413844335172564</v>
      </c>
      <c r="Z253" s="31">
        <f t="shared" si="186"/>
        <v>-77.675056851026639</v>
      </c>
      <c r="AA253" s="31">
        <f t="shared" si="187"/>
        <v>0.51838051467978163</v>
      </c>
      <c r="AB253" s="31">
        <f t="shared" si="188"/>
        <v>-19.598671877148227</v>
      </c>
      <c r="AC253" s="31">
        <f t="shared" si="189"/>
        <v>5.8940942742740808E-4</v>
      </c>
      <c r="AD253" s="31">
        <f t="shared" si="190"/>
        <v>0.66747361673096017</v>
      </c>
      <c r="AE253" s="31">
        <f t="shared" si="191"/>
        <v>-19.58593500721825</v>
      </c>
      <c r="AF253" s="31">
        <f t="shared" si="192"/>
        <v>-96.6062551114439</v>
      </c>
      <c r="AG253" s="31">
        <f t="shared" si="145"/>
        <v>73.803921600570277</v>
      </c>
      <c r="AH253" s="31">
        <f t="shared" si="193"/>
        <v>-77.629318782535393</v>
      </c>
      <c r="AI253" s="31">
        <f t="shared" si="194"/>
        <v>-89.992472397210321</v>
      </c>
      <c r="AJ253" s="31">
        <f t="shared" si="195"/>
        <v>10.985092229106577</v>
      </c>
      <c r="AK253" s="31">
        <f t="shared" si="196"/>
        <v>73.60113619078146</v>
      </c>
      <c r="AL253" s="32">
        <f t="shared" si="197"/>
        <v>-0.6679688460060349</v>
      </c>
      <c r="AM253" s="31">
        <f t="shared" si="198"/>
        <v>-22.183418200709571</v>
      </c>
      <c r="AN253" s="31">
        <f t="shared" si="199"/>
        <v>6.4917262011354264</v>
      </c>
      <c r="AO253" s="31">
        <f t="shared" si="200"/>
        <v>-38.574754407138428</v>
      </c>
      <c r="AP253" s="30">
        <f t="shared" si="146"/>
        <v>19.493882694704595</v>
      </c>
      <c r="AQ253" s="30">
        <f t="shared" si="147"/>
        <v>-19.244228782212005</v>
      </c>
      <c r="AR253" s="31">
        <f t="shared" si="201"/>
        <v>-12.844554893590233</v>
      </c>
      <c r="AS253" s="33">
        <f t="shared" si="202"/>
        <v>-135.18100951858233</v>
      </c>
      <c r="AT253" s="31">
        <f t="shared" si="203"/>
        <v>4.1516686507274666E-5</v>
      </c>
      <c r="AU253" s="31">
        <f t="shared" si="204"/>
        <v>0.17715012908928229</v>
      </c>
      <c r="AV253" s="32">
        <f t="shared" si="205"/>
        <v>-4.9408521381179013E-7</v>
      </c>
      <c r="AW253" s="31">
        <f t="shared" si="206"/>
        <v>-1.932552947624672E-2</v>
      </c>
      <c r="AX253" s="34">
        <f t="shared" si="207"/>
        <v>4.1022601293462878E-5</v>
      </c>
      <c r="AY253" s="35">
        <f t="shared" si="208"/>
        <v>0.15782459961303558</v>
      </c>
      <c r="AZ253" s="10">
        <f t="shared" si="153"/>
        <v>-12.872752893496047</v>
      </c>
      <c r="BA253" s="10">
        <f t="shared" si="154"/>
        <v>-141.53066486160139</v>
      </c>
      <c r="BB253" s="10">
        <f t="shared" si="209"/>
        <v>38.469335138398606</v>
      </c>
      <c r="BC253" s="37"/>
      <c r="BD253" s="60">
        <f t="shared" si="210"/>
        <v>-13</v>
      </c>
      <c r="BE253" s="60">
        <f t="shared" si="211"/>
        <v>-142</v>
      </c>
      <c r="BF253" s="60">
        <f t="shared" si="212"/>
        <v>38</v>
      </c>
      <c r="BI253" s="37">
        <f t="shared" si="148"/>
        <v>-1.16807081305496E-2</v>
      </c>
      <c r="BJ253" s="37">
        <f t="shared" si="149"/>
        <v>-2.9707610368539639</v>
      </c>
      <c r="BK253" s="37">
        <f t="shared" si="150"/>
        <v>-1.6558314376557463E-2</v>
      </c>
      <c r="BL253" s="37">
        <f t="shared" si="151"/>
        <v>-3.5367189057781427</v>
      </c>
    </row>
    <row r="254" spans="22:64" x14ac:dyDescent="0.35">
      <c r="V254" s="29">
        <v>3.5000000000000102</v>
      </c>
      <c r="W254" s="38">
        <f t="shared" si="184"/>
        <v>31622.776601684531</v>
      </c>
      <c r="X254" s="30">
        <f t="shared" si="152"/>
        <v>-6.6910605961528935</v>
      </c>
      <c r="Y254" s="31">
        <f t="shared" si="185"/>
        <v>-13.604929165354708</v>
      </c>
      <c r="Z254" s="31">
        <f t="shared" si="186"/>
        <v>-77.94731234166953</v>
      </c>
      <c r="AA254" s="31">
        <f t="shared" si="187"/>
        <v>0.5413484829218641</v>
      </c>
      <c r="AB254" s="31">
        <f t="shared" si="188"/>
        <v>-20.019288031096956</v>
      </c>
      <c r="AC254" s="31">
        <f t="shared" si="189"/>
        <v>6.1718546424335786E-4</v>
      </c>
      <c r="AD254" s="31">
        <f t="shared" si="190"/>
        <v>0.68301961838214642</v>
      </c>
      <c r="AE254" s="31">
        <f t="shared" si="191"/>
        <v>-19.754024093121494</v>
      </c>
      <c r="AF254" s="31">
        <f t="shared" si="192"/>
        <v>-97.283580754384346</v>
      </c>
      <c r="AG254" s="31">
        <f t="shared" si="145"/>
        <v>73.803921600570277</v>
      </c>
      <c r="AH254" s="31">
        <f t="shared" si="193"/>
        <v>-77.829318779161667</v>
      </c>
      <c r="AI254" s="31">
        <f t="shared" si="194"/>
        <v>-89.992643746367449</v>
      </c>
      <c r="AJ254" s="31">
        <f t="shared" si="195"/>
        <v>11.169484515029311</v>
      </c>
      <c r="AK254" s="31">
        <f t="shared" si="196"/>
        <v>73.955002939647116</v>
      </c>
      <c r="AL254" s="32">
        <f t="shared" si="197"/>
        <v>-0.69705022075491352</v>
      </c>
      <c r="AM254" s="31">
        <f t="shared" si="198"/>
        <v>-22.648469533675907</v>
      </c>
      <c r="AN254" s="31">
        <f t="shared" si="199"/>
        <v>6.4470371156830062</v>
      </c>
      <c r="AO254" s="31">
        <f t="shared" si="200"/>
        <v>-38.68611034039624</v>
      </c>
      <c r="AP254" s="30">
        <f t="shared" si="146"/>
        <v>19.493882694704595</v>
      </c>
      <c r="AQ254" s="30">
        <f t="shared" si="147"/>
        <v>-19.244228782212005</v>
      </c>
      <c r="AR254" s="31">
        <f t="shared" si="201"/>
        <v>-13.057333064945897</v>
      </c>
      <c r="AS254" s="33">
        <f t="shared" si="202"/>
        <v>-135.96969109478059</v>
      </c>
      <c r="AT254" s="31">
        <f t="shared" si="203"/>
        <v>4.3473297869637202E-5</v>
      </c>
      <c r="AU254" s="31">
        <f t="shared" si="204"/>
        <v>0.18127645845538243</v>
      </c>
      <c r="AV254" s="32">
        <f t="shared" si="205"/>
        <v>-5.1737073117670127E-7</v>
      </c>
      <c r="AW254" s="31">
        <f t="shared" si="206"/>
        <v>-1.9775678849815195E-2</v>
      </c>
      <c r="AX254" s="34">
        <f t="shared" si="207"/>
        <v>4.2955927138460499E-5</v>
      </c>
      <c r="AY254" s="35">
        <f t="shared" si="208"/>
        <v>0.16150077960556725</v>
      </c>
      <c r="AZ254" s="10">
        <f t="shared" si="153"/>
        <v>-13.086857665623709</v>
      </c>
      <c r="BA254" s="10">
        <f t="shared" si="154"/>
        <v>-142.46690418777536</v>
      </c>
      <c r="BB254" s="10">
        <f t="shared" si="209"/>
        <v>37.533095812224644</v>
      </c>
      <c r="BC254" s="37"/>
      <c r="BD254" s="60">
        <f t="shared" si="210"/>
        <v>-13</v>
      </c>
      <c r="BE254" s="60">
        <f t="shared" si="211"/>
        <v>-142</v>
      </c>
      <c r="BF254" s="60">
        <f t="shared" si="212"/>
        <v>38</v>
      </c>
      <c r="BI254" s="37">
        <f t="shared" si="148"/>
        <v>-1.2230428514945707E-2</v>
      </c>
      <c r="BJ254" s="37">
        <f t="shared" si="149"/>
        <v>-3.0398306426169985</v>
      </c>
      <c r="BK254" s="37">
        <f t="shared" si="150"/>
        <v>-1.7337128090006065E-2</v>
      </c>
      <c r="BL254" s="37">
        <f t="shared" si="151"/>
        <v>-3.618883229983326</v>
      </c>
    </row>
    <row r="255" spans="22:64" x14ac:dyDescent="0.35">
      <c r="V255" s="29">
        <v>3.51000000000001</v>
      </c>
      <c r="W255" s="36">
        <f t="shared" si="184"/>
        <v>32359.36569296358</v>
      </c>
      <c r="X255" s="30">
        <f t="shared" si="152"/>
        <v>-6.6910605961528935</v>
      </c>
      <c r="Y255" s="31">
        <f t="shared" si="185"/>
        <v>-13.796398126165201</v>
      </c>
      <c r="Z255" s="31">
        <f t="shared" si="186"/>
        <v>-78.213905432744667</v>
      </c>
      <c r="AA255" s="31">
        <f t="shared" si="187"/>
        <v>0.56526941462587743</v>
      </c>
      <c r="AB255" s="31">
        <f t="shared" si="188"/>
        <v>-20.447384497334969</v>
      </c>
      <c r="AC255" s="31">
        <f t="shared" si="189"/>
        <v>6.4627035494525429E-4</v>
      </c>
      <c r="AD255" s="31">
        <f t="shared" si="190"/>
        <v>0.69892762879912773</v>
      </c>
      <c r="AE255" s="31">
        <f t="shared" si="191"/>
        <v>-19.921543037337273</v>
      </c>
      <c r="AF255" s="31">
        <f t="shared" si="192"/>
        <v>-97.962362301280507</v>
      </c>
      <c r="AG255" s="31">
        <f t="shared" si="145"/>
        <v>73.803921600570277</v>
      </c>
      <c r="AH255" s="31">
        <f t="shared" si="193"/>
        <v>-78.029318775939572</v>
      </c>
      <c r="AI255" s="31">
        <f t="shared" si="194"/>
        <v>-89.992811195141712</v>
      </c>
      <c r="AJ255" s="31">
        <f t="shared" si="195"/>
        <v>11.354526719402298</v>
      </c>
      <c r="AK255" s="31">
        <f t="shared" si="196"/>
        <v>74.302033663295774</v>
      </c>
      <c r="AL255" s="32">
        <f t="shared" si="197"/>
        <v>-0.72729487091551348</v>
      </c>
      <c r="AM255" s="31">
        <f t="shared" si="198"/>
        <v>-23.121114186848896</v>
      </c>
      <c r="AN255" s="31">
        <f t="shared" si="199"/>
        <v>6.4018346731174889</v>
      </c>
      <c r="AO255" s="31">
        <f t="shared" si="200"/>
        <v>-38.811891718694838</v>
      </c>
      <c r="AP255" s="30">
        <f t="shared" si="146"/>
        <v>19.493882694704595</v>
      </c>
      <c r="AQ255" s="30">
        <f t="shared" si="147"/>
        <v>-19.244228782212005</v>
      </c>
      <c r="AR255" s="31">
        <f t="shared" si="201"/>
        <v>-13.270054451727194</v>
      </c>
      <c r="AS255" s="33">
        <f t="shared" si="202"/>
        <v>-136.77425401997533</v>
      </c>
      <c r="AT255" s="31">
        <f t="shared" si="203"/>
        <v>4.5522120539023847E-5</v>
      </c>
      <c r="AU255" s="31">
        <f t="shared" si="204"/>
        <v>0.18549890043257439</v>
      </c>
      <c r="AV255" s="32">
        <f t="shared" si="205"/>
        <v>-5.4175366104397264E-7</v>
      </c>
      <c r="AW255" s="31">
        <f t="shared" si="206"/>
        <v>-2.0236313546739184E-2</v>
      </c>
      <c r="AX255" s="34">
        <f t="shared" si="207"/>
        <v>4.4980366877979873E-5</v>
      </c>
      <c r="AY255" s="35">
        <f t="shared" si="208"/>
        <v>0.1652625868858352</v>
      </c>
      <c r="AZ255" s="10">
        <f t="shared" si="153"/>
        <v>-13.300967949713158</v>
      </c>
      <c r="BA255" s="10">
        <f t="shared" si="154"/>
        <v>-143.42243734259438</v>
      </c>
      <c r="BB255" s="10">
        <f t="shared" si="209"/>
        <v>36.577562657405622</v>
      </c>
      <c r="BC255" s="62"/>
      <c r="BD255" s="60">
        <f t="shared" si="210"/>
        <v>-13</v>
      </c>
      <c r="BE255" s="60">
        <f t="shared" si="211"/>
        <v>-143</v>
      </c>
      <c r="BF255" s="60">
        <f t="shared" si="212"/>
        <v>37</v>
      </c>
      <c r="BI255" s="37">
        <f t="shared" si="148"/>
        <v>-1.280598185397934E-2</v>
      </c>
      <c r="BJ255" s="37">
        <f t="shared" si="149"/>
        <v>-3.1104999310405317</v>
      </c>
      <c r="BK255" s="37">
        <f t="shared" si="150"/>
        <v>-1.8152496498861619E-2</v>
      </c>
      <c r="BL255" s="37">
        <f t="shared" si="151"/>
        <v>-3.7029459784643604</v>
      </c>
    </row>
    <row r="256" spans="22:64" x14ac:dyDescent="0.35">
      <c r="V256" s="29">
        <v>3.5200000000000098</v>
      </c>
      <c r="W256" s="38">
        <f t="shared" si="184"/>
        <v>33113.112148259883</v>
      </c>
      <c r="X256" s="30">
        <f t="shared" si="152"/>
        <v>-6.6910605961528935</v>
      </c>
      <c r="Y256" s="31">
        <f t="shared" si="185"/>
        <v>-13.988235373592197</v>
      </c>
      <c r="Z256" s="31">
        <f t="shared" si="186"/>
        <v>-78.474931280562743</v>
      </c>
      <c r="AA256" s="31">
        <f t="shared" si="187"/>
        <v>0.59017728545107495</v>
      </c>
      <c r="AB256" s="31">
        <f t="shared" si="188"/>
        <v>-20.882997009864894</v>
      </c>
      <c r="AC256" s="31">
        <f t="shared" si="189"/>
        <v>6.7672576554742828E-4</v>
      </c>
      <c r="AD256" s="31">
        <f t="shared" si="190"/>
        <v>0.71520607280345072</v>
      </c>
      <c r="AE256" s="31">
        <f t="shared" si="191"/>
        <v>-20.088441958528467</v>
      </c>
      <c r="AF256" s="31">
        <f t="shared" si="192"/>
        <v>-98.642722217624183</v>
      </c>
      <c r="AG256" s="31">
        <f t="shared" si="145"/>
        <v>73.803921600570277</v>
      </c>
      <c r="AH256" s="31">
        <f t="shared" si="193"/>
        <v>-78.229318772862513</v>
      </c>
      <c r="AI256" s="31">
        <f t="shared" si="194"/>
        <v>-89.992974832316619</v>
      </c>
      <c r="AJ256" s="31">
        <f t="shared" si="195"/>
        <v>11.540193882986376</v>
      </c>
      <c r="AK256" s="31">
        <f t="shared" si="196"/>
        <v>74.642310475134053</v>
      </c>
      <c r="AL256" s="32">
        <f t="shared" si="197"/>
        <v>-0.75874076642700783</v>
      </c>
      <c r="AM256" s="31">
        <f t="shared" si="198"/>
        <v>-23.601345397012167</v>
      </c>
      <c r="AN256" s="31">
        <f t="shared" si="199"/>
        <v>6.3560559442671325</v>
      </c>
      <c r="AO256" s="31">
        <f t="shared" si="200"/>
        <v>-38.952009754194734</v>
      </c>
      <c r="AP256" s="30">
        <f t="shared" si="146"/>
        <v>19.493882694704595</v>
      </c>
      <c r="AQ256" s="30">
        <f t="shared" si="147"/>
        <v>-19.244228782212005</v>
      </c>
      <c r="AR256" s="31">
        <f t="shared" si="201"/>
        <v>-13.482732101768743</v>
      </c>
      <c r="AS256" s="33">
        <f t="shared" si="202"/>
        <v>-137.59473197181893</v>
      </c>
      <c r="AT256" s="31">
        <f t="shared" si="203"/>
        <v>4.7667500210492489E-5</v>
      </c>
      <c r="AU256" s="31">
        <f t="shared" si="204"/>
        <v>0.18981969363192616</v>
      </c>
      <c r="AV256" s="32">
        <f t="shared" si="205"/>
        <v>-5.6728572416556534E-7</v>
      </c>
      <c r="AW256" s="31">
        <f t="shared" si="206"/>
        <v>-2.0707677801394327E-2</v>
      </c>
      <c r="AX256" s="34">
        <f t="shared" si="207"/>
        <v>4.7100214486326926E-5</v>
      </c>
      <c r="AY256" s="35">
        <f t="shared" si="208"/>
        <v>0.16911201583053184</v>
      </c>
      <c r="AZ256" s="10">
        <f t="shared" si="153"/>
        <v>-13.515099707994137</v>
      </c>
      <c r="BA256" s="10">
        <f t="shared" si="154"/>
        <v>-144.39737574130569</v>
      </c>
      <c r="BB256" s="10">
        <f t="shared" si="209"/>
        <v>35.602624258694306</v>
      </c>
      <c r="BC256" s="37"/>
      <c r="BD256" s="60">
        <f t="shared" si="210"/>
        <v>-14</v>
      </c>
      <c r="BE256" s="60">
        <f t="shared" si="211"/>
        <v>-144</v>
      </c>
      <c r="BF256" s="60">
        <f t="shared" si="212"/>
        <v>36</v>
      </c>
      <c r="BI256" s="37">
        <f t="shared" si="148"/>
        <v>-1.3408578444708559E-2</v>
      </c>
      <c r="BJ256" s="37">
        <f t="shared" si="149"/>
        <v>-3.1828055113531093</v>
      </c>
      <c r="BK256" s="37">
        <f t="shared" si="150"/>
        <v>-1.9006127995170635E-2</v>
      </c>
      <c r="BL256" s="37">
        <f t="shared" si="151"/>
        <v>-3.7889502739641907</v>
      </c>
    </row>
    <row r="257" spans="22:64" x14ac:dyDescent="0.35">
      <c r="V257" s="29">
        <v>3.53000000000001</v>
      </c>
      <c r="W257" s="38">
        <f t="shared" si="184"/>
        <v>33884.415613921039</v>
      </c>
      <c r="X257" s="30">
        <f t="shared" si="152"/>
        <v>-6.6910605961528935</v>
      </c>
      <c r="Y257" s="31">
        <f t="shared" si="185"/>
        <v>-14.180425657227449</v>
      </c>
      <c r="Z257" s="31">
        <f t="shared" si="186"/>
        <v>-78.730484923450732</v>
      </c>
      <c r="AA257" s="31">
        <f t="shared" si="187"/>
        <v>0.61610681783757015</v>
      </c>
      <c r="AB257" s="31">
        <f t="shared" si="188"/>
        <v>-21.326155038712574</v>
      </c>
      <c r="AC257" s="31">
        <f t="shared" si="189"/>
        <v>7.0861626652804694E-4</v>
      </c>
      <c r="AD257" s="31">
        <f t="shared" si="190"/>
        <v>0.73186357092360943</v>
      </c>
      <c r="AE257" s="31">
        <f t="shared" si="191"/>
        <v>-20.254670819276246</v>
      </c>
      <c r="AF257" s="31">
        <f t="shared" si="192"/>
        <v>-99.324776391239695</v>
      </c>
      <c r="AG257" s="31">
        <f t="shared" si="145"/>
        <v>73.803921600570277</v>
      </c>
      <c r="AH257" s="31">
        <f t="shared" si="193"/>
        <v>-78.429318769923938</v>
      </c>
      <c r="AI257" s="31">
        <f t="shared" si="194"/>
        <v>-89.99313474465481</v>
      </c>
      <c r="AJ257" s="31">
        <f t="shared" si="195"/>
        <v>11.726461832080108</v>
      </c>
      <c r="AK257" s="31">
        <f t="shared" si="196"/>
        <v>74.975917740618726</v>
      </c>
      <c r="AL257" s="32">
        <f t="shared" si="197"/>
        <v>-0.79142643048671557</v>
      </c>
      <c r="AM257" s="31">
        <f t="shared" si="198"/>
        <v>-24.089147833269536</v>
      </c>
      <c r="AN257" s="31">
        <f t="shared" si="199"/>
        <v>6.3096382322397311</v>
      </c>
      <c r="AO257" s="31">
        <f t="shared" si="200"/>
        <v>-39.10636483730562</v>
      </c>
      <c r="AP257" s="30">
        <f t="shared" si="146"/>
        <v>19.493882694704595</v>
      </c>
      <c r="AQ257" s="30">
        <f t="shared" si="147"/>
        <v>-19.244228782212005</v>
      </c>
      <c r="AR257" s="31">
        <f t="shared" si="201"/>
        <v>-13.695378674543925</v>
      </c>
      <c r="AS257" s="33">
        <f t="shared" si="202"/>
        <v>-138.4311412285453</v>
      </c>
      <c r="AT257" s="31">
        <f t="shared" si="203"/>
        <v>4.9913987376300934E-5</v>
      </c>
      <c r="AU257" s="31">
        <f t="shared" si="204"/>
        <v>0.19424112879849337</v>
      </c>
      <c r="AV257" s="32">
        <f t="shared" si="205"/>
        <v>-5.9402107429285534E-7</v>
      </c>
      <c r="AW257" s="31">
        <f t="shared" si="206"/>
        <v>-2.1190021537092322E-2</v>
      </c>
      <c r="AX257" s="34">
        <f t="shared" si="207"/>
        <v>4.9319966302008082E-5</v>
      </c>
      <c r="AY257" s="35">
        <f t="shared" si="208"/>
        <v>0.17305110726140105</v>
      </c>
      <c r="AZ257" s="10">
        <f t="shared" si="153"/>
        <v>-13.729268649619534</v>
      </c>
      <c r="BA257" s="10">
        <f t="shared" si="154"/>
        <v>-145.39181508644259</v>
      </c>
      <c r="BB257" s="10">
        <f t="shared" si="209"/>
        <v>34.608184913557409</v>
      </c>
      <c r="BC257" s="37"/>
      <c r="BD257" s="60">
        <f t="shared" si="210"/>
        <v>-14</v>
      </c>
      <c r="BE257" s="60">
        <f t="shared" si="211"/>
        <v>-145</v>
      </c>
      <c r="BF257" s="60">
        <f t="shared" si="212"/>
        <v>35</v>
      </c>
      <c r="BI257" s="37">
        <f t="shared" si="148"/>
        <v>-1.4039484934933342E-2</v>
      </c>
      <c r="BJ257" s="37">
        <f t="shared" si="149"/>
        <v>-3.2567847991953531</v>
      </c>
      <c r="BK257" s="37">
        <f t="shared" si="150"/>
        <v>-1.9899810106977146E-2</v>
      </c>
      <c r="BL257" s="37">
        <f t="shared" si="151"/>
        <v>-3.8769401659633718</v>
      </c>
    </row>
    <row r="258" spans="22:64" x14ac:dyDescent="0.35">
      <c r="V258" s="29">
        <v>3.5400000000000098</v>
      </c>
      <c r="W258" s="36">
        <f t="shared" si="184"/>
        <v>34673.685045253958</v>
      </c>
      <c r="X258" s="30">
        <f t="shared" si="152"/>
        <v>-6.6910605961528935</v>
      </c>
      <c r="Y258" s="31">
        <f t="shared" si="185"/>
        <v>-14.372954303130417</v>
      </c>
      <c r="Z258" s="31">
        <f t="shared" si="186"/>
        <v>-78.98066116844447</v>
      </c>
      <c r="AA258" s="31">
        <f t="shared" si="187"/>
        <v>0.64309345826189868</v>
      </c>
      <c r="AB258" s="31">
        <f t="shared" si="188"/>
        <v>-21.776881403568954</v>
      </c>
      <c r="AC258" s="31">
        <f t="shared" si="189"/>
        <v>7.4200946952715952E-4</v>
      </c>
      <c r="AD258" s="31">
        <f t="shared" si="190"/>
        <v>0.74890894391561158</v>
      </c>
      <c r="AE258" s="31">
        <f t="shared" si="191"/>
        <v>-20.420179431551887</v>
      </c>
      <c r="AF258" s="31">
        <f t="shared" si="192"/>
        <v>-100.00863362809781</v>
      </c>
      <c r="AG258" s="31">
        <f t="shared" si="145"/>
        <v>73.803921600570277</v>
      </c>
      <c r="AH258" s="31">
        <f t="shared" si="193"/>
        <v>-78.629318767117624</v>
      </c>
      <c r="AI258" s="31">
        <f t="shared" si="194"/>
        <v>-89.993291016943857</v>
      </c>
      <c r="AJ258" s="31">
        <f t="shared" si="195"/>
        <v>11.913307168211194</v>
      </c>
      <c r="AK258" s="31">
        <f t="shared" si="196"/>
        <v>75.30294182639085</v>
      </c>
      <c r="AL258" s="32">
        <f t="shared" si="197"/>
        <v>-0.82539089131504473</v>
      </c>
      <c r="AM258" s="31">
        <f t="shared" si="198"/>
        <v>-24.584497211684198</v>
      </c>
      <c r="AN258" s="31">
        <f t="shared" si="199"/>
        <v>6.2625191103488023</v>
      </c>
      <c r="AO258" s="31">
        <f t="shared" si="200"/>
        <v>-39.274846402237202</v>
      </c>
      <c r="AP258" s="30">
        <f t="shared" si="146"/>
        <v>19.493882694704595</v>
      </c>
      <c r="AQ258" s="30">
        <f t="shared" si="147"/>
        <v>-19.244228782212005</v>
      </c>
      <c r="AR258" s="31">
        <f t="shared" si="201"/>
        <v>-13.908006408710495</v>
      </c>
      <c r="AS258" s="33">
        <f t="shared" si="202"/>
        <v>-139.283480030335</v>
      </c>
      <c r="AT258" s="31">
        <f t="shared" si="203"/>
        <v>5.2266346974138173E-5</v>
      </c>
      <c r="AU258" s="31">
        <f t="shared" si="204"/>
        <v>0.19876555002496807</v>
      </c>
      <c r="AV258" s="32">
        <f t="shared" si="205"/>
        <v>-6.220164225749955E-7</v>
      </c>
      <c r="AW258" s="31">
        <f t="shared" si="206"/>
        <v>-2.1683600498592786E-2</v>
      </c>
      <c r="AX258" s="34">
        <f t="shared" si="207"/>
        <v>5.1644330551563174E-5</v>
      </c>
      <c r="AY258" s="35">
        <f t="shared" si="208"/>
        <v>0.17708194952637529</v>
      </c>
      <c r="AZ258" s="10">
        <f t="shared" si="153"/>
        <v>-13.943490204389164</v>
      </c>
      <c r="BA258" s="10">
        <f t="shared" si="154"/>
        <v>-146.40583475973699</v>
      </c>
      <c r="BB258" s="10">
        <f t="shared" si="209"/>
        <v>33.59416524026301</v>
      </c>
      <c r="BC258" s="62"/>
      <c r="BD258" s="60">
        <f t="shared" si="210"/>
        <v>-14</v>
      </c>
      <c r="BE258" s="60">
        <f t="shared" si="211"/>
        <v>-146</v>
      </c>
      <c r="BF258" s="60">
        <f t="shared" si="212"/>
        <v>34</v>
      </c>
      <c r="BI258" s="37">
        <f t="shared" si="148"/>
        <v>-1.4700026912945014E-2</v>
      </c>
      <c r="BJ258" s="37">
        <f t="shared" si="149"/>
        <v>-3.3324760321289375</v>
      </c>
      <c r="BK258" s="37">
        <f t="shared" si="150"/>
        <v>-2.0835413096275731E-2</v>
      </c>
      <c r="BL258" s="37">
        <f t="shared" si="151"/>
        <v>-3.9669606467994267</v>
      </c>
    </row>
    <row r="259" spans="22:64" x14ac:dyDescent="0.35">
      <c r="V259" s="29">
        <v>3.55000000000001</v>
      </c>
      <c r="W259" s="38">
        <f t="shared" si="184"/>
        <v>35481.338923358424</v>
      </c>
      <c r="X259" s="30">
        <f t="shared" si="152"/>
        <v>-6.6910605961528935</v>
      </c>
      <c r="Y259" s="31">
        <f t="shared" si="185"/>
        <v>-14.565807196732909</v>
      </c>
      <c r="Z259" s="31">
        <f t="shared" si="186"/>
        <v>-79.225554486254183</v>
      </c>
      <c r="AA259" s="31">
        <f t="shared" si="187"/>
        <v>0.67117335058346228</v>
      </c>
      <c r="AB259" s="31">
        <f t="shared" si="188"/>
        <v>-22.235191883232492</v>
      </c>
      <c r="AC259" s="31">
        <f t="shared" si="189"/>
        <v>7.7697617050506013E-4</v>
      </c>
      <c r="AD259" s="31">
        <f t="shared" si="190"/>
        <v>0.76635121738610867</v>
      </c>
      <c r="AE259" s="31">
        <f t="shared" si="191"/>
        <v>-20.584917466131834</v>
      </c>
      <c r="AF259" s="31">
        <f t="shared" si="192"/>
        <v>-100.69439515210057</v>
      </c>
      <c r="AG259" s="31">
        <f t="shared" si="145"/>
        <v>73.803921600570277</v>
      </c>
      <c r="AH259" s="31">
        <f t="shared" si="193"/>
        <v>-78.82931876443763</v>
      </c>
      <c r="AI259" s="31">
        <f t="shared" si="194"/>
        <v>-89.993443732041428</v>
      </c>
      <c r="AJ259" s="31">
        <f t="shared" si="195"/>
        <v>12.100707256620009</v>
      </c>
      <c r="AK259" s="31">
        <f t="shared" si="196"/>
        <v>75.623470861555617</v>
      </c>
      <c r="AL259" s="32">
        <f t="shared" si="197"/>
        <v>-0.86067362910971945</v>
      </c>
      <c r="AM259" s="31">
        <f t="shared" si="198"/>
        <v>-25.087359917366417</v>
      </c>
      <c r="AN259" s="31">
        <f t="shared" si="199"/>
        <v>6.2146364636429361</v>
      </c>
      <c r="AO259" s="31">
        <f t="shared" si="200"/>
        <v>-39.457332787852224</v>
      </c>
      <c r="AP259" s="30">
        <f t="shared" si="146"/>
        <v>19.493882694704595</v>
      </c>
      <c r="AQ259" s="30">
        <f t="shared" si="147"/>
        <v>-19.244228782212005</v>
      </c>
      <c r="AR259" s="31">
        <f t="shared" si="201"/>
        <v>-14.120627089996308</v>
      </c>
      <c r="AS259" s="33">
        <f t="shared" si="202"/>
        <v>-140.15172793995279</v>
      </c>
      <c r="AT259" s="31">
        <f t="shared" si="203"/>
        <v>5.4729568496224221E-5</v>
      </c>
      <c r="AU259" s="31">
        <f t="shared" si="204"/>
        <v>0.20339535599354194</v>
      </c>
      <c r="AV259" s="32">
        <f t="shared" si="205"/>
        <v>-6.5133115134968468E-7</v>
      </c>
      <c r="AW259" s="31">
        <f t="shared" si="206"/>
        <v>-2.218867638770123E-2</v>
      </c>
      <c r="AX259" s="34">
        <f t="shared" si="207"/>
        <v>5.4078237344874534E-5</v>
      </c>
      <c r="AY259" s="35">
        <f t="shared" si="208"/>
        <v>0.18120667960584072</v>
      </c>
      <c r="AZ259" s="10">
        <f t="shared" si="153"/>
        <v>-14.157779497086034</v>
      </c>
      <c r="BA259" s="10">
        <f t="shared" si="154"/>
        <v>-147.43949721340573</v>
      </c>
      <c r="BB259" s="10">
        <f t="shared" si="209"/>
        <v>32.56050278659427</v>
      </c>
      <c r="BC259" s="37"/>
      <c r="BD259" s="60">
        <f t="shared" si="210"/>
        <v>-14</v>
      </c>
      <c r="BE259" s="60">
        <f t="shared" si="211"/>
        <v>-147</v>
      </c>
      <c r="BF259" s="60">
        <f t="shared" si="212"/>
        <v>33</v>
      </c>
      <c r="BI259" s="37">
        <f t="shared" si="148"/>
        <v>-1.5391591613039631E-2</v>
      </c>
      <c r="BJ259" s="37">
        <f t="shared" si="149"/>
        <v>-3.4099182852771786</v>
      </c>
      <c r="BK259" s="37">
        <f t="shared" si="150"/>
        <v>-2.1814893714029622E-2</v>
      </c>
      <c r="BL259" s="37">
        <f t="shared" si="151"/>
        <v>-4.0590576677816168</v>
      </c>
    </row>
    <row r="260" spans="22:64" x14ac:dyDescent="0.35">
      <c r="V260" s="29">
        <v>3.5600000000000098</v>
      </c>
      <c r="W260" s="38">
        <f t="shared" si="184"/>
        <v>36307.805477010959</v>
      </c>
      <c r="X260" s="30">
        <f t="shared" si="152"/>
        <v>-6.6910605961528935</v>
      </c>
      <c r="Y260" s="31">
        <f t="shared" si="185"/>
        <v>-14.758970765833546</v>
      </c>
      <c r="Z260" s="31">
        <f t="shared" si="186"/>
        <v>-79.465258914128711</v>
      </c>
      <c r="AA260" s="31">
        <f t="shared" si="187"/>
        <v>0.70038330529337334</v>
      </c>
      <c r="AB260" s="31">
        <f t="shared" si="188"/>
        <v>-22.701094822423489</v>
      </c>
      <c r="AC260" s="31">
        <f t="shared" si="189"/>
        <v>8.1359049958507111E-4</v>
      </c>
      <c r="AD260" s="31">
        <f t="shared" si="190"/>
        <v>0.78419962652029152</v>
      </c>
      <c r="AE260" s="31">
        <f t="shared" si="191"/>
        <v>-20.748834466193479</v>
      </c>
      <c r="AF260" s="31">
        <f t="shared" si="192"/>
        <v>-101.38215411003191</v>
      </c>
      <c r="AG260" s="31">
        <f t="shared" ref="AG260:AG323" si="213">DC_gain_comp</f>
        <v>73.803921600570277</v>
      </c>
      <c r="AH260" s="31">
        <f t="shared" si="193"/>
        <v>-79.02931876187823</v>
      </c>
      <c r="AI260" s="31">
        <f t="shared" si="194"/>
        <v>-89.993592970919067</v>
      </c>
      <c r="AJ260" s="31">
        <f t="shared" si="195"/>
        <v>12.288640213679052</v>
      </c>
      <c r="AK260" s="31">
        <f t="shared" si="196"/>
        <v>75.937594510978855</v>
      </c>
      <c r="AL260" s="32">
        <f t="shared" si="197"/>
        <v>-0.89731451810704388</v>
      </c>
      <c r="AM260" s="31">
        <f t="shared" si="198"/>
        <v>-25.597692636546373</v>
      </c>
      <c r="AN260" s="31">
        <f t="shared" si="199"/>
        <v>6.1659285342640553</v>
      </c>
      <c r="AO260" s="31">
        <f t="shared" si="200"/>
        <v>-39.653691096486583</v>
      </c>
      <c r="AP260" s="30">
        <f t="shared" ref="AP260:AP323" si="214">-20*LOG(GmPS*Rsns)</f>
        <v>19.493882694704595</v>
      </c>
      <c r="AQ260" s="30">
        <f t="shared" ref="AQ260:AQ323" si="215">20*LOG(Vref/Vout)</f>
        <v>-19.244228782212005</v>
      </c>
      <c r="AR260" s="31">
        <f t="shared" si="201"/>
        <v>-14.333252019436834</v>
      </c>
      <c r="AS260" s="33">
        <f t="shared" si="202"/>
        <v>-141.0358452065185</v>
      </c>
      <c r="AT260" s="31">
        <f t="shared" si="203"/>
        <v>5.7308876578557232E-5</v>
      </c>
      <c r="AU260" s="31">
        <f t="shared" si="204"/>
        <v>0.20813300124663925</v>
      </c>
      <c r="AV260" s="32">
        <f t="shared" si="205"/>
        <v>-6.8202743950587963E-7</v>
      </c>
      <c r="AW260" s="31">
        <f t="shared" si="206"/>
        <v>-2.2705517002025246E-2</v>
      </c>
      <c r="AX260" s="34">
        <f t="shared" si="207"/>
        <v>5.6626849139051353E-5</v>
      </c>
      <c r="AY260" s="35">
        <f t="shared" si="208"/>
        <v>0.185427484244614</v>
      </c>
      <c r="AZ260" s="10">
        <f t="shared" si="153"/>
        <v>-14.372151322447795</v>
      </c>
      <c r="BA260" s="10">
        <f t="shared" si="154"/>
        <v>-148.49284736463352</v>
      </c>
      <c r="BB260" s="10">
        <f t="shared" si="209"/>
        <v>31.507152635366481</v>
      </c>
      <c r="BC260" s="37"/>
      <c r="BD260" s="60">
        <f t="shared" si="210"/>
        <v>-14</v>
      </c>
      <c r="BE260" s="60">
        <f t="shared" si="211"/>
        <v>-148</v>
      </c>
      <c r="BF260" s="60">
        <f t="shared" si="212"/>
        <v>32</v>
      </c>
      <c r="BI260" s="37">
        <f t="shared" ref="BI260:BI323" si="216">20*LOG(1/SQRT((W260/fp_filter)^2+1))</f>
        <v>-1.6115630741617985E-2</v>
      </c>
      <c r="BJ260" s="37">
        <f t="shared" ref="BJ260:BJ323" si="217">-180/PI()*ATAN(W260/fp_filter)</f>
        <v>-3.4891514870844715</v>
      </c>
      <c r="BK260" s="37">
        <f t="shared" ref="BK260:BK323" si="218">20*LOG(1/SQRT((W260/f_L)^2+1))</f>
        <v>-2.2840299118481906E-2</v>
      </c>
      <c r="BL260" s="37">
        <f t="shared" ref="BL260:BL323" si="219">-180/PI()*ATAN(W260/f_L)</f>
        <v>-4.1532781552751592</v>
      </c>
    </row>
    <row r="261" spans="22:64" x14ac:dyDescent="0.35">
      <c r="V261" s="29">
        <v>3.5700000000000101</v>
      </c>
      <c r="W261" s="36">
        <f t="shared" si="184"/>
        <v>37153.522909718165</v>
      </c>
      <c r="X261" s="30">
        <f t="shared" ref="X261:X324" si="220">DC_gain_power</f>
        <v>-6.6910605961528935</v>
      </c>
      <c r="Y261" s="31">
        <f t="shared" si="185"/>
        <v>-14.952431963726395</v>
      </c>
      <c r="Z261" s="31">
        <f t="shared" si="186"/>
        <v>-79.699867966249329</v>
      </c>
      <c r="AA261" s="31">
        <f t="shared" si="187"/>
        <v>0.73076076448802163</v>
      </c>
      <c r="AB261" s="31">
        <f t="shared" si="188"/>
        <v>-23.174590737708403</v>
      </c>
      <c r="AC261" s="31">
        <f t="shared" si="189"/>
        <v>8.5193007798405507E-4</v>
      </c>
      <c r="AD261" s="31">
        <f t="shared" si="190"/>
        <v>0.80246362091681456</v>
      </c>
      <c r="AE261" s="31">
        <f t="shared" si="191"/>
        <v>-20.911879865313281</v>
      </c>
      <c r="AF261" s="31">
        <f t="shared" si="192"/>
        <v>-102.07199508304092</v>
      </c>
      <c r="AG261" s="31">
        <f t="shared" si="213"/>
        <v>73.803921600570277</v>
      </c>
      <c r="AH261" s="31">
        <f t="shared" si="193"/>
        <v>-79.229318759434037</v>
      </c>
      <c r="AI261" s="31">
        <f t="shared" si="194"/>
        <v>-89.993738812705189</v>
      </c>
      <c r="AJ261" s="31">
        <f t="shared" si="195"/>
        <v>12.477084893383674</v>
      </c>
      <c r="AK261" s="31">
        <f t="shared" si="196"/>
        <v>76.245403760423144</v>
      </c>
      <c r="AL261" s="32">
        <f t="shared" si="197"/>
        <v>-0.93535376369734302</v>
      </c>
      <c r="AM261" s="31">
        <f t="shared" si="198"/>
        <v>-26.115442001314793</v>
      </c>
      <c r="AN261" s="31">
        <f t="shared" si="199"/>
        <v>6.1163339708225717</v>
      </c>
      <c r="AO261" s="31">
        <f t="shared" si="200"/>
        <v>-39.863777053596834</v>
      </c>
      <c r="AP261" s="30">
        <f t="shared" si="214"/>
        <v>19.493882694704595</v>
      </c>
      <c r="AQ261" s="30">
        <f t="shared" si="215"/>
        <v>-19.244228782212005</v>
      </c>
      <c r="AR261" s="31">
        <f t="shared" si="201"/>
        <v>-14.545891981998119</v>
      </c>
      <c r="AS261" s="33">
        <f t="shared" si="202"/>
        <v>-141.93577213663775</v>
      </c>
      <c r="AT261" s="31">
        <f t="shared" si="203"/>
        <v>6.0009742062585134E-5</v>
      </c>
      <c r="AU261" s="31">
        <f t="shared" si="204"/>
        <v>0.21298099748719748</v>
      </c>
      <c r="AV261" s="32">
        <f t="shared" si="205"/>
        <v>-7.1417040038277786E-7</v>
      </c>
      <c r="AW261" s="31">
        <f t="shared" si="206"/>
        <v>-2.3234396376963267E-2</v>
      </c>
      <c r="AX261" s="34">
        <f t="shared" si="207"/>
        <v>5.9295571662202358E-5</v>
      </c>
      <c r="AY261" s="35">
        <f t="shared" si="208"/>
        <v>0.18974660111023423</v>
      </c>
      <c r="AZ261" s="10">
        <f t="shared" ref="AZ261:AZ324" si="221">AR261+AX261+BI261+BK261</f>
        <v>-14.586620120818571</v>
      </c>
      <c r="BA261" s="10">
        <f t="shared" ref="BA261:BA324" si="222">AS261+AY261+BJ261+BL261</f>
        <v>-149.56591199743494</v>
      </c>
      <c r="BB261" s="10">
        <f t="shared" si="209"/>
        <v>30.434088002565062</v>
      </c>
      <c r="BC261" s="62"/>
      <c r="BD261" s="60">
        <f t="shared" si="210"/>
        <v>-15</v>
      </c>
      <c r="BE261" s="60">
        <f t="shared" si="211"/>
        <v>-150</v>
      </c>
      <c r="BF261" s="60">
        <f t="shared" si="212"/>
        <v>30</v>
      </c>
      <c r="BI261" s="37">
        <f t="shared" si="216"/>
        <v>-1.6873663428955955E-2</v>
      </c>
      <c r="BJ261" s="37">
        <f t="shared" si="217"/>
        <v>-3.570216435180579</v>
      </c>
      <c r="BK261" s="37">
        <f t="shared" si="218"/>
        <v>-2.3913770963156725E-2</v>
      </c>
      <c r="BL261" s="37">
        <f t="shared" si="219"/>
        <v>-4.2496700267268421</v>
      </c>
    </row>
    <row r="262" spans="22:64" x14ac:dyDescent="0.35">
      <c r="V262" s="29">
        <v>3.5800000000000098</v>
      </c>
      <c r="W262" s="38">
        <f t="shared" si="184"/>
        <v>38018.939632056979</v>
      </c>
      <c r="X262" s="30">
        <f t="shared" si="220"/>
        <v>-6.6910605961528935</v>
      </c>
      <c r="Y262" s="31">
        <f t="shared" si="185"/>
        <v>-15.146178252502311</v>
      </c>
      <c r="Z262" s="31">
        <f t="shared" si="186"/>
        <v>-79.929474551286759</v>
      </c>
      <c r="AA262" s="31">
        <f t="shared" si="187"/>
        <v>0.76234376240285373</v>
      </c>
      <c r="AB262" s="31">
        <f t="shared" si="188"/>
        <v>-23.655671924437804</v>
      </c>
      <c r="AC262" s="31">
        <f t="shared" si="189"/>
        <v>8.9207618228530762E-4</v>
      </c>
      <c r="AD262" s="31">
        <f t="shared" si="190"/>
        <v>0.82115286953196043</v>
      </c>
      <c r="AE262" s="31">
        <f t="shared" si="191"/>
        <v>-21.074003010070065</v>
      </c>
      <c r="AF262" s="31">
        <f t="shared" si="192"/>
        <v>-102.76399360619261</v>
      </c>
      <c r="AG262" s="31">
        <f t="shared" si="213"/>
        <v>73.803921600570277</v>
      </c>
      <c r="AH262" s="31">
        <f t="shared" si="193"/>
        <v>-79.429318757099836</v>
      </c>
      <c r="AI262" s="31">
        <f t="shared" si="194"/>
        <v>-89.99388133472705</v>
      </c>
      <c r="AJ262" s="31">
        <f t="shared" si="195"/>
        <v>12.666020873040257</v>
      </c>
      <c r="AK262" s="31">
        <f t="shared" si="196"/>
        <v>76.54699071330343</v>
      </c>
      <c r="AL262" s="32">
        <f t="shared" si="197"/>
        <v>-0.97483183457420464</v>
      </c>
      <c r="AM262" s="31">
        <f t="shared" si="198"/>
        <v>-26.64054424984359</v>
      </c>
      <c r="AN262" s="31">
        <f t="shared" si="199"/>
        <v>6.0657918819364935</v>
      </c>
      <c r="AO262" s="31">
        <f t="shared" si="200"/>
        <v>-40.087434871267206</v>
      </c>
      <c r="AP262" s="30">
        <f t="shared" si="214"/>
        <v>19.493882694704595</v>
      </c>
      <c r="AQ262" s="30">
        <f t="shared" si="215"/>
        <v>-19.244228782212005</v>
      </c>
      <c r="AR262" s="31">
        <f t="shared" si="201"/>
        <v>-14.75855721564098</v>
      </c>
      <c r="AS262" s="33">
        <f t="shared" si="202"/>
        <v>-142.85142847745982</v>
      </c>
      <c r="AT262" s="31">
        <f t="shared" si="203"/>
        <v>6.2837893614152668E-5</v>
      </c>
      <c r="AU262" s="31">
        <f t="shared" si="204"/>
        <v>0.21794191490916129</v>
      </c>
      <c r="AV262" s="32">
        <f t="shared" si="205"/>
        <v>-7.4782821098986738E-7</v>
      </c>
      <c r="AW262" s="31">
        <f t="shared" si="206"/>
        <v>-2.3775594930999538E-2</v>
      </c>
      <c r="AX262" s="34">
        <f t="shared" si="207"/>
        <v>6.2090065403162795E-5</v>
      </c>
      <c r="AY262" s="35">
        <f t="shared" si="208"/>
        <v>0.19416631997816175</v>
      </c>
      <c r="AZ262" s="10">
        <f t="shared" si="221"/>
        <v>-14.801199954548549</v>
      </c>
      <c r="BA262" s="10">
        <f t="shared" si="222"/>
        <v>-150.65869917641646</v>
      </c>
      <c r="BB262" s="10">
        <f t="shared" si="209"/>
        <v>29.341300823583538</v>
      </c>
      <c r="BC262" s="37"/>
      <c r="BD262" s="60">
        <f t="shared" si="210"/>
        <v>-15</v>
      </c>
      <c r="BE262" s="60">
        <f t="shared" si="211"/>
        <v>-151</v>
      </c>
      <c r="BF262" s="60">
        <f t="shared" si="212"/>
        <v>29</v>
      </c>
      <c r="BI262" s="37">
        <f t="shared" si="216"/>
        <v>-1.7667279311807487E-2</v>
      </c>
      <c r="BJ262" s="37">
        <f t="shared" si="217"/>
        <v>-3.6531548123338506</v>
      </c>
      <c r="BK262" s="37">
        <f t="shared" si="218"/>
        <v>-2.503754966116499E-2</v>
      </c>
      <c r="BL262" s="37">
        <f t="shared" si="219"/>
        <v>-4.3482822066009748</v>
      </c>
    </row>
    <row r="263" spans="22:64" x14ac:dyDescent="0.35">
      <c r="V263" s="29">
        <v>3.5900000000000101</v>
      </c>
      <c r="W263" s="38">
        <f t="shared" si="184"/>
        <v>38904.514499429002</v>
      </c>
      <c r="X263" s="30">
        <f t="shared" si="220"/>
        <v>-6.6910605961528935</v>
      </c>
      <c r="Y263" s="31">
        <f t="shared" si="185"/>
        <v>-15.340197586558437</v>
      </c>
      <c r="Z263" s="31">
        <f t="shared" si="186"/>
        <v>-80.154170896764342</v>
      </c>
      <c r="AA263" s="31">
        <f t="shared" si="187"/>
        <v>0.79517088135865166</v>
      </c>
      <c r="AB263" s="31">
        <f t="shared" si="188"/>
        <v>-24.144322066773263</v>
      </c>
      <c r="AC263" s="31">
        <f t="shared" si="189"/>
        <v>9.3411391643751147E-4</v>
      </c>
      <c r="AD263" s="31">
        <f t="shared" si="190"/>
        <v>0.84027726573543049</v>
      </c>
      <c r="AE263" s="31">
        <f t="shared" si="191"/>
        <v>-21.235153187436243</v>
      </c>
      <c r="AF263" s="31">
        <f t="shared" si="192"/>
        <v>-103.45821569780216</v>
      </c>
      <c r="AG263" s="31">
        <f t="shared" si="213"/>
        <v>73.803921600570277</v>
      </c>
      <c r="AH263" s="31">
        <f t="shared" si="193"/>
        <v>-79.62931875487071</v>
      </c>
      <c r="AI263" s="31">
        <f t="shared" si="194"/>
        <v>-89.994020612551665</v>
      </c>
      <c r="AJ263" s="31">
        <f t="shared" si="195"/>
        <v>12.855428438270991</v>
      </c>
      <c r="AK263" s="31">
        <f t="shared" si="196"/>
        <v>76.842448398809083</v>
      </c>
      <c r="AL263" s="32">
        <f t="shared" si="197"/>
        <v>-1.0157893899336004</v>
      </c>
      <c r="AM263" s="31">
        <f t="shared" si="198"/>
        <v>-27.172924905020043</v>
      </c>
      <c r="AN263" s="31">
        <f t="shared" si="199"/>
        <v>6.0142418940369584</v>
      </c>
      <c r="AO263" s="31">
        <f t="shared" si="200"/>
        <v>-40.324497118762622</v>
      </c>
      <c r="AP263" s="30">
        <f t="shared" si="214"/>
        <v>19.493882694704595</v>
      </c>
      <c r="AQ263" s="30">
        <f t="shared" si="215"/>
        <v>-19.244228782212005</v>
      </c>
      <c r="AR263" s="31">
        <f t="shared" si="201"/>
        <v>-14.971257380906694</v>
      </c>
      <c r="AS263" s="33">
        <f t="shared" si="202"/>
        <v>-143.78271281656478</v>
      </c>
      <c r="AT263" s="31">
        <f t="shared" si="203"/>
        <v>6.579932986692731E-5</v>
      </c>
      <c r="AU263" s="31">
        <f t="shared" si="204"/>
        <v>0.2230183835589141</v>
      </c>
      <c r="AV263" s="32">
        <f t="shared" si="205"/>
        <v>-7.8307226726383589E-7</v>
      </c>
      <c r="AW263" s="31">
        <f t="shared" si="206"/>
        <v>-2.432939961438468E-2</v>
      </c>
      <c r="AX263" s="34">
        <f t="shared" si="207"/>
        <v>6.5016257599663472E-5</v>
      </c>
      <c r="AY263" s="35">
        <f t="shared" si="208"/>
        <v>0.19868898394452941</v>
      </c>
      <c r="AZ263" s="10">
        <f t="shared" si="221"/>
        <v>-15.015904485233914</v>
      </c>
      <c r="BA263" s="10">
        <f t="shared" si="222"/>
        <v>-151.77119767728965</v>
      </c>
      <c r="BB263" s="10">
        <f t="shared" si="209"/>
        <v>28.228802322710351</v>
      </c>
      <c r="BC263" s="37"/>
      <c r="BD263" s="60">
        <f t="shared" si="210"/>
        <v>-15</v>
      </c>
      <c r="BE263" s="60">
        <f t="shared" si="211"/>
        <v>-152</v>
      </c>
      <c r="BF263" s="60">
        <f t="shared" si="212"/>
        <v>28</v>
      </c>
      <c r="BI263" s="37">
        <f t="shared" si="216"/>
        <v>-1.849814175225338E-2</v>
      </c>
      <c r="BJ263" s="37">
        <f t="shared" si="217"/>
        <v>-3.7380092024765821</v>
      </c>
      <c r="BK263" s="37">
        <f t="shared" si="218"/>
        <v>-2.6213978832565966E-2</v>
      </c>
      <c r="BL263" s="37">
        <f t="shared" si="219"/>
        <v>-4.4491646421928062</v>
      </c>
    </row>
    <row r="264" spans="22:64" x14ac:dyDescent="0.35">
      <c r="V264" s="29">
        <v>3.6000000000000099</v>
      </c>
      <c r="W264" s="36">
        <f t="shared" si="184"/>
        <v>39810.717055350688</v>
      </c>
      <c r="X264" s="30">
        <f t="shared" si="220"/>
        <v>-6.6910605961528935</v>
      </c>
      <c r="Y264" s="31">
        <f t="shared" si="185"/>
        <v>-15.534478396345335</v>
      </c>
      <c r="Z264" s="31">
        <f t="shared" si="186"/>
        <v>-80.37404847987527</v>
      </c>
      <c r="AA264" s="31">
        <f t="shared" si="187"/>
        <v>0.82928120299186159</v>
      </c>
      <c r="AB264" s="31">
        <f t="shared" si="188"/>
        <v>-24.640515853039336</v>
      </c>
      <c r="AC264" s="31">
        <f t="shared" si="189"/>
        <v>9.7813239184588435E-4</v>
      </c>
      <c r="AD264" s="31">
        <f t="shared" si="190"/>
        <v>0.85984693248001764</v>
      </c>
      <c r="AE264" s="31">
        <f t="shared" si="191"/>
        <v>-21.395279657114521</v>
      </c>
      <c r="AF264" s="31">
        <f t="shared" si="192"/>
        <v>-104.15471740043459</v>
      </c>
      <c r="AG264" s="31">
        <f t="shared" si="213"/>
        <v>73.803921600570277</v>
      </c>
      <c r="AH264" s="31">
        <f t="shared" si="193"/>
        <v>-79.829318752741898</v>
      </c>
      <c r="AI264" s="31">
        <f t="shared" si="194"/>
        <v>-89.994156720026027</v>
      </c>
      <c r="AJ264" s="31">
        <f t="shared" si="195"/>
        <v>13.045288567444686</v>
      </c>
      <c r="AK264" s="31">
        <f t="shared" si="196"/>
        <v>77.131870591106107</v>
      </c>
      <c r="AL264" s="32">
        <f t="shared" si="197"/>
        <v>-1.0582672017779686</v>
      </c>
      <c r="AM264" s="31">
        <f t="shared" si="198"/>
        <v>-27.712498474520785</v>
      </c>
      <c r="AN264" s="31">
        <f t="shared" si="199"/>
        <v>5.9616242134950967</v>
      </c>
      <c r="AO264" s="31">
        <f t="shared" si="200"/>
        <v>-40.574784603440705</v>
      </c>
      <c r="AP264" s="30">
        <f t="shared" si="214"/>
        <v>19.493882694704595</v>
      </c>
      <c r="AQ264" s="30">
        <f t="shared" si="215"/>
        <v>-19.244228782212005</v>
      </c>
      <c r="AR264" s="31">
        <f t="shared" si="201"/>
        <v>-15.184001531126835</v>
      </c>
      <c r="AS264" s="33">
        <f t="shared" si="202"/>
        <v>-144.7295020038753</v>
      </c>
      <c r="AT264" s="31">
        <f t="shared" si="203"/>
        <v>6.8900332148151886E-5</v>
      </c>
      <c r="AU264" s="31">
        <f t="shared" si="204"/>
        <v>0.22821309472833617</v>
      </c>
      <c r="AV264" s="32">
        <f t="shared" si="205"/>
        <v>-8.1997732100327398E-7</v>
      </c>
      <c r="AW264" s="31">
        <f t="shared" si="206"/>
        <v>-2.4896104061278023E-2</v>
      </c>
      <c r="AX264" s="34">
        <f t="shared" si="207"/>
        <v>6.8080354827148605E-5</v>
      </c>
      <c r="AY264" s="35">
        <f t="shared" si="208"/>
        <v>0.20331699066705816</v>
      </c>
      <c r="AZ264" s="10">
        <f t="shared" si="221"/>
        <v>-15.230746951912099</v>
      </c>
      <c r="BA264" s="10">
        <f t="shared" si="222"/>
        <v>-152.9033764392743</v>
      </c>
      <c r="BB264" s="10">
        <f t="shared" si="209"/>
        <v>27.096623560725703</v>
      </c>
      <c r="BC264" s="62"/>
      <c r="BD264" s="60">
        <f t="shared" si="210"/>
        <v>-15</v>
      </c>
      <c r="BE264" s="60">
        <f t="shared" si="211"/>
        <v>-153</v>
      </c>
      <c r="BF264" s="60">
        <f t="shared" si="212"/>
        <v>27</v>
      </c>
      <c r="BI264" s="37">
        <f t="shared" si="216"/>
        <v>-1.9367991198350993E-2</v>
      </c>
      <c r="BJ264" s="37">
        <f t="shared" si="217"/>
        <v>-3.8248231067832061</v>
      </c>
      <c r="BK264" s="37">
        <f t="shared" si="218"/>
        <v>-2.7445509941739849E-2</v>
      </c>
      <c r="BL264" s="37">
        <f t="shared" si="219"/>
        <v>-4.552368319282821</v>
      </c>
    </row>
    <row r="265" spans="22:64" x14ac:dyDescent="0.35">
      <c r="V265" s="29">
        <v>3.6100000000000101</v>
      </c>
      <c r="W265" s="38">
        <f t="shared" si="184"/>
        <v>40738.02778041226</v>
      </c>
      <c r="X265" s="30">
        <f t="shared" si="220"/>
        <v>-6.6910605961528935</v>
      </c>
      <c r="Y265" s="31">
        <f t="shared" si="185"/>
        <v>-15.729009572379054</v>
      </c>
      <c r="Z265" s="31">
        <f t="shared" si="186"/>
        <v>-80.589197964413174</v>
      </c>
      <c r="AA265" s="31">
        <f t="shared" si="187"/>
        <v>0.86471425466373042</v>
      </c>
      <c r="AB265" s="31">
        <f t="shared" si="188"/>
        <v>-25.144218598802361</v>
      </c>
      <c r="AC265" s="31">
        <f t="shared" si="189"/>
        <v>1.0242249159021452E-3</v>
      </c>
      <c r="AD265" s="31">
        <f t="shared" si="190"/>
        <v>0.87987222758762129</v>
      </c>
      <c r="AE265" s="31">
        <f t="shared" si="191"/>
        <v>-21.554331688952313</v>
      </c>
      <c r="AF265" s="31">
        <f t="shared" si="192"/>
        <v>-104.85354433562792</v>
      </c>
      <c r="AG265" s="31">
        <f t="shared" si="213"/>
        <v>73.803921600570277</v>
      </c>
      <c r="AH265" s="31">
        <f t="shared" si="193"/>
        <v>-80.02931875070891</v>
      </c>
      <c r="AI265" s="31">
        <f t="shared" si="194"/>
        <v>-89.99428972931608</v>
      </c>
      <c r="AJ265" s="31">
        <f t="shared" si="195"/>
        <v>13.23558291563652</v>
      </c>
      <c r="AK265" s="31">
        <f t="shared" si="196"/>
        <v>77.415351639311638</v>
      </c>
      <c r="AL265" s="32">
        <f t="shared" si="197"/>
        <v>-1.102306072423157</v>
      </c>
      <c r="AM265" s="31">
        <f t="shared" si="198"/>
        <v>-28.259168175432475</v>
      </c>
      <c r="AN265" s="31">
        <f t="shared" si="199"/>
        <v>5.9078796930747304</v>
      </c>
      <c r="AO265" s="31">
        <f t="shared" si="200"/>
        <v>-40.83810626543692</v>
      </c>
      <c r="AP265" s="30">
        <f t="shared" si="214"/>
        <v>19.493882694704595</v>
      </c>
      <c r="AQ265" s="30">
        <f t="shared" si="215"/>
        <v>-19.244228782212005</v>
      </c>
      <c r="AR265" s="31">
        <f t="shared" si="201"/>
        <v>-15.396798083384994</v>
      </c>
      <c r="AS265" s="33">
        <f t="shared" si="202"/>
        <v>-145.69165060106485</v>
      </c>
      <c r="AT265" s="31">
        <f t="shared" si="203"/>
        <v>7.2147477790569518E-5</v>
      </c>
      <c r="AU265" s="31">
        <f t="shared" si="204"/>
        <v>0.23352880238024515</v>
      </c>
      <c r="AV265" s="32">
        <f t="shared" si="205"/>
        <v>-8.5862165826948165E-7</v>
      </c>
      <c r="AW265" s="31">
        <f t="shared" si="206"/>
        <v>-2.5476008745434792E-2</v>
      </c>
      <c r="AX265" s="34">
        <f t="shared" si="207"/>
        <v>7.1288856132300035E-5</v>
      </c>
      <c r="AY265" s="35">
        <f t="shared" si="208"/>
        <v>0.20805279363481036</v>
      </c>
      <c r="AZ265" s="10">
        <f t="shared" si="221"/>
        <v>-15.445740150353089</v>
      </c>
      <c r="BA265" s="10">
        <f t="shared" si="222"/>
        <v>-154.05518404480435</v>
      </c>
      <c r="BB265" s="10">
        <f t="shared" si="209"/>
        <v>25.944815955195651</v>
      </c>
      <c r="BC265" s="37"/>
      <c r="BD265" s="60">
        <f t="shared" si="210"/>
        <v>-15</v>
      </c>
      <c r="BE265" s="60">
        <f t="shared" si="211"/>
        <v>-154</v>
      </c>
      <c r="BF265" s="60">
        <f t="shared" si="212"/>
        <v>26</v>
      </c>
      <c r="BI265" s="37">
        <f t="shared" si="216"/>
        <v>-2.0278648692330481E-2</v>
      </c>
      <c r="BJ265" s="37">
        <f t="shared" si="217"/>
        <v>-3.9136409597810342</v>
      </c>
      <c r="BK265" s="37">
        <f t="shared" si="218"/>
        <v>-2.8734707131896416E-2</v>
      </c>
      <c r="BL265" s="37">
        <f t="shared" si="219"/>
        <v>-4.6579452775932495</v>
      </c>
    </row>
    <row r="266" spans="22:64" x14ac:dyDescent="0.35">
      <c r="V266" s="29">
        <v>3.6200000000000099</v>
      </c>
      <c r="W266" s="38">
        <f t="shared" si="184"/>
        <v>41686.938347034535</v>
      </c>
      <c r="X266" s="30">
        <f t="shared" si="220"/>
        <v>-6.6910605961528935</v>
      </c>
      <c r="Y266" s="31">
        <f t="shared" si="185"/>
        <v>-15.923780449540367</v>
      </c>
      <c r="Z266" s="31">
        <f t="shared" si="186"/>
        <v>-80.799709143482573</v>
      </c>
      <c r="AA266" s="31">
        <f t="shared" si="187"/>
        <v>0.9015099509689839</v>
      </c>
      <c r="AB266" s="31">
        <f t="shared" si="188"/>
        <v>-25.655385880227794</v>
      </c>
      <c r="AC266" s="31">
        <f t="shared" si="189"/>
        <v>1.0724891893845519E-3</v>
      </c>
      <c r="AD266" s="31">
        <f t="shared" si="190"/>
        <v>0.900363749153963</v>
      </c>
      <c r="AE266" s="31">
        <f t="shared" si="191"/>
        <v>-21.712258605534895</v>
      </c>
      <c r="AF266" s="31">
        <f t="shared" si="192"/>
        <v>-105.5547312745564</v>
      </c>
      <c r="AG266" s="31">
        <f t="shared" si="213"/>
        <v>73.803921600570277</v>
      </c>
      <c r="AH266" s="31">
        <f t="shared" si="193"/>
        <v>-80.229318748767398</v>
      </c>
      <c r="AI266" s="31">
        <f t="shared" si="194"/>
        <v>-89.99441971094511</v>
      </c>
      <c r="AJ266" s="31">
        <f t="shared" si="195"/>
        <v>13.426293798210722</v>
      </c>
      <c r="AK266" s="31">
        <f t="shared" si="196"/>
        <v>77.692986307909464</v>
      </c>
      <c r="AL266" s="32">
        <f t="shared" si="197"/>
        <v>-1.1479467473511982</v>
      </c>
      <c r="AM266" s="31">
        <f t="shared" si="198"/>
        <v>-28.812825686572271</v>
      </c>
      <c r="AN266" s="31">
        <f t="shared" si="199"/>
        <v>5.8529499026624032</v>
      </c>
      <c r="AO266" s="31">
        <f t="shared" si="200"/>
        <v>-41.114259089607913</v>
      </c>
      <c r="AP266" s="30">
        <f t="shared" si="214"/>
        <v>19.493882694704595</v>
      </c>
      <c r="AQ266" s="30">
        <f t="shared" si="215"/>
        <v>-19.244228782212005</v>
      </c>
      <c r="AR266" s="31">
        <f t="shared" si="201"/>
        <v>-15.609654790379903</v>
      </c>
      <c r="AS266" s="33">
        <f t="shared" si="202"/>
        <v>-146.6689903641643</v>
      </c>
      <c r="AT266" s="31">
        <f t="shared" si="203"/>
        <v>7.5547654092223893E-5</v>
      </c>
      <c r="AU266" s="31">
        <f t="shared" si="204"/>
        <v>0.23896832460694981</v>
      </c>
      <c r="AV266" s="32">
        <f t="shared" si="205"/>
        <v>-8.9908724692881493E-7</v>
      </c>
      <c r="AW266" s="31">
        <f t="shared" si="206"/>
        <v>-2.606942113951894E-2</v>
      </c>
      <c r="AX266" s="34">
        <f t="shared" si="207"/>
        <v>7.4648566845295075E-5</v>
      </c>
      <c r="AY266" s="35">
        <f t="shared" si="208"/>
        <v>0.21289890346743087</v>
      </c>
      <c r="AZ266" s="10">
        <f t="shared" si="221"/>
        <v>-15.660896413609343</v>
      </c>
      <c r="BA266" s="10">
        <f t="shared" si="222"/>
        <v>-155.22654823217178</v>
      </c>
      <c r="BB266" s="10">
        <f t="shared" si="209"/>
        <v>24.77345176782822</v>
      </c>
      <c r="BC266" s="37"/>
      <c r="BD266" s="60">
        <f t="shared" si="210"/>
        <v>-16</v>
      </c>
      <c r="BE266" s="60">
        <f t="shared" si="211"/>
        <v>-155</v>
      </c>
      <c r="BF266" s="60">
        <f t="shared" si="212"/>
        <v>25</v>
      </c>
      <c r="BI266" s="37">
        <f t="shared" si="216"/>
        <v>-2.1232019532271097E-2</v>
      </c>
      <c r="BJ266" s="37">
        <f t="shared" si="217"/>
        <v>-4.0045081454706466</v>
      </c>
      <c r="BK266" s="37">
        <f t="shared" si="218"/>
        <v>-3.0084252264016002E-2</v>
      </c>
      <c r="BL266" s="37">
        <f t="shared" si="219"/>
        <v>-4.7659486260042385</v>
      </c>
    </row>
    <row r="267" spans="22:64" x14ac:dyDescent="0.35">
      <c r="V267" s="29">
        <v>3.6300000000000101</v>
      </c>
      <c r="W267" s="36">
        <f t="shared" si="184"/>
        <v>42657.95188016029</v>
      </c>
      <c r="X267" s="30">
        <f t="shared" si="220"/>
        <v>-6.6910605961528935</v>
      </c>
      <c r="Y267" s="31">
        <f t="shared" si="185"/>
        <v>-16.118780791681004</v>
      </c>
      <c r="Z267" s="31">
        <f t="shared" si="186"/>
        <v>-81.005670887667634</v>
      </c>
      <c r="AA267" s="31">
        <f t="shared" si="187"/>
        <v>0.93970853029471169</v>
      </c>
      <c r="AB267" s="31">
        <f t="shared" si="188"/>
        <v>-26.173963180414088</v>
      </c>
      <c r="AC267" s="31">
        <f t="shared" si="189"/>
        <v>1.1230275131185019E-3</v>
      </c>
      <c r="AD267" s="31">
        <f t="shared" si="190"/>
        <v>0.92133234107448314</v>
      </c>
      <c r="AE267" s="31">
        <f t="shared" si="191"/>
        <v>-21.869009830026069</v>
      </c>
      <c r="AF267" s="31">
        <f t="shared" si="192"/>
        <v>-106.25830172700724</v>
      </c>
      <c r="AG267" s="31">
        <f t="shared" si="213"/>
        <v>73.803921600570277</v>
      </c>
      <c r="AH267" s="31">
        <f t="shared" si="193"/>
        <v>-80.429318746913282</v>
      </c>
      <c r="AI267" s="31">
        <f t="shared" si="194"/>
        <v>-89.994546733831086</v>
      </c>
      <c r="AJ267" s="31">
        <f t="shared" si="195"/>
        <v>13.617404174113519</v>
      </c>
      <c r="AK267" s="31">
        <f t="shared" si="196"/>
        <v>77.964869627261635</v>
      </c>
      <c r="AL267" s="32">
        <f t="shared" si="197"/>
        <v>-1.1952298235998524</v>
      </c>
      <c r="AM267" s="31">
        <f t="shared" si="198"/>
        <v>-29.37335093168485</v>
      </c>
      <c r="AN267" s="31">
        <f t="shared" si="199"/>
        <v>5.7967772041706613</v>
      </c>
      <c r="AO267" s="31">
        <f t="shared" si="200"/>
        <v>-41.403028038254305</v>
      </c>
      <c r="AP267" s="30">
        <f t="shared" si="214"/>
        <v>19.493882694704595</v>
      </c>
      <c r="AQ267" s="30">
        <f t="shared" si="215"/>
        <v>-19.244228782212005</v>
      </c>
      <c r="AR267" s="31">
        <f t="shared" si="201"/>
        <v>-15.822578713362816</v>
      </c>
      <c r="AS267" s="33">
        <f t="shared" si="202"/>
        <v>-147.66132976526154</v>
      </c>
      <c r="AT267" s="31">
        <f t="shared" si="203"/>
        <v>7.9108072908691537E-5</v>
      </c>
      <c r="AU267" s="31">
        <f t="shared" si="204"/>
        <v>0.24453454512269279</v>
      </c>
      <c r="AV267" s="32">
        <f t="shared" si="205"/>
        <v>-9.4145991891084649E-7</v>
      </c>
      <c r="AW267" s="31">
        <f t="shared" si="206"/>
        <v>-2.6676655878127058E-2</v>
      </c>
      <c r="AX267" s="34">
        <f t="shared" si="207"/>
        <v>7.816661298978069E-5</v>
      </c>
      <c r="AY267" s="35">
        <f t="shared" si="208"/>
        <v>0.21785788924456573</v>
      </c>
      <c r="AZ267" s="10">
        <f t="shared" si="221"/>
        <v>-15.87622759401086</v>
      </c>
      <c r="BA267" s="10">
        <f t="shared" si="222"/>
        <v>-156.4173754469326</v>
      </c>
      <c r="BB267" s="10">
        <f t="shared" si="209"/>
        <v>23.582624553067404</v>
      </c>
      <c r="BC267" s="62"/>
      <c r="BD267" s="60">
        <f t="shared" si="210"/>
        <v>-16</v>
      </c>
      <c r="BE267" s="60">
        <f t="shared" si="211"/>
        <v>-156</v>
      </c>
      <c r="BF267" s="60">
        <f t="shared" si="212"/>
        <v>24</v>
      </c>
      <c r="BI267" s="37">
        <f t="shared" si="216"/>
        <v>-2.2230097093378517E-2</v>
      </c>
      <c r="BJ267" s="37">
        <f t="shared" si="217"/>
        <v>-4.0974710134314121</v>
      </c>
      <c r="BK267" s="37">
        <f t="shared" si="218"/>
        <v>-3.1496950167655829E-2</v>
      </c>
      <c r="BL267" s="37">
        <f t="shared" si="219"/>
        <v>-4.87643255748422</v>
      </c>
    </row>
    <row r="268" spans="22:64" x14ac:dyDescent="0.35">
      <c r="V268" s="29">
        <v>3.6400000000000099</v>
      </c>
      <c r="W268" s="38">
        <f t="shared" si="184"/>
        <v>43651.583224017639</v>
      </c>
      <c r="X268" s="30">
        <f t="shared" si="220"/>
        <v>-6.6910605961528935</v>
      </c>
      <c r="Y268" s="31">
        <f t="shared" si="185"/>
        <v>-16.314000776553193</v>
      </c>
      <c r="Z268" s="31">
        <f t="shared" si="186"/>
        <v>-81.207171098347047</v>
      </c>
      <c r="AA268" s="31">
        <f t="shared" si="187"/>
        <v>0.97935048641302191</v>
      </c>
      <c r="AB268" s="31">
        <f t="shared" si="188"/>
        <v>-26.69988555153083</v>
      </c>
      <c r="AC268" s="31">
        <f t="shared" si="189"/>
        <v>1.1759470043418963E-3</v>
      </c>
      <c r="AD268" s="31">
        <f t="shared" si="190"/>
        <v>0.94278909869389227</v>
      </c>
      <c r="AE268" s="31">
        <f t="shared" si="191"/>
        <v>-22.024534939288724</v>
      </c>
      <c r="AF268" s="31">
        <f t="shared" si="192"/>
        <v>-106.96426755118398</v>
      </c>
      <c r="AG268" s="31">
        <f t="shared" si="213"/>
        <v>73.803921600570277</v>
      </c>
      <c r="AH268" s="31">
        <f t="shared" si="193"/>
        <v>-80.629318745142626</v>
      </c>
      <c r="AI268" s="31">
        <f t="shared" si="194"/>
        <v>-89.994670865323243</v>
      </c>
      <c r="AJ268" s="31">
        <f t="shared" si="195"/>
        <v>13.808897628956009</v>
      </c>
      <c r="AK268" s="31">
        <f t="shared" si="196"/>
        <v>78.231096753857884</v>
      </c>
      <c r="AL268" s="32">
        <f t="shared" si="197"/>
        <v>-1.2441956539297914</v>
      </c>
      <c r="AM268" s="31">
        <f t="shared" si="198"/>
        <v>-29.940611896680768</v>
      </c>
      <c r="AN268" s="31">
        <f t="shared" si="199"/>
        <v>5.7393048304538681</v>
      </c>
      <c r="AO268" s="31">
        <f t="shared" si="200"/>
        <v>-41.704186008146124</v>
      </c>
      <c r="AP268" s="30">
        <f t="shared" si="214"/>
        <v>19.493882694704595</v>
      </c>
      <c r="AQ268" s="30">
        <f t="shared" si="215"/>
        <v>-19.244228782212005</v>
      </c>
      <c r="AR268" s="31">
        <f t="shared" si="201"/>
        <v>-16.035576196342266</v>
      </c>
      <c r="AS268" s="33">
        <f t="shared" si="202"/>
        <v>-148.66845355933009</v>
      </c>
      <c r="AT268" s="31">
        <f t="shared" si="203"/>
        <v>8.2836285970304611E-5</v>
      </c>
      <c r="AU268" s="31">
        <f t="shared" si="204"/>
        <v>0.25023041479075991</v>
      </c>
      <c r="AV268" s="32">
        <f t="shared" si="205"/>
        <v>-9.8582955246655231E-7</v>
      </c>
      <c r="AW268" s="31">
        <f t="shared" si="206"/>
        <v>-2.7298034924609273E-2</v>
      </c>
      <c r="AX268" s="34">
        <f t="shared" si="207"/>
        <v>8.1850456417838064E-5</v>
      </c>
      <c r="AY268" s="35">
        <f t="shared" si="208"/>
        <v>0.22293237986615064</v>
      </c>
      <c r="AZ268" s="10">
        <f t="shared" si="221"/>
        <v>-16.091745046812253</v>
      </c>
      <c r="BA268" s="10">
        <f t="shared" si="222"/>
        <v>-157.62755043803432</v>
      </c>
      <c r="BB268" s="10">
        <f t="shared" si="209"/>
        <v>22.372449561965681</v>
      </c>
      <c r="BC268" s="37"/>
      <c r="BD268" s="60">
        <f t="shared" si="210"/>
        <v>-16</v>
      </c>
      <c r="BE268" s="60">
        <f t="shared" si="211"/>
        <v>-158</v>
      </c>
      <c r="BF268" s="60">
        <f t="shared" si="212"/>
        <v>22</v>
      </c>
      <c r="BI268" s="37">
        <f t="shared" si="216"/>
        <v>-2.3274966815169287E-2</v>
      </c>
      <c r="BJ268" s="37">
        <f t="shared" si="217"/>
        <v>-4.1925768948851854</v>
      </c>
      <c r="BK268" s="37">
        <f t="shared" si="218"/>
        <v>-3.2975734111234861E-2</v>
      </c>
      <c r="BL268" s="37">
        <f t="shared" si="219"/>
        <v>-4.9894523636851975</v>
      </c>
    </row>
    <row r="269" spans="22:64" x14ac:dyDescent="0.35">
      <c r="V269" s="29">
        <v>3.6500000000000101</v>
      </c>
      <c r="W269" s="38">
        <f t="shared" si="184"/>
        <v>44668.359215097371</v>
      </c>
      <c r="X269" s="30">
        <f t="shared" si="220"/>
        <v>-6.6910605961528935</v>
      </c>
      <c r="Y269" s="31">
        <f t="shared" si="185"/>
        <v>-16.509430981076157</v>
      </c>
      <c r="Z269" s="31">
        <f t="shared" si="186"/>
        <v>-81.404296665855</v>
      </c>
      <c r="AA269" s="31">
        <f t="shared" si="187"/>
        <v>1.0204764951276895</v>
      </c>
      <c r="AB269" s="31">
        <f t="shared" si="188"/>
        <v>-27.233077295704319</v>
      </c>
      <c r="AC269" s="31">
        <f t="shared" si="189"/>
        <v>1.2313598232249583E-3</v>
      </c>
      <c r="AD269" s="31">
        <f t="shared" si="190"/>
        <v>0.96474537458190368</v>
      </c>
      <c r="AE269" s="31">
        <f t="shared" si="191"/>
        <v>-22.178783722278137</v>
      </c>
      <c r="AF269" s="31">
        <f t="shared" si="192"/>
        <v>-107.67262858697741</v>
      </c>
      <c r="AG269" s="31">
        <f t="shared" si="213"/>
        <v>73.803921600570277</v>
      </c>
      <c r="AH269" s="31">
        <f t="shared" si="193"/>
        <v>-80.829318743451651</v>
      </c>
      <c r="AI269" s="31">
        <f t="shared" si="194"/>
        <v>-89.994792171237691</v>
      </c>
      <c r="AJ269" s="31">
        <f t="shared" si="195"/>
        <v>14.000758357960056</v>
      </c>
      <c r="AK269" s="31">
        <f t="shared" si="196"/>
        <v>78.491762839936186</v>
      </c>
      <c r="AL269" s="32">
        <f t="shared" si="197"/>
        <v>-1.294884247061886</v>
      </c>
      <c r="AM269" s="31">
        <f t="shared" si="198"/>
        <v>-30.514464484035873</v>
      </c>
      <c r="AN269" s="31">
        <f t="shared" si="199"/>
        <v>5.6804769680167952</v>
      </c>
      <c r="AO269" s="31">
        <f t="shared" si="200"/>
        <v>-42.017493815337374</v>
      </c>
      <c r="AP269" s="30">
        <f t="shared" si="214"/>
        <v>19.493882694704595</v>
      </c>
      <c r="AQ269" s="30">
        <f t="shared" si="215"/>
        <v>-19.244228782212005</v>
      </c>
      <c r="AR269" s="31">
        <f t="shared" si="201"/>
        <v>-16.248652841768752</v>
      </c>
      <c r="AS269" s="33">
        <f t="shared" si="202"/>
        <v>-149.69012240231478</v>
      </c>
      <c r="AT269" s="31">
        <f t="shared" si="203"/>
        <v>8.6740200866487952E-5</v>
      </c>
      <c r="AU269" s="31">
        <f t="shared" si="204"/>
        <v>0.25605895318606059</v>
      </c>
      <c r="AV269" s="32">
        <f t="shared" si="205"/>
        <v>-1.0322902621411456E-6</v>
      </c>
      <c r="AW269" s="31">
        <f t="shared" si="206"/>
        <v>-2.7933887741775947E-2</v>
      </c>
      <c r="AX269" s="34">
        <f t="shared" si="207"/>
        <v>8.5707910604346807E-5</v>
      </c>
      <c r="AY269" s="35">
        <f t="shared" si="208"/>
        <v>0.22812506544428465</v>
      </c>
      <c r="AZ269" s="10">
        <f t="shared" si="221"/>
        <v>-16.307459615718695</v>
      </c>
      <c r="BA269" s="10">
        <f t="shared" si="222"/>
        <v>-158.85693590470947</v>
      </c>
      <c r="BB269" s="10">
        <f t="shared" si="209"/>
        <v>21.143064095290526</v>
      </c>
      <c r="BC269" s="37"/>
      <c r="BD269" s="60">
        <f t="shared" si="210"/>
        <v>-16</v>
      </c>
      <c r="BE269" s="60">
        <f t="shared" si="211"/>
        <v>-159</v>
      </c>
      <c r="BF269" s="60">
        <f t="shared" si="212"/>
        <v>21</v>
      </c>
      <c r="BI269" s="37">
        <f t="shared" si="216"/>
        <v>-2.4368810361018657E-2</v>
      </c>
      <c r="BJ269" s="37">
        <f t="shared" si="217"/>
        <v>-4.289874118688985</v>
      </c>
      <c r="BK269" s="37">
        <f t="shared" si="218"/>
        <v>-3.4523671499528924E-2</v>
      </c>
      <c r="BL269" s="37">
        <f t="shared" si="219"/>
        <v>-5.1050644491500057</v>
      </c>
    </row>
    <row r="270" spans="22:64" x14ac:dyDescent="0.35">
      <c r="V270" s="29">
        <v>3.6600000000000099</v>
      </c>
      <c r="W270" s="36">
        <f t="shared" si="184"/>
        <v>45708.818961488585</v>
      </c>
      <c r="X270" s="30">
        <f t="shared" si="220"/>
        <v>-6.6910605961528935</v>
      </c>
      <c r="Y270" s="31">
        <f t="shared" si="185"/>
        <v>-16.705062366950607</v>
      </c>
      <c r="Z270" s="31">
        <f t="shared" si="186"/>
        <v>-81.597133432198419</v>
      </c>
      <c r="AA270" s="31">
        <f t="shared" si="187"/>
        <v>1.0631273360346285</v>
      </c>
      <c r="AB270" s="31">
        <f t="shared" si="188"/>
        <v>-27.773451667689059</v>
      </c>
      <c r="AC270" s="31">
        <f t="shared" si="189"/>
        <v>1.2893834100227669E-3</v>
      </c>
      <c r="AD270" s="31">
        <f t="shared" si="190"/>
        <v>0.98721278443769722</v>
      </c>
      <c r="AE270" s="31">
        <f t="shared" si="191"/>
        <v>-22.33170624365885</v>
      </c>
      <c r="AF270" s="31">
        <f t="shared" si="192"/>
        <v>-108.38337231544978</v>
      </c>
      <c r="AG270" s="31">
        <f t="shared" si="213"/>
        <v>73.803921600570277</v>
      </c>
      <c r="AH270" s="31">
        <f t="shared" si="193"/>
        <v>-81.029318741836789</v>
      </c>
      <c r="AI270" s="31">
        <f t="shared" si="194"/>
        <v>-89.994910715892487</v>
      </c>
      <c r="AJ270" s="31">
        <f t="shared" si="195"/>
        <v>14.192971148833584</v>
      </c>
      <c r="AK270" s="31">
        <f t="shared" si="196"/>
        <v>78.746962912102134</v>
      </c>
      <c r="AL270" s="32">
        <f t="shared" si="197"/>
        <v>-1.3473351643296794</v>
      </c>
      <c r="AM270" s="31">
        <f t="shared" si="198"/>
        <v>-31.09475240738772</v>
      </c>
      <c r="AN270" s="31">
        <f t="shared" si="199"/>
        <v>5.6202388432373915</v>
      </c>
      <c r="AO270" s="31">
        <f t="shared" si="200"/>
        <v>-42.342700211178069</v>
      </c>
      <c r="AP270" s="30">
        <f t="shared" si="214"/>
        <v>19.493882694704595</v>
      </c>
      <c r="AQ270" s="30">
        <f t="shared" si="215"/>
        <v>-19.244228782212005</v>
      </c>
      <c r="AR270" s="31">
        <f t="shared" si="201"/>
        <v>-16.461813487928868</v>
      </c>
      <c r="AS270" s="33">
        <f t="shared" si="202"/>
        <v>-150.72607252662783</v>
      </c>
      <c r="AT270" s="31">
        <f t="shared" si="203"/>
        <v>9.0828097845696137E-5</v>
      </c>
      <c r="AU270" s="31">
        <f t="shared" si="204"/>
        <v>0.26202325019399525</v>
      </c>
      <c r="AV270" s="32">
        <f t="shared" si="205"/>
        <v>-1.0809405983902177E-6</v>
      </c>
      <c r="AW270" s="31">
        <f t="shared" si="206"/>
        <v>-2.8584551466580396E-2</v>
      </c>
      <c r="AX270" s="34">
        <f t="shared" si="207"/>
        <v>8.9747157247305922E-5</v>
      </c>
      <c r="AY270" s="35">
        <f t="shared" si="208"/>
        <v>0.23343869872741485</v>
      </c>
      <c r="AZ270" s="10">
        <f t="shared" si="221"/>
        <v>-16.523381620534654</v>
      </c>
      <c r="BA270" s="10">
        <f t="shared" si="222"/>
        <v>-160.10537220019972</v>
      </c>
      <c r="BB270" s="10">
        <f t="shared" si="209"/>
        <v>19.894627799800276</v>
      </c>
      <c r="BC270" s="62"/>
      <c r="BD270" s="60">
        <f t="shared" si="210"/>
        <v>-17</v>
      </c>
      <c r="BE270" s="60">
        <f t="shared" si="211"/>
        <v>-160</v>
      </c>
      <c r="BF270" s="60">
        <f t="shared" si="212"/>
        <v>20</v>
      </c>
      <c r="BI270" s="37">
        <f t="shared" si="216"/>
        <v>-2.551390995677584E-2</v>
      </c>
      <c r="BJ270" s="37">
        <f t="shared" si="217"/>
        <v>-4.3894120272248518</v>
      </c>
      <c r="BK270" s="37">
        <f t="shared" si="218"/>
        <v>-3.6143969806258766E-2</v>
      </c>
      <c r="BL270" s="37">
        <f t="shared" si="219"/>
        <v>-5.2233263450744314</v>
      </c>
    </row>
    <row r="271" spans="22:64" x14ac:dyDescent="0.35">
      <c r="V271" s="29">
        <v>3.6700000000000101</v>
      </c>
      <c r="W271" s="38">
        <f t="shared" si="184"/>
        <v>46773.514128720919</v>
      </c>
      <c r="X271" s="30">
        <f t="shared" si="220"/>
        <v>-6.6910605961528935</v>
      </c>
      <c r="Y271" s="31">
        <f t="shared" si="185"/>
        <v>-16.900886266629907</v>
      </c>
      <c r="Z271" s="31">
        <f t="shared" si="186"/>
        <v>-81.78576615805288</v>
      </c>
      <c r="AA271" s="31">
        <f t="shared" si="187"/>
        <v>1.1073438094989037</v>
      </c>
      <c r="AB271" s="31">
        <f t="shared" si="188"/>
        <v>-28.320910602436626</v>
      </c>
      <c r="AC271" s="31">
        <f t="shared" si="189"/>
        <v>1.3501407333461185E-3</v>
      </c>
      <c r="AD271" s="31">
        <f t="shared" si="190"/>
        <v>1.0102032131256951</v>
      </c>
      <c r="AE271" s="31">
        <f t="shared" si="191"/>
        <v>-22.483252912550551</v>
      </c>
      <c r="AF271" s="31">
        <f t="shared" si="192"/>
        <v>-109.09647354736381</v>
      </c>
      <c r="AG271" s="31">
        <f t="shared" si="213"/>
        <v>73.803921600570277</v>
      </c>
      <c r="AH271" s="31">
        <f t="shared" si="193"/>
        <v>-81.229318740294602</v>
      </c>
      <c r="AI271" s="31">
        <f t="shared" si="194"/>
        <v>-89.995026562141533</v>
      </c>
      <c r="AJ271" s="31">
        <f t="shared" si="195"/>
        <v>14.385521364635569</v>
      </c>
      <c r="AK271" s="31">
        <f t="shared" si="196"/>
        <v>78.996791758572442</v>
      </c>
      <c r="AL271" s="32">
        <f t="shared" si="197"/>
        <v>-1.4015874131452324</v>
      </c>
      <c r="AM271" s="31">
        <f t="shared" si="198"/>
        <v>-31.681307129242022</v>
      </c>
      <c r="AN271" s="31">
        <f t="shared" si="199"/>
        <v>5.558536811766011</v>
      </c>
      <c r="AO271" s="31">
        <f t="shared" si="200"/>
        <v>-42.679541932811112</v>
      </c>
      <c r="AP271" s="30">
        <f t="shared" si="214"/>
        <v>19.493882694704595</v>
      </c>
      <c r="AQ271" s="30">
        <f t="shared" si="215"/>
        <v>-19.244228782212005</v>
      </c>
      <c r="AR271" s="31">
        <f t="shared" si="201"/>
        <v>-16.67506218829195</v>
      </c>
      <c r="AS271" s="33">
        <f t="shared" si="202"/>
        <v>-151.77601548017492</v>
      </c>
      <c r="AT271" s="31">
        <f t="shared" si="203"/>
        <v>9.5108647347998446E-5</v>
      </c>
      <c r="AU271" s="31">
        <f t="shared" si="204"/>
        <v>0.26812646764644932</v>
      </c>
      <c r="AV271" s="32">
        <f t="shared" si="205"/>
        <v>-1.1318837510532209E-6</v>
      </c>
      <c r="AW271" s="31">
        <f t="shared" si="206"/>
        <v>-2.9250371088870391E-2</v>
      </c>
      <c r="AX271" s="34">
        <f t="shared" si="207"/>
        <v>9.3976763596945219E-5</v>
      </c>
      <c r="AY271" s="35">
        <f t="shared" si="208"/>
        <v>0.23887609655757894</v>
      </c>
      <c r="AZ271" s="10">
        <f t="shared" si="221"/>
        <v>-16.739520847193361</v>
      </c>
      <c r="BA271" s="10">
        <f t="shared" si="222"/>
        <v>-161.37267709833267</v>
      </c>
      <c r="BB271" s="10">
        <f t="shared" si="209"/>
        <v>18.627322901667327</v>
      </c>
      <c r="BC271" s="37"/>
      <c r="BD271" s="60">
        <f t="shared" si="210"/>
        <v>-17</v>
      </c>
      <c r="BE271" s="60">
        <f t="shared" si="211"/>
        <v>-161</v>
      </c>
      <c r="BF271" s="60">
        <f t="shared" si="212"/>
        <v>19</v>
      </c>
      <c r="BI271" s="37">
        <f t="shared" si="216"/>
        <v>-2.6712652915264992E-2</v>
      </c>
      <c r="BJ271" s="37">
        <f t="shared" si="217"/>
        <v>-4.4912409921524645</v>
      </c>
      <c r="BK271" s="37">
        <f t="shared" si="218"/>
        <v>-3.783998274974331E-2</v>
      </c>
      <c r="BL271" s="37">
        <f t="shared" si="219"/>
        <v>-5.3442967225628912</v>
      </c>
    </row>
    <row r="272" spans="22:64" x14ac:dyDescent="0.35">
      <c r="V272" s="29">
        <v>3.6800000000000099</v>
      </c>
      <c r="W272" s="38">
        <f t="shared" si="184"/>
        <v>47863.009232264958</v>
      </c>
      <c r="X272" s="30">
        <f t="shared" si="220"/>
        <v>-6.6910605961528935</v>
      </c>
      <c r="Y272" s="31">
        <f t="shared" si="185"/>
        <v>-17.0968943696545</v>
      </c>
      <c r="Z272" s="31">
        <f t="shared" si="186"/>
        <v>-81.970278493770934</v>
      </c>
      <c r="AA272" s="31">
        <f t="shared" si="187"/>
        <v>1.1531666489965844</v>
      </c>
      <c r="AB272" s="31">
        <f t="shared" si="188"/>
        <v>-28.875344470720734</v>
      </c>
      <c r="AC272" s="31">
        <f t="shared" si="189"/>
        <v>1.4137605500937722E-3</v>
      </c>
      <c r="AD272" s="31">
        <f t="shared" si="190"/>
        <v>1.0337288208452726</v>
      </c>
      <c r="AE272" s="31">
        <f t="shared" si="191"/>
        <v>-22.633374556260716</v>
      </c>
      <c r="AF272" s="31">
        <f t="shared" si="192"/>
        <v>-109.8118941436464</v>
      </c>
      <c r="AG272" s="31">
        <f t="shared" si="213"/>
        <v>73.803921600570277</v>
      </c>
      <c r="AH272" s="31">
        <f t="shared" si="193"/>
        <v>-81.42931873882182</v>
      </c>
      <c r="AI272" s="31">
        <f t="shared" si="194"/>
        <v>-89.995139771408049</v>
      </c>
      <c r="AJ272" s="31">
        <f t="shared" si="195"/>
        <v>14.578394926685075</v>
      </c>
      <c r="AK272" s="31">
        <f t="shared" si="196"/>
        <v>79.241343824666686</v>
      </c>
      <c r="AL272" s="32">
        <f t="shared" si="197"/>
        <v>-1.4576793377292665</v>
      </c>
      <c r="AM272" s="31">
        <f t="shared" si="198"/>
        <v>-32.273947844537311</v>
      </c>
      <c r="AN272" s="31">
        <f t="shared" si="199"/>
        <v>5.4953184507042652</v>
      </c>
      <c r="AO272" s="31">
        <f t="shared" si="200"/>
        <v>-43.027743791278674</v>
      </c>
      <c r="AP272" s="30">
        <f t="shared" si="214"/>
        <v>19.493882694704595</v>
      </c>
      <c r="AQ272" s="30">
        <f t="shared" si="215"/>
        <v>-19.244228782212005</v>
      </c>
      <c r="AR272" s="31">
        <f t="shared" si="201"/>
        <v>-16.888402193063861</v>
      </c>
      <c r="AS272" s="33">
        <f t="shared" si="202"/>
        <v>-152.83963793492507</v>
      </c>
      <c r="AT272" s="31">
        <f t="shared" si="203"/>
        <v>9.9590928411079081E-5</v>
      </c>
      <c r="AU272" s="31">
        <f t="shared" si="204"/>
        <v>0.27437184099576883</v>
      </c>
      <c r="AV272" s="32">
        <f t="shared" si="205"/>
        <v>-1.1852277817568171E-6</v>
      </c>
      <c r="AW272" s="31">
        <f t="shared" si="206"/>
        <v>-2.9931699634303116E-2</v>
      </c>
      <c r="AX272" s="34">
        <f t="shared" si="207"/>
        <v>9.8405700629322263E-5</v>
      </c>
      <c r="AY272" s="35">
        <f t="shared" si="208"/>
        <v>0.24444014136146572</v>
      </c>
      <c r="AZ272" s="10">
        <f t="shared" si="221"/>
        <v>-16.955886540436623</v>
      </c>
      <c r="BA272" s="10">
        <f t="shared" si="222"/>
        <v>-162.65864562886259</v>
      </c>
      <c r="BB272" s="10">
        <f t="shared" si="209"/>
        <v>17.341354371137413</v>
      </c>
      <c r="BC272" s="37"/>
      <c r="BD272" s="60">
        <f t="shared" si="210"/>
        <v>-17</v>
      </c>
      <c r="BE272" s="60">
        <f t="shared" si="211"/>
        <v>-163</v>
      </c>
      <c r="BF272" s="60">
        <f t="shared" si="212"/>
        <v>17</v>
      </c>
      <c r="BI272" s="37">
        <f t="shared" si="216"/>
        <v>-2.7967536353702315E-2</v>
      </c>
      <c r="BJ272" s="37">
        <f t="shared" si="217"/>
        <v>-4.5954124299871912</v>
      </c>
      <c r="BK272" s="37">
        <f t="shared" si="218"/>
        <v>-3.9615216719690455E-2</v>
      </c>
      <c r="BL272" s="37">
        <f t="shared" si="219"/>
        <v>-5.4680354053118156</v>
      </c>
    </row>
    <row r="273" spans="22:64" x14ac:dyDescent="0.35">
      <c r="V273" s="29">
        <v>3.6900000000000102</v>
      </c>
      <c r="W273" s="36">
        <f t="shared" si="184"/>
        <v>48977.881936845763</v>
      </c>
      <c r="X273" s="30">
        <f t="shared" si="220"/>
        <v>-6.6910605961528935</v>
      </c>
      <c r="Y273" s="31">
        <f t="shared" si="185"/>
        <v>-17.293078709354212</v>
      </c>
      <c r="Z273" s="31">
        <f t="shared" si="186"/>
        <v>-82.150752954147478</v>
      </c>
      <c r="AA273" s="31">
        <f t="shared" si="187"/>
        <v>1.2006364290178553</v>
      </c>
      <c r="AB273" s="31">
        <f t="shared" si="188"/>
        <v>-29.436631865994539</v>
      </c>
      <c r="AC273" s="31">
        <f t="shared" si="189"/>
        <v>1.4803776775616831E-3</v>
      </c>
      <c r="AD273" s="31">
        <f t="shared" si="190"/>
        <v>1.0578020494370433</v>
      </c>
      <c r="AE273" s="31">
        <f t="shared" si="191"/>
        <v>-22.782022498811688</v>
      </c>
      <c r="AF273" s="31">
        <f t="shared" si="192"/>
        <v>-110.52958277070498</v>
      </c>
      <c r="AG273" s="31">
        <f t="shared" si="213"/>
        <v>73.803921600570277</v>
      </c>
      <c r="AH273" s="31">
        <f t="shared" si="193"/>
        <v>-81.629318737415332</v>
      </c>
      <c r="AI273" s="31">
        <f t="shared" si="194"/>
        <v>-89.99525040371708</v>
      </c>
      <c r="AJ273" s="31">
        <f t="shared" si="195"/>
        <v>14.771578297563224</v>
      </c>
      <c r="AK273" s="31">
        <f t="shared" si="196"/>
        <v>79.480713116174044</v>
      </c>
      <c r="AL273" s="32">
        <f t="shared" si="197"/>
        <v>-1.5156485076082338</v>
      </c>
      <c r="AM273" s="31">
        <f t="shared" si="198"/>
        <v>-32.872481512608147</v>
      </c>
      <c r="AN273" s="31">
        <f t="shared" si="199"/>
        <v>5.4305326531099354</v>
      </c>
      <c r="AO273" s="31">
        <f t="shared" si="200"/>
        <v>-43.387018800151182</v>
      </c>
      <c r="AP273" s="30">
        <f t="shared" si="214"/>
        <v>19.493882694704595</v>
      </c>
      <c r="AQ273" s="30">
        <f t="shared" si="215"/>
        <v>-19.244228782212005</v>
      </c>
      <c r="AR273" s="31">
        <f t="shared" si="201"/>
        <v>-17.101835933209163</v>
      </c>
      <c r="AS273" s="33">
        <f t="shared" si="202"/>
        <v>-153.91660157085616</v>
      </c>
      <c r="AT273" s="31">
        <f t="shared" si="203"/>
        <v>1.0428444791298358E-4</v>
      </c>
      <c r="AU273" s="31">
        <f t="shared" si="204"/>
        <v>0.28076268102759405</v>
      </c>
      <c r="AV273" s="32">
        <f t="shared" si="205"/>
        <v>-1.241085838960368E-6</v>
      </c>
      <c r="AW273" s="31">
        <f t="shared" si="206"/>
        <v>-3.0628898351520592E-2</v>
      </c>
      <c r="AX273" s="34">
        <f t="shared" si="207"/>
        <v>1.0304336207402321E-4</v>
      </c>
      <c r="AY273" s="35">
        <f t="shared" si="208"/>
        <v>0.25013378267607345</v>
      </c>
      <c r="AZ273" s="10">
        <f t="shared" si="221"/>
        <v>-17.172487399421595</v>
      </c>
      <c r="BA273" s="10">
        <f t="shared" si="222"/>
        <v>-163.96304998729329</v>
      </c>
      <c r="BB273" s="10">
        <f t="shared" si="209"/>
        <v>16.036950012706711</v>
      </c>
      <c r="BC273" s="62"/>
      <c r="BD273" s="60">
        <f t="shared" si="210"/>
        <v>-17</v>
      </c>
      <c r="BE273" s="60">
        <f t="shared" si="211"/>
        <v>-164</v>
      </c>
      <c r="BF273" s="60">
        <f t="shared" si="212"/>
        <v>16</v>
      </c>
      <c r="BI273" s="37">
        <f t="shared" si="216"/>
        <v>-2.9281172111219445E-2</v>
      </c>
      <c r="BJ273" s="37">
        <f t="shared" si="217"/>
        <v>-4.7019788174632176</v>
      </c>
      <c r="BK273" s="37">
        <f t="shared" si="218"/>
        <v>-4.1473337463287623E-2</v>
      </c>
      <c r="BL273" s="37">
        <f t="shared" si="219"/>
        <v>-5.5946033816499954</v>
      </c>
    </row>
    <row r="274" spans="22:64" x14ac:dyDescent="0.35">
      <c r="V274" s="29">
        <v>3.7000000000000099</v>
      </c>
      <c r="W274" s="38">
        <f t="shared" si="184"/>
        <v>50118.7233627284</v>
      </c>
      <c r="X274" s="30">
        <f t="shared" si="220"/>
        <v>-6.6910605961528935</v>
      </c>
      <c r="Y274" s="31">
        <f t="shared" si="185"/>
        <v>-17.489431649921357</v>
      </c>
      <c r="Z274" s="31">
        <f t="shared" si="186"/>
        <v>-82.327270896699332</v>
      </c>
      <c r="AA274" s="31">
        <f t="shared" si="187"/>
        <v>1.2497934687779744</v>
      </c>
      <c r="AB274" s="31">
        <f t="shared" si="188"/>
        <v>-30.004639425642306</v>
      </c>
      <c r="AC274" s="31">
        <f t="shared" si="189"/>
        <v>1.5501332783156992E-3</v>
      </c>
      <c r="AD274" s="31">
        <f t="shared" si="190"/>
        <v>1.0824356288283923</v>
      </c>
      <c r="AE274" s="31">
        <f t="shared" si="191"/>
        <v>-22.929148644017964</v>
      </c>
      <c r="AF274" s="31">
        <f t="shared" si="192"/>
        <v>-111.24947469351325</v>
      </c>
      <c r="AG274" s="31">
        <f t="shared" si="213"/>
        <v>73.803921600570277</v>
      </c>
      <c r="AH274" s="31">
        <f t="shared" si="193"/>
        <v>-81.829318736072153</v>
      </c>
      <c r="AI274" s="31">
        <f t="shared" si="194"/>
        <v>-89.99535851772734</v>
      </c>
      <c r="AJ274" s="31">
        <f t="shared" si="195"/>
        <v>14.965058464251843</v>
      </c>
      <c r="AK274" s="31">
        <f t="shared" si="196"/>
        <v>79.71499311022508</v>
      </c>
      <c r="AL274" s="32">
        <f t="shared" si="197"/>
        <v>-1.5755316044307217</v>
      </c>
      <c r="AM274" s="31">
        <f t="shared" si="198"/>
        <v>-33.476702939836578</v>
      </c>
      <c r="AN274" s="31">
        <f t="shared" si="199"/>
        <v>5.3641297243192447</v>
      </c>
      <c r="AO274" s="31">
        <f t="shared" si="200"/>
        <v>-43.757068347338837</v>
      </c>
      <c r="AP274" s="30">
        <f t="shared" si="214"/>
        <v>19.493882694704595</v>
      </c>
      <c r="AQ274" s="30">
        <f t="shared" si="215"/>
        <v>-19.244228782212005</v>
      </c>
      <c r="AR274" s="31">
        <f t="shared" si="201"/>
        <v>-17.315365007206129</v>
      </c>
      <c r="AS274" s="33">
        <f t="shared" si="202"/>
        <v>-155.00654304085208</v>
      </c>
      <c r="AT274" s="31">
        <f t="shared" si="203"/>
        <v>1.0919916074030066E-4</v>
      </c>
      <c r="AU274" s="31">
        <f t="shared" si="204"/>
        <v>0.28730237561344751</v>
      </c>
      <c r="AV274" s="32">
        <f t="shared" si="205"/>
        <v>-1.2995764028956255E-6</v>
      </c>
      <c r="AW274" s="31">
        <f t="shared" si="206"/>
        <v>-3.1342336903684882E-2</v>
      </c>
      <c r="AX274" s="34">
        <f t="shared" si="207"/>
        <v>1.0789958433740503E-4</v>
      </c>
      <c r="AY274" s="35">
        <f t="shared" si="208"/>
        <v>0.25596003870976264</v>
      </c>
      <c r="AZ274" s="10">
        <f t="shared" si="221"/>
        <v>-17.389331576534463</v>
      </c>
      <c r="BA274" s="10">
        <f t="shared" si="222"/>
        <v>-165.28563952464066</v>
      </c>
      <c r="BB274" s="10">
        <f t="shared" si="209"/>
        <v>14.714360475359342</v>
      </c>
      <c r="BC274" s="37"/>
      <c r="BD274" s="60">
        <f t="shared" si="210"/>
        <v>-17</v>
      </c>
      <c r="BE274" s="60">
        <f t="shared" si="211"/>
        <v>-165</v>
      </c>
      <c r="BF274" s="60">
        <f t="shared" si="212"/>
        <v>15</v>
      </c>
      <c r="BI274" s="37">
        <f t="shared" si="216"/>
        <v>-3.0656291873867762E-2</v>
      </c>
      <c r="BJ274" s="37">
        <f t="shared" si="217"/>
        <v>-4.8109937066381478</v>
      </c>
      <c r="BK274" s="37">
        <f t="shared" si="218"/>
        <v>-4.3418177038800979E-2</v>
      </c>
      <c r="BL274" s="37">
        <f t="shared" si="219"/>
        <v>-5.7240628158601794</v>
      </c>
    </row>
    <row r="275" spans="22:64" x14ac:dyDescent="0.35">
      <c r="V275" s="29">
        <v>3.7100000000000102</v>
      </c>
      <c r="W275" s="38">
        <f t="shared" si="184"/>
        <v>51286.138399137766</v>
      </c>
      <c r="X275" s="30">
        <f t="shared" si="220"/>
        <v>-6.6910605961528935</v>
      </c>
      <c r="Y275" s="31">
        <f t="shared" si="185"/>
        <v>-17.685945873855932</v>
      </c>
      <c r="Z275" s="31">
        <f t="shared" si="186"/>
        <v>-82.499912503226341</v>
      </c>
      <c r="AA275" s="31">
        <f t="shared" si="187"/>
        <v>1.3006777320343912</v>
      </c>
      <c r="AB275" s="31">
        <f t="shared" si="188"/>
        <v>-30.579221689737352</v>
      </c>
      <c r="AC275" s="31">
        <f t="shared" si="189"/>
        <v>1.6231751584232872E-3</v>
      </c>
      <c r="AD275" s="31">
        <f t="shared" si="190"/>
        <v>1.1076425836209589</v>
      </c>
      <c r="AE275" s="31">
        <f t="shared" si="191"/>
        <v>-23.07470556281601</v>
      </c>
      <c r="AF275" s="31">
        <f t="shared" si="192"/>
        <v>-111.97149160934273</v>
      </c>
      <c r="AG275" s="31">
        <f t="shared" si="213"/>
        <v>73.803921600570277</v>
      </c>
      <c r="AH275" s="31">
        <f t="shared" si="193"/>
        <v>-82.029318734789427</v>
      </c>
      <c r="AI275" s="31">
        <f t="shared" si="194"/>
        <v>-89.995464170762304</v>
      </c>
      <c r="AJ275" s="31">
        <f t="shared" si="195"/>
        <v>15.158822921447562</v>
      </c>
      <c r="AK275" s="31">
        <f t="shared" si="196"/>
        <v>79.944276673303762</v>
      </c>
      <c r="AL275" s="32">
        <f t="shared" si="197"/>
        <v>-1.6373643077025615</v>
      </c>
      <c r="AM275" s="31">
        <f t="shared" si="198"/>
        <v>-34.086394914986549</v>
      </c>
      <c r="AN275" s="31">
        <f t="shared" si="199"/>
        <v>5.29606147952585</v>
      </c>
      <c r="AO275" s="31">
        <f t="shared" si="200"/>
        <v>-44.137582412445092</v>
      </c>
      <c r="AP275" s="30">
        <f t="shared" si="214"/>
        <v>19.493882694704595</v>
      </c>
      <c r="AQ275" s="30">
        <f t="shared" si="215"/>
        <v>-19.244228782212005</v>
      </c>
      <c r="AR275" s="31">
        <f t="shared" si="201"/>
        <v>-17.52899017079757</v>
      </c>
      <c r="AS275" s="33">
        <f t="shared" si="202"/>
        <v>-156.10907402178782</v>
      </c>
      <c r="AT275" s="31">
        <f t="shared" si="203"/>
        <v>1.1434549088560719E-4</v>
      </c>
      <c r="AU275" s="31">
        <f t="shared" si="204"/>
        <v>0.29399439150399015</v>
      </c>
      <c r="AV275" s="32">
        <f t="shared" si="205"/>
        <v>-1.360823543042727E-6</v>
      </c>
      <c r="AW275" s="31">
        <f t="shared" si="206"/>
        <v>-3.2072393564474409E-2</v>
      </c>
      <c r="AX275" s="34">
        <f t="shared" si="207"/>
        <v>1.1298466734256447E-4</v>
      </c>
      <c r="AY275" s="35">
        <f t="shared" si="208"/>
        <v>0.26192199793951576</v>
      </c>
      <c r="AZ275" s="10">
        <f t="shared" si="221"/>
        <v>-17.606426679689704</v>
      </c>
      <c r="BA275" s="10">
        <f t="shared" si="222"/>
        <v>-166.62614082224107</v>
      </c>
      <c r="BB275" s="10">
        <f t="shared" si="209"/>
        <v>13.373859177758931</v>
      </c>
      <c r="BC275" s="37"/>
      <c r="BD275" s="60">
        <f t="shared" si="210"/>
        <v>-18</v>
      </c>
      <c r="BE275" s="60">
        <f t="shared" si="211"/>
        <v>-167</v>
      </c>
      <c r="BF275" s="60">
        <f t="shared" si="212"/>
        <v>13</v>
      </c>
      <c r="BI275" s="37">
        <f t="shared" si="216"/>
        <v>-3.2095752514557832E-2</v>
      </c>
      <c r="BJ275" s="37">
        <f t="shared" si="217"/>
        <v>-4.9225117396920037</v>
      </c>
      <c r="BK275" s="37">
        <f t="shared" si="218"/>
        <v>-4.5453741044921135E-2</v>
      </c>
      <c r="BL275" s="37">
        <f t="shared" si="219"/>
        <v>-5.8564770587007615</v>
      </c>
    </row>
    <row r="276" spans="22:64" x14ac:dyDescent="0.35">
      <c r="V276" s="29">
        <v>3.72000000000001</v>
      </c>
      <c r="W276" s="36">
        <f t="shared" si="184"/>
        <v>52480.746024978471</v>
      </c>
      <c r="X276" s="30">
        <f t="shared" si="220"/>
        <v>-6.6910605961528935</v>
      </c>
      <c r="Y276" s="31">
        <f t="shared" si="185"/>
        <v>-17.882614369782814</v>
      </c>
      <c r="Z276" s="31">
        <f t="shared" si="186"/>
        <v>-82.668756764432956</v>
      </c>
      <c r="AA276" s="31">
        <f t="shared" si="187"/>
        <v>1.3533287233610491</v>
      </c>
      <c r="AB276" s="31">
        <f t="shared" si="188"/>
        <v>-31.160221000330349</v>
      </c>
      <c r="AC276" s="31">
        <f t="shared" si="189"/>
        <v>1.6996580796450641E-3</v>
      </c>
      <c r="AD276" s="31">
        <f t="shared" si="190"/>
        <v>1.1334362398227791</v>
      </c>
      <c r="AE276" s="31">
        <f t="shared" si="191"/>
        <v>-23.218646584495016</v>
      </c>
      <c r="AF276" s="31">
        <f t="shared" si="192"/>
        <v>-112.69554152494052</v>
      </c>
      <c r="AG276" s="31">
        <f t="shared" si="213"/>
        <v>73.803921600570277</v>
      </c>
      <c r="AH276" s="31">
        <f t="shared" si="193"/>
        <v>-82.229318733564412</v>
      </c>
      <c r="AI276" s="31">
        <f t="shared" si="194"/>
        <v>-89.995567418840594</v>
      </c>
      <c r="AJ276" s="31">
        <f t="shared" si="195"/>
        <v>15.352859655085648</v>
      </c>
      <c r="AK276" s="31">
        <f t="shared" si="196"/>
        <v>80.168655986041713</v>
      </c>
      <c r="AL276" s="32">
        <f t="shared" si="197"/>
        <v>-1.7011811800833176</v>
      </c>
      <c r="AM276" s="31">
        <f t="shared" si="198"/>
        <v>-34.701328398880108</v>
      </c>
      <c r="AN276" s="31">
        <f t="shared" si="199"/>
        <v>5.2262813420081962</v>
      </c>
      <c r="AO276" s="31">
        <f t="shared" si="200"/>
        <v>-44.528239831678988</v>
      </c>
      <c r="AP276" s="30">
        <f t="shared" si="214"/>
        <v>19.493882694704595</v>
      </c>
      <c r="AQ276" s="30">
        <f t="shared" si="215"/>
        <v>-19.244228782212005</v>
      </c>
      <c r="AR276" s="31">
        <f t="shared" si="201"/>
        <v>-17.742711329994229</v>
      </c>
      <c r="AS276" s="33">
        <f t="shared" si="202"/>
        <v>-157.2237813566195</v>
      </c>
      <c r="AT276" s="31">
        <f t="shared" si="203"/>
        <v>1.1973435356093063E-4</v>
      </c>
      <c r="AU276" s="31">
        <f t="shared" si="204"/>
        <v>0.30084227616388126</v>
      </c>
      <c r="AV276" s="32">
        <f t="shared" si="205"/>
        <v>-1.4249571707846091E-6</v>
      </c>
      <c r="AW276" s="31">
        <f t="shared" si="206"/>
        <v>-3.2819455418645227E-2</v>
      </c>
      <c r="AX276" s="34">
        <f t="shared" si="207"/>
        <v>1.1830939639014602E-4</v>
      </c>
      <c r="AY276" s="35">
        <f t="shared" si="208"/>
        <v>0.26802282074523603</v>
      </c>
      <c r="AZ276" s="10">
        <f t="shared" si="221"/>
        <v>-17.823779778387564</v>
      </c>
      <c r="BA276" s="10">
        <f t="shared" si="222"/>
        <v>-167.98425785628478</v>
      </c>
      <c r="BB276" s="10">
        <f t="shared" si="209"/>
        <v>12.015742143715215</v>
      </c>
      <c r="BC276" s="62"/>
      <c r="BD276" s="60">
        <f t="shared" si="210"/>
        <v>-18</v>
      </c>
      <c r="BE276" s="60">
        <f t="shared" si="211"/>
        <v>-168</v>
      </c>
      <c r="BF276" s="60">
        <f t="shared" si="212"/>
        <v>12</v>
      </c>
      <c r="BI276" s="37">
        <f t="shared" si="216"/>
        <v>-3.3602541655679732E-2</v>
      </c>
      <c r="BJ276" s="37">
        <f t="shared" si="217"/>
        <v>-5.0365886633698462</v>
      </c>
      <c r="BK276" s="37">
        <f t="shared" si="218"/>
        <v>-4.7584216134047647E-2</v>
      </c>
      <c r="BL276" s="37">
        <f t="shared" si="219"/>
        <v>-5.9919106570406795</v>
      </c>
    </row>
    <row r="277" spans="22:64" x14ac:dyDescent="0.35">
      <c r="V277" s="29">
        <v>3.7300000000000102</v>
      </c>
      <c r="W277" s="38">
        <f t="shared" si="184"/>
        <v>53703.179637026609</v>
      </c>
      <c r="X277" s="30">
        <f t="shared" si="220"/>
        <v>-6.6910605961528935</v>
      </c>
      <c r="Y277" s="31">
        <f t="shared" si="185"/>
        <v>-18.079430420639891</v>
      </c>
      <c r="Z277" s="31">
        <f t="shared" si="186"/>
        <v>-82.833881467400346</v>
      </c>
      <c r="AA277" s="31">
        <f t="shared" si="187"/>
        <v>1.407785381284069</v>
      </c>
      <c r="AB277" s="31">
        <f t="shared" si="188"/>
        <v>-31.747467444165562</v>
      </c>
      <c r="AC277" s="31">
        <f t="shared" si="189"/>
        <v>1.7797440862788135E-3</v>
      </c>
      <c r="AD277" s="31">
        <f t="shared" si="190"/>
        <v>1.1598302317278717</v>
      </c>
      <c r="AE277" s="31">
        <f t="shared" si="191"/>
        <v>-23.36092589142244</v>
      </c>
      <c r="AF277" s="31">
        <f t="shared" si="192"/>
        <v>-113.42151867983804</v>
      </c>
      <c r="AG277" s="31">
        <f t="shared" si="213"/>
        <v>73.803921600570277</v>
      </c>
      <c r="AH277" s="31">
        <f t="shared" si="193"/>
        <v>-82.429318732394563</v>
      </c>
      <c r="AI277" s="31">
        <f t="shared" si="194"/>
        <v>-89.995668316705732</v>
      </c>
      <c r="AJ277" s="31">
        <f t="shared" si="195"/>
        <v>15.547157126104009</v>
      </c>
      <c r="AK277" s="31">
        <f t="shared" si="196"/>
        <v>80.388222474445044</v>
      </c>
      <c r="AL277" s="32">
        <f t="shared" si="197"/>
        <v>-1.7670155529256224</v>
      </c>
      <c r="AM277" s="31">
        <f t="shared" si="198"/>
        <v>-35.321262769697746</v>
      </c>
      <c r="AN277" s="31">
        <f t="shared" si="199"/>
        <v>5.1547444413541008</v>
      </c>
      <c r="AO277" s="31">
        <f t="shared" si="200"/>
        <v>-44.928708611958434</v>
      </c>
      <c r="AP277" s="30">
        <f t="shared" si="214"/>
        <v>19.493882694704595</v>
      </c>
      <c r="AQ277" s="30">
        <f t="shared" si="215"/>
        <v>-19.244228782212005</v>
      </c>
      <c r="AR277" s="31">
        <f t="shared" si="201"/>
        <v>-17.956527537575749</v>
      </c>
      <c r="AS277" s="33">
        <f t="shared" si="202"/>
        <v>-158.35022729179647</v>
      </c>
      <c r="AT277" s="31">
        <f t="shared" si="203"/>
        <v>1.2537717834455123E-4</v>
      </c>
      <c r="AU277" s="31">
        <f t="shared" si="204"/>
        <v>0.30784965964920918</v>
      </c>
      <c r="AV277" s="32">
        <f t="shared" si="205"/>
        <v>-1.4921133209913018E-6</v>
      </c>
      <c r="AW277" s="31">
        <f t="shared" si="206"/>
        <v>-3.3583918567264538E-2</v>
      </c>
      <c r="AX277" s="34">
        <f t="shared" si="207"/>
        <v>1.2388506502355993E-4</v>
      </c>
      <c r="AY277" s="35">
        <f t="shared" si="208"/>
        <v>0.27426574108194463</v>
      </c>
      <c r="AZ277" s="10">
        <f t="shared" si="221"/>
        <v>-18.041397413790648</v>
      </c>
      <c r="BA277" s="10">
        <f t="shared" si="222"/>
        <v>-169.35967225624304</v>
      </c>
      <c r="BB277" s="10">
        <f t="shared" si="209"/>
        <v>10.640327743756956</v>
      </c>
      <c r="BC277" s="37"/>
      <c r="BD277" s="60">
        <f t="shared" si="210"/>
        <v>-18</v>
      </c>
      <c r="BE277" s="60">
        <f t="shared" si="211"/>
        <v>-169</v>
      </c>
      <c r="BF277" s="60">
        <f t="shared" si="212"/>
        <v>11</v>
      </c>
      <c r="BI277" s="37">
        <f t="shared" si="216"/>
        <v>-3.5179783462132901E-2</v>
      </c>
      <c r="BJ277" s="37">
        <f t="shared" si="217"/>
        <v>-5.153281343013556</v>
      </c>
      <c r="BK277" s="37">
        <f t="shared" si="218"/>
        <v>-4.9813977817788055E-2</v>
      </c>
      <c r="BL277" s="37">
        <f t="shared" si="219"/>
        <v>-6.1304293625149526</v>
      </c>
    </row>
    <row r="278" spans="22:64" x14ac:dyDescent="0.35">
      <c r="V278" s="29">
        <v>3.74000000000001</v>
      </c>
      <c r="W278" s="38">
        <f t="shared" si="184"/>
        <v>54954.087385763814</v>
      </c>
      <c r="X278" s="30">
        <f t="shared" si="220"/>
        <v>-6.6910605961528935</v>
      </c>
      <c r="Y278" s="31">
        <f t="shared" si="185"/>
        <v>-18.27638759223413</v>
      </c>
      <c r="Z278" s="31">
        <f t="shared" si="186"/>
        <v>-82.995363185708896</v>
      </c>
      <c r="AA278" s="31">
        <f t="shared" si="187"/>
        <v>1.4640859687354593</v>
      </c>
      <c r="AB278" s="31">
        <f t="shared" si="188"/>
        <v>-32.34077884155009</v>
      </c>
      <c r="AC278" s="31">
        <f t="shared" si="189"/>
        <v>1.8636028472881832E-3</v>
      </c>
      <c r="AD278" s="31">
        <f t="shared" si="190"/>
        <v>1.1868385089459552</v>
      </c>
      <c r="AE278" s="31">
        <f t="shared" si="191"/>
        <v>-23.501498616804277</v>
      </c>
      <c r="AF278" s="31">
        <f t="shared" si="192"/>
        <v>-114.14930351831303</v>
      </c>
      <c r="AG278" s="31">
        <f t="shared" si="213"/>
        <v>73.803921600570277</v>
      </c>
      <c r="AH278" s="31">
        <f t="shared" si="193"/>
        <v>-82.629318731277337</v>
      </c>
      <c r="AI278" s="31">
        <f t="shared" si="194"/>
        <v>-89.995766917855093</v>
      </c>
      <c r="AJ278" s="31">
        <f t="shared" si="195"/>
        <v>15.741704254472978</v>
      </c>
      <c r="AK278" s="31">
        <f t="shared" si="196"/>
        <v>80.603066747211216</v>
      </c>
      <c r="AL278" s="32">
        <f t="shared" si="197"/>
        <v>-1.8348994127717766</v>
      </c>
      <c r="AM278" s="31">
        <f t="shared" si="198"/>
        <v>-35.945946124768433</v>
      </c>
      <c r="AN278" s="31">
        <f t="shared" si="199"/>
        <v>5.0814077109941413</v>
      </c>
      <c r="AO278" s="31">
        <f t="shared" si="200"/>
        <v>-45.33864629541231</v>
      </c>
      <c r="AP278" s="30">
        <f t="shared" si="214"/>
        <v>19.493882694704595</v>
      </c>
      <c r="AQ278" s="30">
        <f t="shared" si="215"/>
        <v>-19.244228782212005</v>
      </c>
      <c r="AR278" s="31">
        <f t="shared" si="201"/>
        <v>-18.170436993317544</v>
      </c>
      <c r="AS278" s="33">
        <f t="shared" si="202"/>
        <v>-159.48794981372535</v>
      </c>
      <c r="AT278" s="31">
        <f t="shared" si="203"/>
        <v>1.3128593340739063E-4</v>
      </c>
      <c r="AU278" s="31">
        <f t="shared" si="204"/>
        <v>0.31502025652845006</v>
      </c>
      <c r="AV278" s="32">
        <f t="shared" si="205"/>
        <v>-1.5624344442118949E-6</v>
      </c>
      <c r="AW278" s="31">
        <f t="shared" si="206"/>
        <v>-3.4366188337723098E-2</v>
      </c>
      <c r="AX278" s="34">
        <f t="shared" si="207"/>
        <v>1.2972349896317874E-4</v>
      </c>
      <c r="AY278" s="35">
        <f t="shared" si="208"/>
        <v>0.28065406819072697</v>
      </c>
      <c r="AZ278" s="10">
        <f t="shared" si="221"/>
        <v>-18.259285613063977</v>
      </c>
      <c r="BA278" s="10">
        <f t="shared" si="222"/>
        <v>-170.7520436607596</v>
      </c>
      <c r="BB278" s="10">
        <f t="shared" si="209"/>
        <v>9.2479563392404032</v>
      </c>
      <c r="BC278" s="37"/>
      <c r="BD278" s="60">
        <f t="shared" si="210"/>
        <v>-18</v>
      </c>
      <c r="BE278" s="60">
        <f t="shared" si="211"/>
        <v>-171</v>
      </c>
      <c r="BF278" s="60">
        <f t="shared" si="212"/>
        <v>9</v>
      </c>
      <c r="BI278" s="37">
        <f t="shared" si="216"/>
        <v>-3.6830744672693552E-2</v>
      </c>
      <c r="BJ278" s="37">
        <f t="shared" si="217"/>
        <v>-5.2726477761236383</v>
      </c>
      <c r="BK278" s="37">
        <f t="shared" si="218"/>
        <v>-5.2147598572697601E-2</v>
      </c>
      <c r="BL278" s="37">
        <f t="shared" si="219"/>
        <v>-6.272100139101334</v>
      </c>
    </row>
    <row r="279" spans="22:64" x14ac:dyDescent="0.35">
      <c r="V279" s="29">
        <v>3.7500000000000102</v>
      </c>
      <c r="W279" s="36">
        <f t="shared" si="184"/>
        <v>56234.132519036291</v>
      </c>
      <c r="X279" s="30">
        <f t="shared" si="220"/>
        <v>-6.6910605961528935</v>
      </c>
      <c r="Y279" s="31">
        <f t="shared" si="185"/>
        <v>-18.473479722162928</v>
      </c>
      <c r="Z279" s="31">
        <f t="shared" si="186"/>
        <v>-83.15327727202218</v>
      </c>
      <c r="AA279" s="31">
        <f t="shared" si="187"/>
        <v>1.5222679613333572</v>
      </c>
      <c r="AB279" s="31">
        <f t="shared" si="188"/>
        <v>-32.939960783893056</v>
      </c>
      <c r="AC279" s="31">
        <f t="shared" si="189"/>
        <v>1.9514120144689757E-3</v>
      </c>
      <c r="AD279" s="31">
        <f t="shared" si="190"/>
        <v>1.2144753435851754</v>
      </c>
      <c r="AE279" s="31">
        <f t="shared" si="191"/>
        <v>-23.640320944967996</v>
      </c>
      <c r="AF279" s="31">
        <f t="shared" si="192"/>
        <v>-114.87876271233006</v>
      </c>
      <c r="AG279" s="31">
        <f t="shared" si="213"/>
        <v>73.803921600570277</v>
      </c>
      <c r="AH279" s="31">
        <f t="shared" si="193"/>
        <v>-82.829318730210417</v>
      </c>
      <c r="AI279" s="31">
        <f t="shared" si="194"/>
        <v>-89.995863274568293</v>
      </c>
      <c r="AJ279" s="31">
        <f t="shared" si="195"/>
        <v>15.936490403514247</v>
      </c>
      <c r="AK279" s="31">
        <f t="shared" si="196"/>
        <v>80.813278538805733</v>
      </c>
      <c r="AL279" s="32">
        <f t="shared" si="197"/>
        <v>-1.9048632895492954</v>
      </c>
      <c r="AM279" s="31">
        <f t="shared" si="198"/>
        <v>-36.57511563927055</v>
      </c>
      <c r="AN279" s="31">
        <f t="shared" si="199"/>
        <v>5.0062299843248113</v>
      </c>
      <c r="AO279" s="31">
        <f t="shared" si="200"/>
        <v>-45.75770037503311</v>
      </c>
      <c r="AP279" s="30">
        <f t="shared" si="214"/>
        <v>19.493882694704595</v>
      </c>
      <c r="AQ279" s="30">
        <f t="shared" si="215"/>
        <v>-19.244228782212005</v>
      </c>
      <c r="AR279" s="31">
        <f t="shared" si="201"/>
        <v>-18.384437048150595</v>
      </c>
      <c r="AS279" s="33">
        <f t="shared" si="202"/>
        <v>-160.63646308736315</v>
      </c>
      <c r="AT279" s="31">
        <f t="shared" si="203"/>
        <v>1.3747315090187421E-4</v>
      </c>
      <c r="AU279" s="31">
        <f t="shared" si="204"/>
        <v>0.32235786784798337</v>
      </c>
      <c r="AV279" s="32">
        <f t="shared" si="205"/>
        <v>-1.6360696959735873E-6</v>
      </c>
      <c r="AW279" s="31">
        <f t="shared" si="206"/>
        <v>-3.5166679498640573E-2</v>
      </c>
      <c r="AX279" s="34">
        <f t="shared" si="207"/>
        <v>1.3583708120590063E-4</v>
      </c>
      <c r="AY279" s="35">
        <f t="shared" si="208"/>
        <v>0.28719118834934282</v>
      </c>
      <c r="AZ279" s="10">
        <f t="shared" si="221"/>
        <v>-18.477449908201525</v>
      </c>
      <c r="BA279" s="10">
        <f t="shared" si="222"/>
        <v>-172.16101017391506</v>
      </c>
      <c r="BB279" s="10">
        <f t="shared" si="209"/>
        <v>7.8389898260849407</v>
      </c>
      <c r="BC279" s="62"/>
      <c r="BD279" s="60">
        <f t="shared" si="210"/>
        <v>-18</v>
      </c>
      <c r="BE279" s="60">
        <f t="shared" si="211"/>
        <v>-172</v>
      </c>
      <c r="BF279" s="60">
        <f t="shared" si="212"/>
        <v>8</v>
      </c>
      <c r="BI279" s="37">
        <f t="shared" si="216"/>
        <v>-3.8558840877782934E-2</v>
      </c>
      <c r="BJ279" s="37">
        <f t="shared" si="217"/>
        <v>-5.3947471053883396</v>
      </c>
      <c r="BK279" s="37">
        <f t="shared" si="218"/>
        <v>-5.4589856254354349E-2</v>
      </c>
      <c r="BL279" s="37">
        <f t="shared" si="219"/>
        <v>-6.4169911695128885</v>
      </c>
    </row>
    <row r="280" spans="22:64" x14ac:dyDescent="0.35">
      <c r="V280" s="29">
        <v>3.76000000000001</v>
      </c>
      <c r="W280" s="38">
        <f t="shared" si="184"/>
        <v>57543.9937337171</v>
      </c>
      <c r="X280" s="30">
        <f t="shared" si="220"/>
        <v>-6.6910605961528935</v>
      </c>
      <c r="Y280" s="31">
        <f t="shared" si="185"/>
        <v>-18.670700909095842</v>
      </c>
      <c r="Z280" s="31">
        <f t="shared" si="186"/>
        <v>-83.307697852952856</v>
      </c>
      <c r="AA280" s="31">
        <f t="shared" si="187"/>
        <v>1.5823679340464867</v>
      </c>
      <c r="AB280" s="31">
        <f t="shared" si="188"/>
        <v>-33.544806722171181</v>
      </c>
      <c r="AC280" s="31">
        <f t="shared" si="189"/>
        <v>2.0433575973665117E-3</v>
      </c>
      <c r="AD280" s="31">
        <f t="shared" si="190"/>
        <v>1.2427553375905562</v>
      </c>
      <c r="AE280" s="31">
        <f t="shared" si="191"/>
        <v>-23.777350213604883</v>
      </c>
      <c r="AF280" s="31">
        <f t="shared" si="192"/>
        <v>-115.60974923753349</v>
      </c>
      <c r="AG280" s="31">
        <f t="shared" si="213"/>
        <v>73.803921600570277</v>
      </c>
      <c r="AH280" s="31">
        <f t="shared" si="193"/>
        <v>-83.029318729191488</v>
      </c>
      <c r="AI280" s="31">
        <f t="shared" si="194"/>
        <v>-89.995957437934948</v>
      </c>
      <c r="AJ280" s="31">
        <f t="shared" si="195"/>
        <v>16.131505364527612</v>
      </c>
      <c r="AK280" s="31">
        <f t="shared" si="196"/>
        <v>81.018946657975505</v>
      </c>
      <c r="AL280" s="32">
        <f t="shared" si="197"/>
        <v>-1.9769361472263438</v>
      </c>
      <c r="AM280" s="31">
        <f t="shared" si="198"/>
        <v>-37.208497981782592</v>
      </c>
      <c r="AN280" s="31">
        <f t="shared" si="199"/>
        <v>4.9291720886800583</v>
      </c>
      <c r="AO280" s="31">
        <f t="shared" si="200"/>
        <v>-46.185508761742035</v>
      </c>
      <c r="AP280" s="30">
        <f t="shared" si="214"/>
        <v>19.493882694704595</v>
      </c>
      <c r="AQ280" s="30">
        <f t="shared" si="215"/>
        <v>-19.244228782212005</v>
      </c>
      <c r="AR280" s="31">
        <f t="shared" si="201"/>
        <v>-18.598524212432235</v>
      </c>
      <c r="AS280" s="33">
        <f t="shared" si="202"/>
        <v>-161.79525799927552</v>
      </c>
      <c r="AT280" s="31">
        <f t="shared" si="203"/>
        <v>1.4395195352672011E-4</v>
      </c>
      <c r="AU280" s="31">
        <f t="shared" si="204"/>
        <v>0.3298663831431628</v>
      </c>
      <c r="AV280" s="32">
        <f t="shared" si="205"/>
        <v>-1.7131752694755566E-6</v>
      </c>
      <c r="AW280" s="31">
        <f t="shared" si="206"/>
        <v>-3.5985816479775515E-2</v>
      </c>
      <c r="AX280" s="34">
        <f t="shared" si="207"/>
        <v>1.4223877825724455E-4</v>
      </c>
      <c r="AY280" s="35">
        <f t="shared" si="208"/>
        <v>0.2938805666633873</v>
      </c>
      <c r="AZ280" s="10">
        <f t="shared" si="221"/>
        <v>-18.695895359533218</v>
      </c>
      <c r="BA280" s="10">
        <f t="shared" si="222"/>
        <v>-173.58618892401739</v>
      </c>
      <c r="BB280" s="10">
        <f t="shared" si="209"/>
        <v>6.4138110759826077</v>
      </c>
      <c r="BC280" s="37"/>
      <c r="BD280" s="60">
        <f t="shared" si="210"/>
        <v>-19</v>
      </c>
      <c r="BE280" s="60">
        <f t="shared" si="211"/>
        <v>-174</v>
      </c>
      <c r="BF280" s="60">
        <f t="shared" si="212"/>
        <v>6</v>
      </c>
      <c r="BI280" s="37">
        <f t="shared" si="216"/>
        <v>-4.0367643051683846E-2</v>
      </c>
      <c r="BJ280" s="37">
        <f t="shared" si="217"/>
        <v>-5.5196396311118754</v>
      </c>
      <c r="BK280" s="37">
        <f t="shared" si="218"/>
        <v>-5.7145742827554427E-2</v>
      </c>
      <c r="BL280" s="37">
        <f t="shared" si="219"/>
        <v>-6.565171860293356</v>
      </c>
    </row>
    <row r="281" spans="22:64" x14ac:dyDescent="0.35">
      <c r="V281" s="29">
        <v>3.7700000000000098</v>
      </c>
      <c r="W281" s="38">
        <f t="shared" si="184"/>
        <v>58884.365535560224</v>
      </c>
      <c r="X281" s="30">
        <f t="shared" si="220"/>
        <v>-6.6910605961528935</v>
      </c>
      <c r="Y281" s="31">
        <f t="shared" si="185"/>
        <v>-18.868045502412023</v>
      </c>
      <c r="Z281" s="31">
        <f t="shared" si="186"/>
        <v>-83.458697826040904</v>
      </c>
      <c r="AA281" s="31">
        <f t="shared" si="187"/>
        <v>1.6444214468473131</v>
      </c>
      <c r="AB281" s="31">
        <f t="shared" si="188"/>
        <v>-34.155098108281337</v>
      </c>
      <c r="AC281" s="31">
        <f t="shared" si="189"/>
        <v>2.1396343557569049E-3</v>
      </c>
      <c r="AD281" s="31">
        <f t="shared" si="190"/>
        <v>1.2716934302410183</v>
      </c>
      <c r="AE281" s="31">
        <f t="shared" si="191"/>
        <v>-23.912545017361847</v>
      </c>
      <c r="AF281" s="31">
        <f t="shared" si="192"/>
        <v>-116.34210250408123</v>
      </c>
      <c r="AG281" s="31">
        <f t="shared" si="213"/>
        <v>73.803921600570277</v>
      </c>
      <c r="AH281" s="31">
        <f t="shared" si="193"/>
        <v>-83.229318728218416</v>
      </c>
      <c r="AI281" s="31">
        <f t="shared" si="194"/>
        <v>-89.996049457881711</v>
      </c>
      <c r="AJ281" s="31">
        <f t="shared" si="195"/>
        <v>16.326739341742115</v>
      </c>
      <c r="AK281" s="31">
        <f t="shared" si="196"/>
        <v>81.220158941389016</v>
      </c>
      <c r="AL281" s="32">
        <f t="shared" si="197"/>
        <v>-2.0511452777001344</v>
      </c>
      <c r="AM281" s="31">
        <f t="shared" si="198"/>
        <v>-37.845809786123922</v>
      </c>
      <c r="AN281" s="31">
        <f t="shared" si="199"/>
        <v>4.8501969363938411</v>
      </c>
      <c r="AO281" s="31">
        <f t="shared" si="200"/>
        <v>-46.621700302616617</v>
      </c>
      <c r="AP281" s="30">
        <f t="shared" si="214"/>
        <v>19.493882694704595</v>
      </c>
      <c r="AQ281" s="30">
        <f t="shared" si="215"/>
        <v>-19.244228782212005</v>
      </c>
      <c r="AR281" s="31">
        <f t="shared" si="201"/>
        <v>-18.812694168475417</v>
      </c>
      <c r="AS281" s="33">
        <f t="shared" si="202"/>
        <v>-162.96380280669786</v>
      </c>
      <c r="AT281" s="31">
        <f t="shared" si="203"/>
        <v>1.507360823505327E-4</v>
      </c>
      <c r="AU281" s="31">
        <f t="shared" si="204"/>
        <v>0.33754978249600204</v>
      </c>
      <c r="AV281" s="32">
        <f t="shared" si="205"/>
        <v>-1.793914715746654E-6</v>
      </c>
      <c r="AW281" s="31">
        <f t="shared" si="206"/>
        <v>-3.6824033597057618E-2</v>
      </c>
      <c r="AX281" s="34">
        <f t="shared" si="207"/>
        <v>1.4894216763478604E-4</v>
      </c>
      <c r="AY281" s="35">
        <f t="shared" si="208"/>
        <v>0.30072574889894443</v>
      </c>
      <c r="AZ281" s="10">
        <f t="shared" si="221"/>
        <v>-18.914626584075521</v>
      </c>
      <c r="BA281" s="10">
        <f t="shared" si="222"/>
        <v>-175.02717672626375</v>
      </c>
      <c r="BB281" s="10">
        <f t="shared" si="209"/>
        <v>4.9728232737362532</v>
      </c>
      <c r="BC281" s="37"/>
      <c r="BD281" s="60">
        <f t="shared" si="210"/>
        <v>-19</v>
      </c>
      <c r="BE281" s="60">
        <f t="shared" si="211"/>
        <v>-175</v>
      </c>
      <c r="BF281" s="60">
        <f t="shared" si="212"/>
        <v>5</v>
      </c>
      <c r="BI281" s="37">
        <f t="shared" si="216"/>
        <v>-4.226088434744886E-2</v>
      </c>
      <c r="BJ281" s="37">
        <f t="shared" si="217"/>
        <v>-5.6473868229692439</v>
      </c>
      <c r="BK281" s="37">
        <f t="shared" si="218"/>
        <v>-5.9820473420287838E-2</v>
      </c>
      <c r="BL281" s="37">
        <f t="shared" si="219"/>
        <v>-6.7167128454955645</v>
      </c>
    </row>
    <row r="282" spans="22:64" x14ac:dyDescent="0.35">
      <c r="V282" s="29">
        <v>3.78000000000001</v>
      </c>
      <c r="W282" s="36">
        <f t="shared" si="184"/>
        <v>60255.958607437242</v>
      </c>
      <c r="X282" s="30">
        <f t="shared" si="220"/>
        <v>-6.6910605961528935</v>
      </c>
      <c r="Y282" s="31">
        <f t="shared" si="185"/>
        <v>-19.065508092187702</v>
      </c>
      <c r="Z282" s="31">
        <f t="shared" si="186"/>
        <v>-83.606348858683873</v>
      </c>
      <c r="AA282" s="31">
        <f t="shared" si="187"/>
        <v>1.7084629300012359</v>
      </c>
      <c r="AB282" s="31">
        <f t="shared" si="188"/>
        <v>-34.770604590898358</v>
      </c>
      <c r="AC282" s="31">
        <f t="shared" si="189"/>
        <v>2.2404462104674023E-3</v>
      </c>
      <c r="AD282" s="31">
        <f t="shared" si="190"/>
        <v>1.3013049058077863</v>
      </c>
      <c r="AE282" s="31">
        <f t="shared" si="191"/>
        <v>-24.045865312128893</v>
      </c>
      <c r="AF282" s="31">
        <f t="shared" si="192"/>
        <v>-117.07564854377445</v>
      </c>
      <c r="AG282" s="31">
        <f t="shared" si="213"/>
        <v>73.803921600570277</v>
      </c>
      <c r="AH282" s="31">
        <f t="shared" si="193"/>
        <v>-83.429318727289186</v>
      </c>
      <c r="AI282" s="31">
        <f t="shared" si="194"/>
        <v>-89.996139383198781</v>
      </c>
      <c r="AJ282" s="31">
        <f t="shared" si="195"/>
        <v>16.52218293760501</v>
      </c>
      <c r="AK282" s="31">
        <f t="shared" si="196"/>
        <v>81.417002212103071</v>
      </c>
      <c r="AL282" s="32">
        <f t="shared" si="197"/>
        <v>-2.1275161986945488</v>
      </c>
      <c r="AM282" s="31">
        <f t="shared" si="198"/>
        <v>-38.48675817840504</v>
      </c>
      <c r="AN282" s="31">
        <f t="shared" si="199"/>
        <v>4.7692696121915521</v>
      </c>
      <c r="AO282" s="31">
        <f t="shared" si="200"/>
        <v>-47.065895349500749</v>
      </c>
      <c r="AP282" s="30">
        <f t="shared" si="214"/>
        <v>19.493882694704595</v>
      </c>
      <c r="AQ282" s="30">
        <f t="shared" si="215"/>
        <v>-19.244228782212005</v>
      </c>
      <c r="AR282" s="31">
        <f t="shared" si="201"/>
        <v>-19.026941787444748</v>
      </c>
      <c r="AS282" s="33">
        <f t="shared" si="202"/>
        <v>-164.14154389327518</v>
      </c>
      <c r="AT282" s="31">
        <f t="shared" si="203"/>
        <v>1.5783992595971676E-4</v>
      </c>
      <c r="AU282" s="31">
        <f t="shared" si="204"/>
        <v>0.34541213864054382</v>
      </c>
      <c r="AV282" s="32">
        <f t="shared" si="205"/>
        <v>-1.8784592946616742E-6</v>
      </c>
      <c r="AW282" s="31">
        <f t="shared" si="206"/>
        <v>-3.7681775282861769E-2</v>
      </c>
      <c r="AX282" s="34">
        <f t="shared" si="207"/>
        <v>1.5596146666505508E-4</v>
      </c>
      <c r="AY282" s="35">
        <f t="shared" si="208"/>
        <v>0.30773036335768206</v>
      </c>
      <c r="AZ282" s="10">
        <f t="shared" si="221"/>
        <v>-19.133647788849611</v>
      </c>
      <c r="BA282" s="10">
        <f t="shared" si="222"/>
        <v>-176.48355084974241</v>
      </c>
      <c r="BB282" s="10">
        <f t="shared" si="209"/>
        <v>3.5164491502575856</v>
      </c>
      <c r="BC282" s="62"/>
      <c r="BD282" s="60">
        <f t="shared" si="210"/>
        <v>-19</v>
      </c>
      <c r="BE282" s="60">
        <f t="shared" si="211"/>
        <v>-176</v>
      </c>
      <c r="BF282" s="60">
        <f t="shared" si="212"/>
        <v>4</v>
      </c>
      <c r="BI282" s="37">
        <f t="shared" si="216"/>
        <v>-4.424246716267545E-2</v>
      </c>
      <c r="BJ282" s="37">
        <f t="shared" si="217"/>
        <v>-5.7780513310096682</v>
      </c>
      <c r="BK282" s="37">
        <f t="shared" si="218"/>
        <v>-6.2619495708852072E-2</v>
      </c>
      <c r="BL282" s="37">
        <f t="shared" si="219"/>
        <v>-6.8716859888152308</v>
      </c>
    </row>
    <row r="283" spans="22:64" x14ac:dyDescent="0.35">
      <c r="V283" s="29">
        <v>3.7900000000000098</v>
      </c>
      <c r="W283" s="38">
        <f t="shared" si="184"/>
        <v>61659.500186149708</v>
      </c>
      <c r="X283" s="30">
        <f t="shared" si="220"/>
        <v>-6.6910605961528935</v>
      </c>
      <c r="Y283" s="31">
        <f t="shared" si="185"/>
        <v>-19.263083499527166</v>
      </c>
      <c r="Z283" s="31">
        <f t="shared" si="186"/>
        <v>-83.750721388867902</v>
      </c>
      <c r="AA283" s="31">
        <f t="shared" si="187"/>
        <v>1.7745255696770434</v>
      </c>
      <c r="AB283" s="31">
        <f t="shared" si="188"/>
        <v>-35.391084267074248</v>
      </c>
      <c r="AC283" s="31">
        <f t="shared" si="189"/>
        <v>2.3460066734216955E-3</v>
      </c>
      <c r="AD283" s="31">
        <f t="shared" si="190"/>
        <v>1.3316054013769481</v>
      </c>
      <c r="AE283" s="31">
        <f t="shared" si="191"/>
        <v>-24.177272519329598</v>
      </c>
      <c r="AF283" s="31">
        <f t="shared" si="192"/>
        <v>-117.8102002545652</v>
      </c>
      <c r="AG283" s="31">
        <f t="shared" si="213"/>
        <v>73.803921600570277</v>
      </c>
      <c r="AH283" s="31">
        <f t="shared" si="193"/>
        <v>-83.629318726401749</v>
      </c>
      <c r="AI283" s="31">
        <f t="shared" si="194"/>
        <v>-89.996227261565735</v>
      </c>
      <c r="AJ283" s="31">
        <f t="shared" si="195"/>
        <v>16.717827138419079</v>
      </c>
      <c r="AK283" s="31">
        <f t="shared" si="196"/>
        <v>81.609562242567321</v>
      </c>
      <c r="AL283" s="32">
        <f t="shared" si="197"/>
        <v>-2.2060725564374244</v>
      </c>
      <c r="AM283" s="31">
        <f t="shared" si="198"/>
        <v>-39.131041357675592</v>
      </c>
      <c r="AN283" s="31">
        <f t="shared" si="199"/>
        <v>4.6863574561501817</v>
      </c>
      <c r="AO283" s="31">
        <f t="shared" si="200"/>
        <v>-47.517706376674006</v>
      </c>
      <c r="AP283" s="30">
        <f t="shared" si="214"/>
        <v>19.493882694704595</v>
      </c>
      <c r="AQ283" s="30">
        <f t="shared" si="215"/>
        <v>-19.244228782212005</v>
      </c>
      <c r="AR283" s="31">
        <f t="shared" si="201"/>
        <v>-19.241261150686825</v>
      </c>
      <c r="AS283" s="33">
        <f t="shared" si="202"/>
        <v>-165.32790663123922</v>
      </c>
      <c r="AT283" s="31">
        <f t="shared" si="203"/>
        <v>1.6527855094800595E-4</v>
      </c>
      <c r="AU283" s="31">
        <f t="shared" si="204"/>
        <v>0.35345761911699197</v>
      </c>
      <c r="AV283" s="32">
        <f t="shared" si="205"/>
        <v>-1.966988333672345E-6</v>
      </c>
      <c r="AW283" s="31">
        <f t="shared" si="206"/>
        <v>-3.8559496321644376E-2</v>
      </c>
      <c r="AX283" s="34">
        <f t="shared" si="207"/>
        <v>1.6331156261433362E-4</v>
      </c>
      <c r="AY283" s="35">
        <f t="shared" si="208"/>
        <v>0.31489812279534757</v>
      </c>
      <c r="AZ283" s="10">
        <f t="shared" si="221"/>
        <v>-19.352962809249721</v>
      </c>
      <c r="BA283" s="10">
        <f t="shared" si="222"/>
        <v>-177.9548698883132</v>
      </c>
      <c r="BB283" s="10">
        <f t="shared" si="209"/>
        <v>2.0451301116868024</v>
      </c>
      <c r="BC283" s="37"/>
      <c r="BD283" s="60">
        <f t="shared" si="210"/>
        <v>-19</v>
      </c>
      <c r="BE283" s="60">
        <f t="shared" si="211"/>
        <v>-178</v>
      </c>
      <c r="BF283" s="60">
        <f t="shared" si="212"/>
        <v>2</v>
      </c>
      <c r="BI283" s="37">
        <f t="shared" si="216"/>
        <v>-4.6316470484395217E-2</v>
      </c>
      <c r="BJ283" s="37">
        <f t="shared" si="217"/>
        <v>-5.9116969958250527</v>
      </c>
      <c r="BK283" s="37">
        <f t="shared" si="218"/>
        <v>-6.5548499641115199E-2</v>
      </c>
      <c r="BL283" s="37">
        <f t="shared" si="219"/>
        <v>-7.0301643840442756</v>
      </c>
    </row>
    <row r="284" spans="22:64" x14ac:dyDescent="0.35">
      <c r="V284" s="29">
        <v>3.80000000000001</v>
      </c>
      <c r="W284" s="38">
        <f t="shared" si="184"/>
        <v>63095.734448020849</v>
      </c>
      <c r="X284" s="30">
        <f t="shared" si="220"/>
        <v>-6.6910605961528935</v>
      </c>
      <c r="Y284" s="31">
        <f t="shared" si="185"/>
        <v>-19.46076676723116</v>
      </c>
      <c r="Z284" s="31">
        <f t="shared" si="186"/>
        <v>-83.891884627556863</v>
      </c>
      <c r="AA284" s="31">
        <f t="shared" si="187"/>
        <v>1.8426411945968071</v>
      </c>
      <c r="AB284" s="31">
        <f t="shared" si="188"/>
        <v>-36.016283990399074</v>
      </c>
      <c r="AC284" s="31">
        <f t="shared" si="189"/>
        <v>2.4565392977929134E-3</v>
      </c>
      <c r="AD284" s="31">
        <f t="shared" si="190"/>
        <v>1.3626109148390628</v>
      </c>
      <c r="AE284" s="31">
        <f t="shared" si="191"/>
        <v>-24.306729629489453</v>
      </c>
      <c r="AF284" s="31">
        <f t="shared" si="192"/>
        <v>-118.54555770311687</v>
      </c>
      <c r="AG284" s="31">
        <f t="shared" si="213"/>
        <v>73.803921600570277</v>
      </c>
      <c r="AH284" s="31">
        <f t="shared" si="193"/>
        <v>-83.829318725554259</v>
      </c>
      <c r="AI284" s="31">
        <f t="shared" si="194"/>
        <v>-89.99631313957687</v>
      </c>
      <c r="AJ284" s="31">
        <f t="shared" si="195"/>
        <v>16.913663300337532</v>
      </c>
      <c r="AK284" s="31">
        <f t="shared" si="196"/>
        <v>81.797923721889987</v>
      </c>
      <c r="AL284" s="32">
        <f t="shared" si="197"/>
        <v>-2.2868360338731923</v>
      </c>
      <c r="AM284" s="31">
        <f t="shared" si="198"/>
        <v>-39.778349228027359</v>
      </c>
      <c r="AN284" s="31">
        <f t="shared" si="199"/>
        <v>4.6014301414803578</v>
      </c>
      <c r="AO284" s="31">
        <f t="shared" si="200"/>
        <v>-47.976738645714242</v>
      </c>
      <c r="AP284" s="30">
        <f t="shared" si="214"/>
        <v>19.493882694704595</v>
      </c>
      <c r="AQ284" s="30">
        <f t="shared" si="215"/>
        <v>-19.244228782212005</v>
      </c>
      <c r="AR284" s="31">
        <f t="shared" si="201"/>
        <v>-19.455645575516506</v>
      </c>
      <c r="AS284" s="33">
        <f t="shared" si="202"/>
        <v>-166.52229634883111</v>
      </c>
      <c r="AT284" s="31">
        <f t="shared" si="203"/>
        <v>1.7306773387675527E-4</v>
      </c>
      <c r="AU284" s="31">
        <f t="shared" si="204"/>
        <v>0.36169048847574725</v>
      </c>
      <c r="AV284" s="32">
        <f t="shared" si="205"/>
        <v>-2.0596896154682598E-6</v>
      </c>
      <c r="AW284" s="31">
        <f t="shared" si="206"/>
        <v>-3.9457662091069511E-2</v>
      </c>
      <c r="AX284" s="34">
        <f t="shared" si="207"/>
        <v>1.7100804426128702E-4</v>
      </c>
      <c r="AY284" s="35">
        <f t="shared" si="208"/>
        <v>0.32223282638467776</v>
      </c>
      <c r="AZ284" s="10">
        <f t="shared" si="221"/>
        <v>-19.572575152498136</v>
      </c>
      <c r="BA284" s="10">
        <f t="shared" si="222"/>
        <v>-179.44067473394108</v>
      </c>
      <c r="BB284" s="10">
        <f t="shared" si="209"/>
        <v>0.55932526605892008</v>
      </c>
      <c r="BC284" s="37"/>
      <c r="BD284" s="60">
        <f t="shared" si="210"/>
        <v>-20</v>
      </c>
      <c r="BE284" s="60">
        <f t="shared" si="211"/>
        <v>-179</v>
      </c>
      <c r="BF284" s="60">
        <f t="shared" si="212"/>
        <v>1</v>
      </c>
      <c r="BI284" s="37">
        <f t="shared" si="216"/>
        <v>-4.8487157521325298E-2</v>
      </c>
      <c r="BJ284" s="37">
        <f t="shared" si="217"/>
        <v>-6.0483888577945697</v>
      </c>
      <c r="BK284" s="37">
        <f t="shared" si="218"/>
        <v>-6.8613427504566504E-2</v>
      </c>
      <c r="BL284" s="37">
        <f t="shared" si="219"/>
        <v>-7.1922223537001022</v>
      </c>
    </row>
    <row r="285" spans="22:64" x14ac:dyDescent="0.35">
      <c r="V285" s="29">
        <v>3.8100000000000098</v>
      </c>
      <c r="W285" s="36">
        <f t="shared" si="184"/>
        <v>64565.422903467101</v>
      </c>
      <c r="X285" s="30">
        <f t="shared" si="220"/>
        <v>-6.6910605961528935</v>
      </c>
      <c r="Y285" s="31">
        <f t="shared" si="185"/>
        <v>-19.658553150794955</v>
      </c>
      <c r="Z285" s="31">
        <f t="shared" si="186"/>
        <v>-84.02990656260522</v>
      </c>
      <c r="AA285" s="31">
        <f t="shared" si="187"/>
        <v>1.9128401644690225</v>
      </c>
      <c r="AB285" s="31">
        <f t="shared" si="188"/>
        <v>-36.645939736088401</v>
      </c>
      <c r="AC285" s="31">
        <f t="shared" si="189"/>
        <v>2.5722781491707711E-3</v>
      </c>
      <c r="AD285" s="31">
        <f t="shared" si="190"/>
        <v>1.3943378130485469</v>
      </c>
      <c r="AE285" s="31">
        <f t="shared" si="191"/>
        <v>-24.434201304329658</v>
      </c>
      <c r="AF285" s="31">
        <f t="shared" si="192"/>
        <v>-119.28150848564506</v>
      </c>
      <c r="AG285" s="31">
        <f t="shared" si="213"/>
        <v>73.803921600570277</v>
      </c>
      <c r="AH285" s="31">
        <f t="shared" si="193"/>
        <v>-84.029318724744897</v>
      </c>
      <c r="AI285" s="31">
        <f t="shared" si="194"/>
        <v>-89.996397062765837</v>
      </c>
      <c r="AJ285" s="31">
        <f t="shared" si="195"/>
        <v>17.109683135722161</v>
      </c>
      <c r="AK285" s="31">
        <f t="shared" si="196"/>
        <v>81.982170227098678</v>
      </c>
      <c r="AL285" s="32">
        <f t="shared" si="197"/>
        <v>-2.3698262651415032</v>
      </c>
      <c r="AM285" s="31">
        <f t="shared" si="198"/>
        <v>-40.428364079477063</v>
      </c>
      <c r="AN285" s="31">
        <f t="shared" si="199"/>
        <v>4.5144597464060379</v>
      </c>
      <c r="AO285" s="31">
        <f t="shared" si="200"/>
        <v>-48.442590915144223</v>
      </c>
      <c r="AP285" s="30">
        <f t="shared" si="214"/>
        <v>19.493882694704595</v>
      </c>
      <c r="AQ285" s="30">
        <f t="shared" si="215"/>
        <v>-19.244228782212005</v>
      </c>
      <c r="AR285" s="31">
        <f t="shared" si="201"/>
        <v>-19.670087645431032</v>
      </c>
      <c r="AS285" s="33">
        <f t="shared" si="202"/>
        <v>-167.72409940078927</v>
      </c>
      <c r="AT285" s="31">
        <f t="shared" si="203"/>
        <v>1.8122399471363443E-4</v>
      </c>
      <c r="AU285" s="31">
        <f t="shared" si="204"/>
        <v>0.37011511053246432</v>
      </c>
      <c r="AV285" s="32">
        <f t="shared" si="205"/>
        <v>-2.1567597723882227E-6</v>
      </c>
      <c r="AW285" s="31">
        <f t="shared" si="206"/>
        <v>-4.0376748808750043E-2</v>
      </c>
      <c r="AX285" s="34">
        <f t="shared" si="207"/>
        <v>1.7906723494124621E-4</v>
      </c>
      <c r="AY285" s="35">
        <f t="shared" si="208"/>
        <v>0.32973836172371429</v>
      </c>
      <c r="AZ285" s="10">
        <f t="shared" si="221"/>
        <v>-19.792488046172952</v>
      </c>
      <c r="BA285" s="10">
        <f t="shared" si="222"/>
        <v>-180.94048965005288</v>
      </c>
      <c r="BB285" s="10">
        <f t="shared" si="209"/>
        <v>-0.9404896500528821</v>
      </c>
      <c r="BC285" s="62"/>
      <c r="BD285" s="60">
        <f t="shared" si="210"/>
        <v>-20</v>
      </c>
      <c r="BE285" s="60">
        <f t="shared" si="211"/>
        <v>-181</v>
      </c>
      <c r="BF285" s="60">
        <f t="shared" si="212"/>
        <v>-1</v>
      </c>
      <c r="BI285" s="37">
        <f t="shared" si="216"/>
        <v>-5.075898363160785E-2</v>
      </c>
      <c r="BJ285" s="37">
        <f t="shared" si="217"/>
        <v>-6.188193165309662</v>
      </c>
      <c r="BK285" s="37">
        <f t="shared" si="218"/>
        <v>-7.1820484345257188E-2</v>
      </c>
      <c r="BL285" s="37">
        <f t="shared" si="219"/>
        <v>-7.357935445677664</v>
      </c>
    </row>
    <row r="286" spans="22:64" x14ac:dyDescent="0.35">
      <c r="V286" s="29">
        <v>3.8200000000000101</v>
      </c>
      <c r="W286" s="38">
        <f t="shared" si="184"/>
        <v>66069.344800761188</v>
      </c>
      <c r="X286" s="30">
        <f t="shared" si="220"/>
        <v>-6.6910605961528935</v>
      </c>
      <c r="Y286" s="31">
        <f t="shared" si="185"/>
        <v>-19.856438109729165</v>
      </c>
      <c r="Z286" s="31">
        <f t="shared" si="186"/>
        <v>-84.164853964068257</v>
      </c>
      <c r="AA286" s="31">
        <f t="shared" si="187"/>
        <v>1.9851512609680186</v>
      </c>
      <c r="AB286" s="31">
        <f t="shared" si="188"/>
        <v>-37.279777022884169</v>
      </c>
      <c r="AC286" s="31">
        <f t="shared" si="189"/>
        <v>2.6934682987635253E-3</v>
      </c>
      <c r="AD286" s="31">
        <f t="shared" si="190"/>
        <v>1.4268028401556829</v>
      </c>
      <c r="AE286" s="31">
        <f t="shared" si="191"/>
        <v>-24.55965397661528</v>
      </c>
      <c r="AF286" s="31">
        <f t="shared" si="192"/>
        <v>-120.01782814679675</v>
      </c>
      <c r="AG286" s="31">
        <f t="shared" si="213"/>
        <v>73.803921600570277</v>
      </c>
      <c r="AH286" s="31">
        <f t="shared" si="193"/>
        <v>-84.229318723971986</v>
      </c>
      <c r="AI286" s="31">
        <f t="shared" si="194"/>
        <v>-89.996479075629793</v>
      </c>
      <c r="AJ286" s="31">
        <f t="shared" si="195"/>
        <v>17.305878699869812</v>
      </c>
      <c r="AK286" s="31">
        <f t="shared" si="196"/>
        <v>82.162384198142448</v>
      </c>
      <c r="AL286" s="32">
        <f t="shared" si="197"/>
        <v>-2.4550607570185932</v>
      </c>
      <c r="AM286" s="31">
        <f t="shared" si="198"/>
        <v>-41.080761314440785</v>
      </c>
      <c r="AN286" s="31">
        <f t="shared" si="199"/>
        <v>4.4254208194495099</v>
      </c>
      <c r="AO286" s="31">
        <f t="shared" si="200"/>
        <v>-48.914856191928131</v>
      </c>
      <c r="AP286" s="30">
        <f t="shared" si="214"/>
        <v>19.493882694704595</v>
      </c>
      <c r="AQ286" s="30">
        <f t="shared" si="215"/>
        <v>-19.244228782212005</v>
      </c>
      <c r="AR286" s="31">
        <f t="shared" si="201"/>
        <v>-19.88457924467318</v>
      </c>
      <c r="AS286" s="33">
        <f t="shared" si="202"/>
        <v>-168.93268433872487</v>
      </c>
      <c r="AT286" s="31">
        <f t="shared" si="203"/>
        <v>1.8976463186342875E-4</v>
      </c>
      <c r="AU286" s="31">
        <f t="shared" si="204"/>
        <v>0.37873595067531152</v>
      </c>
      <c r="AV286" s="32">
        <f t="shared" si="205"/>
        <v>-2.2584047020469355E-6</v>
      </c>
      <c r="AW286" s="31">
        <f t="shared" si="206"/>
        <v>-4.1317243784736196E-2</v>
      </c>
      <c r="AX286" s="34">
        <f t="shared" si="207"/>
        <v>1.8750622716138182E-4</v>
      </c>
      <c r="AY286" s="35">
        <f t="shared" si="208"/>
        <v>0.33741870689057529</v>
      </c>
      <c r="AZ286" s="10">
        <f t="shared" si="221"/>
        <v>-20.01270449174341</v>
      </c>
      <c r="BA286" s="10">
        <f t="shared" si="222"/>
        <v>-182.45382344147504</v>
      </c>
      <c r="BB286" s="10">
        <f t="shared" si="209"/>
        <v>-2.4538234414750377</v>
      </c>
      <c r="BC286" s="37"/>
      <c r="BD286" s="60">
        <f t="shared" si="210"/>
        <v>-20</v>
      </c>
      <c r="BE286" s="60">
        <f t="shared" si="211"/>
        <v>-182</v>
      </c>
      <c r="BF286" s="60">
        <f t="shared" si="212"/>
        <v>-2</v>
      </c>
      <c r="BI286" s="37">
        <f t="shared" si="216"/>
        <v>-5.3136604554160069E-2</v>
      </c>
      <c r="BJ286" s="37">
        <f t="shared" si="217"/>
        <v>-6.3311773818779207</v>
      </c>
      <c r="BK286" s="37">
        <f t="shared" si="218"/>
        <v>-7.5176148743227686E-2</v>
      </c>
      <c r="BL286" s="37">
        <f t="shared" si="219"/>
        <v>-7.5273804277628438</v>
      </c>
    </row>
    <row r="287" spans="22:64" x14ac:dyDescent="0.35">
      <c r="V287" s="29">
        <v>3.8300000000000098</v>
      </c>
      <c r="W287" s="38">
        <f t="shared" si="184"/>
        <v>67608.29753919979</v>
      </c>
      <c r="X287" s="30">
        <f t="shared" si="220"/>
        <v>-6.6910605961528935</v>
      </c>
      <c r="Y287" s="31">
        <f t="shared" si="185"/>
        <v>-20.054417299195396</v>
      </c>
      <c r="Z287" s="31">
        <f t="shared" si="186"/>
        <v>-84.296792390791012</v>
      </c>
      <c r="AA287" s="31">
        <f t="shared" si="187"/>
        <v>2.0596015820333258</v>
      </c>
      <c r="AB287" s="31">
        <f t="shared" si="188"/>
        <v>-37.917511391150178</v>
      </c>
      <c r="AC287" s="31">
        <f t="shared" si="189"/>
        <v>2.8203663396056018E-3</v>
      </c>
      <c r="AD287" s="31">
        <f t="shared" si="190"/>
        <v>1.4600231261140086</v>
      </c>
      <c r="AE287" s="31">
        <f t="shared" si="191"/>
        <v>-24.683055946975358</v>
      </c>
      <c r="AF287" s="31">
        <f t="shared" si="192"/>
        <v>-120.75428065582719</v>
      </c>
      <c r="AG287" s="31">
        <f t="shared" si="213"/>
        <v>73.803921600570277</v>
      </c>
      <c r="AH287" s="31">
        <f t="shared" si="193"/>
        <v>-84.429318723233848</v>
      </c>
      <c r="AI287" s="31">
        <f t="shared" si="194"/>
        <v>-89.996559221653072</v>
      </c>
      <c r="AJ287" s="31">
        <f t="shared" si="195"/>
        <v>17.502242378109699</v>
      </c>
      <c r="AK287" s="31">
        <f t="shared" si="196"/>
        <v>82.338646916392179</v>
      </c>
      <c r="AL287" s="32">
        <f t="shared" si="197"/>
        <v>-2.5425548179742625</v>
      </c>
      <c r="AM287" s="31">
        <f t="shared" si="198"/>
        <v>-41.735210216116158</v>
      </c>
      <c r="AN287" s="31">
        <f t="shared" si="199"/>
        <v>4.3342904374718652</v>
      </c>
      <c r="AO287" s="31">
        <f t="shared" si="200"/>
        <v>-49.393122521377052</v>
      </c>
      <c r="AP287" s="30">
        <f t="shared" si="214"/>
        <v>19.493882694704595</v>
      </c>
      <c r="AQ287" s="30">
        <f t="shared" si="215"/>
        <v>-19.244228782212005</v>
      </c>
      <c r="AR287" s="31">
        <f t="shared" si="201"/>
        <v>-20.099111597010904</v>
      </c>
      <c r="AS287" s="33">
        <f t="shared" si="202"/>
        <v>-170.14740317720424</v>
      </c>
      <c r="AT287" s="31">
        <f t="shared" si="203"/>
        <v>1.9870775884099981E-4</v>
      </c>
      <c r="AU287" s="31">
        <f t="shared" si="204"/>
        <v>0.38755757822562031</v>
      </c>
      <c r="AV287" s="32">
        <f t="shared" si="205"/>
        <v>-2.3648400070700189E-6</v>
      </c>
      <c r="AW287" s="31">
        <f t="shared" si="206"/>
        <v>-4.2279645679884681E-2</v>
      </c>
      <c r="AX287" s="34">
        <f t="shared" si="207"/>
        <v>1.963429188339298E-4</v>
      </c>
      <c r="AY287" s="35">
        <f t="shared" si="208"/>
        <v>0.34527793254573563</v>
      </c>
      <c r="AZ287" s="10">
        <f t="shared" si="221"/>
        <v>-20.23322732299291</v>
      </c>
      <c r="BA287" s="10">
        <f t="shared" si="222"/>
        <v>-183.98017071649161</v>
      </c>
      <c r="BB287" s="10">
        <f t="shared" si="209"/>
        <v>-3.9801707164916138</v>
      </c>
      <c r="BC287" s="37"/>
      <c r="BD287" s="60">
        <f t="shared" si="210"/>
        <v>-20</v>
      </c>
      <c r="BE287" s="60">
        <f t="shared" si="211"/>
        <v>-184</v>
      </c>
      <c r="BF287" s="60">
        <f t="shared" si="212"/>
        <v>-4</v>
      </c>
      <c r="BI287" s="37">
        <f t="shared" si="216"/>
        <v>-5.5624884951550914E-2</v>
      </c>
      <c r="BJ287" s="37">
        <f t="shared" si="217"/>
        <v>-6.4774101919972136</v>
      </c>
      <c r="BK287" s="37">
        <f t="shared" si="218"/>
        <v>-7.8687183949287837E-2</v>
      </c>
      <c r="BL287" s="37">
        <f t="shared" si="219"/>
        <v>-7.7006352798358968</v>
      </c>
    </row>
    <row r="288" spans="22:64" x14ac:dyDescent="0.35">
      <c r="V288" s="29">
        <v>3.8400000000000101</v>
      </c>
      <c r="W288" s="36">
        <f t="shared" si="184"/>
        <v>69183.097091895295</v>
      </c>
      <c r="X288" s="30">
        <f t="shared" si="220"/>
        <v>-6.6910605961528935</v>
      </c>
      <c r="Y288" s="31">
        <f t="shared" si="185"/>
        <v>-20.252486561948956</v>
      </c>
      <c r="Z288" s="31">
        <f t="shared" si="186"/>
        <v>-84.425786198163976</v>
      </c>
      <c r="AA288" s="31">
        <f t="shared" si="187"/>
        <v>2.1362164402651156</v>
      </c>
      <c r="AB288" s="31">
        <f t="shared" si="188"/>
        <v>-38.558848936022848</v>
      </c>
      <c r="AC288" s="31">
        <f t="shared" si="189"/>
        <v>2.9532409268633697E-3</v>
      </c>
      <c r="AD288" s="31">
        <f t="shared" si="190"/>
        <v>1.4940161953658606</v>
      </c>
      <c r="AE288" s="31">
        <f t="shared" si="191"/>
        <v>-24.80437747690987</v>
      </c>
      <c r="AF288" s="31">
        <f t="shared" si="192"/>
        <v>-121.49061893882096</v>
      </c>
      <c r="AG288" s="31">
        <f t="shared" si="213"/>
        <v>73.803921600570277</v>
      </c>
      <c r="AH288" s="31">
        <f t="shared" si="193"/>
        <v>-84.629318722528936</v>
      </c>
      <c r="AI288" s="31">
        <f t="shared" si="194"/>
        <v>-89.996637543330138</v>
      </c>
      <c r="AJ288" s="31">
        <f t="shared" si="195"/>
        <v>17.698766873272902</v>
      </c>
      <c r="AK288" s="31">
        <f t="shared" si="196"/>
        <v>82.511038486407827</v>
      </c>
      <c r="AL288" s="32">
        <f t="shared" si="197"/>
        <v>-2.6323214954447454</v>
      </c>
      <c r="AM288" s="31">
        <f t="shared" si="198"/>
        <v>-42.391374754624167</v>
      </c>
      <c r="AN288" s="31">
        <f t="shared" si="199"/>
        <v>4.2410482558694973</v>
      </c>
      <c r="AO288" s="31">
        <f t="shared" si="200"/>
        <v>-49.876973811546478</v>
      </c>
      <c r="AP288" s="30">
        <f t="shared" si="214"/>
        <v>19.493882694704595</v>
      </c>
      <c r="AQ288" s="30">
        <f t="shared" si="215"/>
        <v>-19.244228782212005</v>
      </c>
      <c r="AR288" s="31">
        <f t="shared" si="201"/>
        <v>-20.313675308547783</v>
      </c>
      <c r="AS288" s="33">
        <f t="shared" si="202"/>
        <v>-171.36759275036744</v>
      </c>
      <c r="AT288" s="31">
        <f t="shared" si="203"/>
        <v>2.0807234266923577E-4</v>
      </c>
      <c r="AU288" s="31">
        <f t="shared" si="204"/>
        <v>0.39658466885314458</v>
      </c>
      <c r="AV288" s="32">
        <f t="shared" si="205"/>
        <v>-2.4762914521870937E-6</v>
      </c>
      <c r="AW288" s="31">
        <f t="shared" si="206"/>
        <v>-4.3264464770245717E-2</v>
      </c>
      <c r="AX288" s="34">
        <f t="shared" si="207"/>
        <v>2.0559605121704867E-4</v>
      </c>
      <c r="AY288" s="35">
        <f t="shared" si="208"/>
        <v>0.35332020408289888</v>
      </c>
      <c r="AZ288" s="10">
        <f t="shared" si="221"/>
        <v>-20.454059269156065</v>
      </c>
      <c r="BA288" s="10">
        <f t="shared" si="222"/>
        <v>-185.51901323555302</v>
      </c>
      <c r="BB288" s="10">
        <f t="shared" si="209"/>
        <v>-5.5190132355530181</v>
      </c>
      <c r="BC288" s="62"/>
      <c r="BD288" s="60">
        <f t="shared" si="210"/>
        <v>-20</v>
      </c>
      <c r="BE288" s="60">
        <f t="shared" si="211"/>
        <v>-186</v>
      </c>
      <c r="BF288" s="60">
        <f t="shared" si="212"/>
        <v>-6</v>
      </c>
      <c r="BI288" s="37">
        <f t="shared" si="216"/>
        <v>-5.8228907272191946E-2</v>
      </c>
      <c r="BJ288" s="37">
        <f t="shared" si="217"/>
        <v>-6.6269615056844389</v>
      </c>
      <c r="BK288" s="37">
        <f t="shared" si="218"/>
        <v>-8.2360649387306195E-2</v>
      </c>
      <c r="BL288" s="37">
        <f t="shared" si="219"/>
        <v>-7.8777791835840389</v>
      </c>
    </row>
    <row r="289" spans="22:64" x14ac:dyDescent="0.35">
      <c r="V289" s="29">
        <v>3.8500000000000099</v>
      </c>
      <c r="W289" s="38">
        <f t="shared" si="184"/>
        <v>70794.578438415469</v>
      </c>
      <c r="X289" s="30">
        <f t="shared" si="220"/>
        <v>-6.6910605961528935</v>
      </c>
      <c r="Y289" s="31">
        <f t="shared" si="185"/>
        <v>-20.450641920580548</v>
      </c>
      <c r="Z289" s="31">
        <f t="shared" si="186"/>
        <v>-84.551898546941359</v>
      </c>
      <c r="AA289" s="31">
        <f t="shared" si="187"/>
        <v>2.2150192661850396</v>
      </c>
      <c r="AB289" s="31">
        <f t="shared" si="188"/>
        <v>-39.203486893946433</v>
      </c>
      <c r="AC289" s="31">
        <f t="shared" si="189"/>
        <v>3.0923733433585198E-3</v>
      </c>
      <c r="AD289" s="31">
        <f t="shared" si="190"/>
        <v>1.5287999757087802</v>
      </c>
      <c r="AE289" s="31">
        <f t="shared" si="191"/>
        <v>-24.923590877205047</v>
      </c>
      <c r="AF289" s="31">
        <f t="shared" si="192"/>
        <v>-122.22658546517901</v>
      </c>
      <c r="AG289" s="31">
        <f t="shared" si="213"/>
        <v>73.803921600570277</v>
      </c>
      <c r="AH289" s="31">
        <f t="shared" si="193"/>
        <v>-84.829318721855742</v>
      </c>
      <c r="AI289" s="31">
        <f t="shared" si="194"/>
        <v>-89.996714082188191</v>
      </c>
      <c r="AJ289" s="31">
        <f t="shared" si="195"/>
        <v>17.895445193533828</v>
      </c>
      <c r="AK289" s="31">
        <f t="shared" si="196"/>
        <v>82.679637820752433</v>
      </c>
      <c r="AL289" s="32">
        <f t="shared" si="197"/>
        <v>-2.7243715218603386</v>
      </c>
      <c r="AM289" s="31">
        <f t="shared" si="198"/>
        <v>-43.048914426335834</v>
      </c>
      <c r="AN289" s="31">
        <f t="shared" si="199"/>
        <v>4.145676550388024</v>
      </c>
      <c r="AO289" s="31">
        <f t="shared" si="200"/>
        <v>-50.365990687771593</v>
      </c>
      <c r="AP289" s="30">
        <f t="shared" si="214"/>
        <v>19.493882694704595</v>
      </c>
      <c r="AQ289" s="30">
        <f t="shared" si="215"/>
        <v>-19.244228782212005</v>
      </c>
      <c r="AR289" s="31">
        <f t="shared" si="201"/>
        <v>-20.528260414324432</v>
      </c>
      <c r="AS289" s="33">
        <f t="shared" si="202"/>
        <v>-172.59257615295061</v>
      </c>
      <c r="AT289" s="31">
        <f t="shared" si="203"/>
        <v>2.1787824409445582E-4</v>
      </c>
      <c r="AU289" s="31">
        <f t="shared" si="204"/>
        <v>0.40582200704717353</v>
      </c>
      <c r="AV289" s="32">
        <f t="shared" si="205"/>
        <v>-2.5929954367542819E-6</v>
      </c>
      <c r="AW289" s="31">
        <f t="shared" si="206"/>
        <v>-4.4272223217607647E-2</v>
      </c>
      <c r="AX289" s="34">
        <f t="shared" si="207"/>
        <v>2.1528524865770154E-4</v>
      </c>
      <c r="AY289" s="35">
        <f t="shared" si="208"/>
        <v>0.36154978382956587</v>
      </c>
      <c r="AZ289" s="10">
        <f t="shared" si="221"/>
        <v>-20.675203022540394</v>
      </c>
      <c r="BA289" s="10">
        <f t="shared" si="222"/>
        <v>-187.06982134018912</v>
      </c>
      <c r="BB289" s="10">
        <f t="shared" si="209"/>
        <v>-7.0698213401891223</v>
      </c>
      <c r="BC289" s="37"/>
      <c r="BD289" s="60">
        <f t="shared" si="210"/>
        <v>-21</v>
      </c>
      <c r="BE289" s="60">
        <f t="shared" si="211"/>
        <v>-187</v>
      </c>
      <c r="BF289" s="60">
        <f t="shared" si="212"/>
        <v>-7</v>
      </c>
      <c r="BI289" s="37">
        <f t="shared" si="216"/>
        <v>-6.0953980939351823E-2</v>
      </c>
      <c r="BJ289" s="37">
        <f t="shared" si="217"/>
        <v>-6.7799024615358094</v>
      </c>
      <c r="BK289" s="37">
        <f t="shared" si="218"/>
        <v>-8.6203912525265852E-2</v>
      </c>
      <c r="BL289" s="37">
        <f t="shared" si="219"/>
        <v>-8.0588925095322441</v>
      </c>
    </row>
    <row r="290" spans="22:64" x14ac:dyDescent="0.35">
      <c r="V290" s="29">
        <v>3.8600000000000101</v>
      </c>
      <c r="W290" s="38">
        <f t="shared" si="184"/>
        <v>72443.596007500717</v>
      </c>
      <c r="X290" s="30">
        <f t="shared" si="220"/>
        <v>-6.6910605961528935</v>
      </c>
      <c r="Y290" s="31">
        <f t="shared" si="185"/>
        <v>-20.648879570048813</v>
      </c>
      <c r="Z290" s="31">
        <f t="shared" si="186"/>
        <v>-84.675191413023668</v>
      </c>
      <c r="AA290" s="31">
        <f t="shared" si="187"/>
        <v>2.2960315171156616</v>
      </c>
      <c r="AB290" s="31">
        <f t="shared" si="188"/>
        <v>-39.851114280388579</v>
      </c>
      <c r="AC290" s="31">
        <f t="shared" si="189"/>
        <v>3.2380580914321841E-3</v>
      </c>
      <c r="AD290" s="31">
        <f t="shared" si="190"/>
        <v>1.564392807345488</v>
      </c>
      <c r="AE290" s="31">
        <f t="shared" si="191"/>
        <v>-25.040670590994612</v>
      </c>
      <c r="AF290" s="31">
        <f t="shared" si="192"/>
        <v>-122.96191288606676</v>
      </c>
      <c r="AG290" s="31">
        <f t="shared" si="213"/>
        <v>73.803921600570277</v>
      </c>
      <c r="AH290" s="31">
        <f t="shared" si="193"/>
        <v>-85.029318721212832</v>
      </c>
      <c r="AI290" s="31">
        <f t="shared" si="194"/>
        <v>-89.996788878809141</v>
      </c>
      <c r="AJ290" s="31">
        <f t="shared" si="195"/>
        <v>18.092270640622306</v>
      </c>
      <c r="AK290" s="31">
        <f t="shared" si="196"/>
        <v>82.844522627642789</v>
      </c>
      <c r="AL290" s="32">
        <f t="shared" si="197"/>
        <v>-2.8187132698976103</v>
      </c>
      <c r="AM290" s="31">
        <f t="shared" si="198"/>
        <v>-43.707485121428114</v>
      </c>
      <c r="AN290" s="31">
        <f t="shared" si="199"/>
        <v>4.048160250082141</v>
      </c>
      <c r="AO290" s="31">
        <f t="shared" si="200"/>
        <v>-50.859751372594467</v>
      </c>
      <c r="AP290" s="30">
        <f t="shared" si="214"/>
        <v>19.493882694704595</v>
      </c>
      <c r="AQ290" s="30">
        <f t="shared" si="215"/>
        <v>-19.244228782212005</v>
      </c>
      <c r="AR290" s="31">
        <f t="shared" si="201"/>
        <v>-20.742856428419881</v>
      </c>
      <c r="AS290" s="33">
        <f t="shared" si="202"/>
        <v>-173.82166425866123</v>
      </c>
      <c r="AT290" s="31">
        <f t="shared" si="203"/>
        <v>2.2814625968472081E-4</v>
      </c>
      <c r="AU290" s="31">
        <f t="shared" si="204"/>
        <v>0.41527448864477107</v>
      </c>
      <c r="AV290" s="32">
        <f t="shared" si="205"/>
        <v>-2.7151995087429836E-6</v>
      </c>
      <c r="AW290" s="31">
        <f t="shared" si="206"/>
        <v>-4.5303455346342988E-2</v>
      </c>
      <c r="AX290" s="34">
        <f t="shared" si="207"/>
        <v>2.2543106017597784E-4</v>
      </c>
      <c r="AY290" s="35">
        <f t="shared" si="208"/>
        <v>0.36997103329842806</v>
      </c>
      <c r="AZ290" s="10">
        <f t="shared" si="221"/>
        <v>-20.896661310351259</v>
      </c>
      <c r="BA290" s="10">
        <f t="shared" si="222"/>
        <v>-188.63205545474148</v>
      </c>
      <c r="BB290" s="10">
        <f t="shared" si="209"/>
        <v>-8.6320554547414758</v>
      </c>
      <c r="BC290" s="37"/>
      <c r="BD290" s="60">
        <f t="shared" si="210"/>
        <v>-21</v>
      </c>
      <c r="BE290" s="60">
        <f t="shared" si="211"/>
        <v>-189</v>
      </c>
      <c r="BF290" s="60">
        <f t="shared" si="212"/>
        <v>-9</v>
      </c>
      <c r="BI290" s="37">
        <f t="shared" si="216"/>
        <v>-6.3805651874239172E-2</v>
      </c>
      <c r="BJ290" s="37">
        <f t="shared" si="217"/>
        <v>-6.9363054281877927</v>
      </c>
      <c r="BK290" s="37">
        <f t="shared" si="218"/>
        <v>-9.0224661117315474E-2</v>
      </c>
      <c r="BL290" s="37">
        <f t="shared" si="219"/>
        <v>-8.2440568011909008</v>
      </c>
    </row>
    <row r="291" spans="22:64" x14ac:dyDescent="0.35">
      <c r="V291" s="29">
        <v>3.8700000000000099</v>
      </c>
      <c r="W291" s="36">
        <f t="shared" si="184"/>
        <v>74131.024130093487</v>
      </c>
      <c r="X291" s="30">
        <f t="shared" si="220"/>
        <v>-6.6910605961528935</v>
      </c>
      <c r="Y291" s="31">
        <f t="shared" si="185"/>
        <v>-20.847195870495575</v>
      </c>
      <c r="Z291" s="31">
        <f t="shared" si="186"/>
        <v>-84.795725598112597</v>
      </c>
      <c r="AA291" s="31">
        <f t="shared" si="187"/>
        <v>2.3792725924059703</v>
      </c>
      <c r="AB291" s="31">
        <f t="shared" si="188"/>
        <v>-40.501412576004199</v>
      </c>
      <c r="AC291" s="31">
        <f t="shared" si="189"/>
        <v>3.3906035124151679E-3</v>
      </c>
      <c r="AD291" s="31">
        <f t="shared" si="190"/>
        <v>1.6008134521200645</v>
      </c>
      <c r="AE291" s="31">
        <f t="shared" si="191"/>
        <v>-25.155593270730083</v>
      </c>
      <c r="AF291" s="31">
        <f t="shared" si="192"/>
        <v>-123.69632472199673</v>
      </c>
      <c r="AG291" s="31">
        <f t="shared" si="213"/>
        <v>73.803921600570277</v>
      </c>
      <c r="AH291" s="31">
        <f t="shared" si="193"/>
        <v>-85.229318720598883</v>
      </c>
      <c r="AI291" s="31">
        <f t="shared" si="194"/>
        <v>-89.996861972851136</v>
      </c>
      <c r="AJ291" s="31">
        <f t="shared" si="195"/>
        <v>18.289236798403774</v>
      </c>
      <c r="AK291" s="31">
        <f t="shared" si="196"/>
        <v>83.005769401238339</v>
      </c>
      <c r="AL291" s="32">
        <f t="shared" si="197"/>
        <v>-2.9153527173499079</v>
      </c>
      <c r="AM291" s="31">
        <f t="shared" si="198"/>
        <v>-44.366740014384398</v>
      </c>
      <c r="AN291" s="31">
        <f t="shared" si="199"/>
        <v>3.9484869610252602</v>
      </c>
      <c r="AO291" s="31">
        <f t="shared" si="200"/>
        <v>-51.357832585997194</v>
      </c>
      <c r="AP291" s="30">
        <f t="shared" si="214"/>
        <v>19.493882694704595</v>
      </c>
      <c r="AQ291" s="30">
        <f t="shared" si="215"/>
        <v>-19.244228782212005</v>
      </c>
      <c r="AR291" s="31">
        <f t="shared" si="201"/>
        <v>-20.957452397212233</v>
      </c>
      <c r="AS291" s="33">
        <f t="shared" si="202"/>
        <v>-175.05415730799393</v>
      </c>
      <c r="AT291" s="31">
        <f t="shared" si="203"/>
        <v>2.3889816592084835E-4</v>
      </c>
      <c r="AU291" s="31">
        <f t="shared" si="204"/>
        <v>0.4249471234174419</v>
      </c>
      <c r="AV291" s="32">
        <f t="shared" si="205"/>
        <v>-2.8431628777645443E-6</v>
      </c>
      <c r="AW291" s="31">
        <f t="shared" si="206"/>
        <v>-4.635870792670236E-2</v>
      </c>
      <c r="AX291" s="34">
        <f t="shared" si="207"/>
        <v>2.3605500304308381E-4</v>
      </c>
      <c r="AY291" s="35">
        <f t="shared" si="208"/>
        <v>0.37858841549073952</v>
      </c>
      <c r="AZ291" s="10">
        <f t="shared" si="221"/>
        <v>-21.118436970387179</v>
      </c>
      <c r="BA291" s="10">
        <f t="shared" si="222"/>
        <v>-190.2051676526512</v>
      </c>
      <c r="BB291" s="10">
        <f t="shared" si="209"/>
        <v>-10.205167652651198</v>
      </c>
      <c r="BC291" s="62"/>
      <c r="BD291" s="60">
        <f t="shared" si="210"/>
        <v>-21</v>
      </c>
      <c r="BE291" s="60">
        <f t="shared" si="211"/>
        <v>-190</v>
      </c>
      <c r="BF291" s="60">
        <f t="shared" si="212"/>
        <v>-10</v>
      </c>
      <c r="BI291" s="37">
        <f t="shared" si="216"/>
        <v>-6.6789712360007303E-2</v>
      </c>
      <c r="BJ291" s="37">
        <f t="shared" si="217"/>
        <v>-7.0962440040396784</v>
      </c>
      <c r="BK291" s="37">
        <f t="shared" si="218"/>
        <v>-9.4430915817982464E-2</v>
      </c>
      <c r="BL291" s="37">
        <f t="shared" si="219"/>
        <v>-8.4333547561083506</v>
      </c>
    </row>
    <row r="292" spans="22:64" x14ac:dyDescent="0.35">
      <c r="V292" s="29">
        <v>3.8800000000000101</v>
      </c>
      <c r="W292" s="38">
        <f t="shared" si="184"/>
        <v>75857.757502920154</v>
      </c>
      <c r="X292" s="30">
        <f t="shared" si="220"/>
        <v>-6.6910605961528935</v>
      </c>
      <c r="Y292" s="31">
        <f t="shared" si="185"/>
        <v>-21.045587340335473</v>
      </c>
      <c r="Z292" s="31">
        <f t="shared" si="186"/>
        <v>-84.913560741152679</v>
      </c>
      <c r="AA292" s="31">
        <f t="shared" si="187"/>
        <v>2.4647597556951566</v>
      </c>
      <c r="AB292" s="31">
        <f t="shared" si="188"/>
        <v>-41.154056458001769</v>
      </c>
      <c r="AC292" s="31">
        <f t="shared" si="189"/>
        <v>3.5503324349382471E-3</v>
      </c>
      <c r="AD292" s="31">
        <f t="shared" si="190"/>
        <v>1.6380811029429281</v>
      </c>
      <c r="AE292" s="31">
        <f t="shared" si="191"/>
        <v>-25.268337848358275</v>
      </c>
      <c r="AF292" s="31">
        <f t="shared" si="192"/>
        <v>-124.42953609621152</v>
      </c>
      <c r="AG292" s="31">
        <f t="shared" si="213"/>
        <v>73.803921600570277</v>
      </c>
      <c r="AH292" s="31">
        <f t="shared" si="193"/>
        <v>-85.42931872001256</v>
      </c>
      <c r="AI292" s="31">
        <f t="shared" si="194"/>
        <v>-89.996933403069633</v>
      </c>
      <c r="AJ292" s="31">
        <f t="shared" si="195"/>
        <v>18.486337521824115</v>
      </c>
      <c r="AK292" s="31">
        <f t="shared" si="196"/>
        <v>83.163453414379177</v>
      </c>
      <c r="AL292" s="32">
        <f t="shared" si="197"/>
        <v>-3.0142934219279294</v>
      </c>
      <c r="AM292" s="31">
        <f t="shared" si="198"/>
        <v>-45.026330471885501</v>
      </c>
      <c r="AN292" s="31">
        <f t="shared" si="199"/>
        <v>3.8466469804539027</v>
      </c>
      <c r="AO292" s="31">
        <f t="shared" si="200"/>
        <v>-51.859810460575957</v>
      </c>
      <c r="AP292" s="30">
        <f t="shared" si="214"/>
        <v>19.493882694704595</v>
      </c>
      <c r="AQ292" s="30">
        <f t="shared" si="215"/>
        <v>-19.244228782212005</v>
      </c>
      <c r="AR292" s="31">
        <f t="shared" si="201"/>
        <v>-21.172036955411784</v>
      </c>
      <c r="AS292" s="33">
        <f t="shared" si="202"/>
        <v>-176.28934655678748</v>
      </c>
      <c r="AT292" s="31">
        <f t="shared" si="203"/>
        <v>2.5015676535713343E-4</v>
      </c>
      <c r="AU292" s="31">
        <f t="shared" si="204"/>
        <v>0.43484503771755034</v>
      </c>
      <c r="AV292" s="32">
        <f t="shared" si="205"/>
        <v>-2.9771569714898924E-6</v>
      </c>
      <c r="AW292" s="31">
        <f t="shared" si="206"/>
        <v>-4.7438540464706531E-2</v>
      </c>
      <c r="AX292" s="34">
        <f t="shared" si="207"/>
        <v>2.4717960838564355E-4</v>
      </c>
      <c r="AY292" s="35">
        <f t="shared" si="208"/>
        <v>0.38740649725284382</v>
      </c>
      <c r="AZ292" s="10">
        <f t="shared" si="221"/>
        <v>-21.340533030224886</v>
      </c>
      <c r="BA292" s="10">
        <f t="shared" si="222"/>
        <v>-191.78860327823037</v>
      </c>
      <c r="BB292" s="10">
        <f t="shared" si="209"/>
        <v>-11.788603278230369</v>
      </c>
      <c r="BC292" s="37"/>
      <c r="BD292" s="60">
        <f t="shared" si="210"/>
        <v>-21</v>
      </c>
      <c r="BE292" s="60">
        <f t="shared" si="211"/>
        <v>-192</v>
      </c>
      <c r="BF292" s="60">
        <f t="shared" si="212"/>
        <v>-12</v>
      </c>
      <c r="BI292" s="37">
        <f t="shared" si="216"/>
        <v>-6.991221125311213E-2</v>
      </c>
      <c r="BJ292" s="37">
        <f t="shared" si="217"/>
        <v>-7.2597930150902394</v>
      </c>
      <c r="BK292" s="37">
        <f t="shared" si="218"/>
        <v>-9.8831043168378457E-2</v>
      </c>
      <c r="BL292" s="37">
        <f t="shared" si="219"/>
        <v>-8.6268702036054812</v>
      </c>
    </row>
    <row r="293" spans="22:64" x14ac:dyDescent="0.35">
      <c r="V293" s="29">
        <v>3.8900000000000099</v>
      </c>
      <c r="W293" s="38">
        <f t="shared" si="184"/>
        <v>77624.711662870977</v>
      </c>
      <c r="X293" s="30">
        <f t="shared" si="220"/>
        <v>-6.6910605961528935</v>
      </c>
      <c r="Y293" s="31">
        <f t="shared" si="185"/>
        <v>-21.244050649611776</v>
      </c>
      <c r="Z293" s="31">
        <f t="shared" si="186"/>
        <v>-85.0287553304792</v>
      </c>
      <c r="AA293" s="31">
        <f t="shared" si="187"/>
        <v>2.5525080648621197</v>
      </c>
      <c r="AB293" s="31">
        <f t="shared" si="188"/>
        <v>-41.808714572974601</v>
      </c>
      <c r="AC293" s="31">
        <f t="shared" si="189"/>
        <v>3.7175828534177363E-3</v>
      </c>
      <c r="AD293" s="31">
        <f t="shared" si="190"/>
        <v>1.6762153934071422</v>
      </c>
      <c r="AE293" s="31">
        <f t="shared" si="191"/>
        <v>-25.378885598049131</v>
      </c>
      <c r="AF293" s="31">
        <f t="shared" si="192"/>
        <v>-125.16125451004666</v>
      </c>
      <c r="AG293" s="31">
        <f t="shared" si="213"/>
        <v>73.803921600570277</v>
      </c>
      <c r="AH293" s="31">
        <f t="shared" si="193"/>
        <v>-85.629318719452641</v>
      </c>
      <c r="AI293" s="31">
        <f t="shared" si="194"/>
        <v>-89.997003207337841</v>
      </c>
      <c r="AJ293" s="31">
        <f t="shared" si="195"/>
        <v>18.683566926214816</v>
      </c>
      <c r="AK293" s="31">
        <f t="shared" si="196"/>
        <v>83.317648713594821</v>
      </c>
      <c r="AL293" s="32">
        <f t="shared" si="197"/>
        <v>-3.1155365062154083</v>
      </c>
      <c r="AM293" s="31">
        <f t="shared" si="198"/>
        <v>-45.685906972329825</v>
      </c>
      <c r="AN293" s="31">
        <f t="shared" si="199"/>
        <v>3.7426333011170434</v>
      </c>
      <c r="AO293" s="31">
        <f t="shared" si="200"/>
        <v>-52.365261466072845</v>
      </c>
      <c r="AP293" s="30">
        <f t="shared" si="214"/>
        <v>19.493882694704595</v>
      </c>
      <c r="AQ293" s="30">
        <f t="shared" si="215"/>
        <v>-19.244228782212005</v>
      </c>
      <c r="AR293" s="31">
        <f t="shared" si="201"/>
        <v>-21.386598384439498</v>
      </c>
      <c r="AS293" s="33">
        <f t="shared" si="202"/>
        <v>-177.5265159761195</v>
      </c>
      <c r="AT293" s="31">
        <f t="shared" si="203"/>
        <v>2.6194593495768709E-4</v>
      </c>
      <c r="AU293" s="31">
        <f t="shared" si="204"/>
        <v>0.44497347718584968</v>
      </c>
      <c r="AV293" s="32">
        <f t="shared" si="205"/>
        <v>-3.1174660055700231E-6</v>
      </c>
      <c r="AW293" s="31">
        <f t="shared" si="206"/>
        <v>-4.8543525498790249E-2</v>
      </c>
      <c r="AX293" s="34">
        <f t="shared" si="207"/>
        <v>2.5882846895211706E-4</v>
      </c>
      <c r="AY293" s="35">
        <f t="shared" si="208"/>
        <v>0.39642995168705941</v>
      </c>
      <c r="AZ293" s="10">
        <f t="shared" si="221"/>
        <v>-21.562952789471321</v>
      </c>
      <c r="BA293" s="10">
        <f t="shared" si="222"/>
        <v>-193.38180261412282</v>
      </c>
      <c r="BB293" s="10">
        <f t="shared" si="209"/>
        <v>-13.381802614122819</v>
      </c>
      <c r="BC293" s="37"/>
      <c r="BD293" s="60">
        <f t="shared" si="210"/>
        <v>-22</v>
      </c>
      <c r="BE293" s="60">
        <f t="shared" si="211"/>
        <v>-193</v>
      </c>
      <c r="BF293" s="60">
        <f t="shared" si="212"/>
        <v>-13</v>
      </c>
      <c r="BI293" s="37">
        <f t="shared" si="216"/>
        <v>-7.3179464547947007E-2</v>
      </c>
      <c r="BJ293" s="37">
        <f t="shared" si="217"/>
        <v>-7.4270285107321028</v>
      </c>
      <c r="BK293" s="37">
        <f t="shared" si="218"/>
        <v>-0.10343376895282658</v>
      </c>
      <c r="BL293" s="37">
        <f t="shared" si="219"/>
        <v>-8.82468807895828</v>
      </c>
    </row>
    <row r="294" spans="22:64" x14ac:dyDescent="0.35">
      <c r="V294" s="29">
        <v>3.9000000000000101</v>
      </c>
      <c r="W294" s="36">
        <f t="shared" si="184"/>
        <v>79432.823472430129</v>
      </c>
      <c r="X294" s="30">
        <f t="shared" si="220"/>
        <v>-6.6910605961528935</v>
      </c>
      <c r="Y294" s="31">
        <f t="shared" si="185"/>
        <v>-21.442582613610259</v>
      </c>
      <c r="Z294" s="31">
        <f t="shared" si="186"/>
        <v>-85.141366716597489</v>
      </c>
      <c r="AA294" s="31">
        <f t="shared" si="187"/>
        <v>2.6425303102544939</v>
      </c>
      <c r="AB294" s="31">
        <f t="shared" si="188"/>
        <v>-42.465050346999377</v>
      </c>
      <c r="AC294" s="31">
        <f t="shared" si="189"/>
        <v>3.8927086381198646E-3</v>
      </c>
      <c r="AD294" s="31">
        <f t="shared" si="190"/>
        <v>1.7152364075985078</v>
      </c>
      <c r="AE294" s="31">
        <f t="shared" si="191"/>
        <v>-25.487220190870541</v>
      </c>
      <c r="AF294" s="31">
        <f t="shared" si="192"/>
        <v>-125.89118065599835</v>
      </c>
      <c r="AG294" s="31">
        <f t="shared" si="213"/>
        <v>73.803921600570277</v>
      </c>
      <c r="AH294" s="31">
        <f t="shared" si="193"/>
        <v>-85.829318718917904</v>
      </c>
      <c r="AI294" s="31">
        <f t="shared" si="194"/>
        <v>-89.997071422666934</v>
      </c>
      <c r="AJ294" s="31">
        <f t="shared" si="195"/>
        <v>18.880919376953415</v>
      </c>
      <c r="AK294" s="31">
        <f t="shared" si="196"/>
        <v>83.46842811621454</v>
      </c>
      <c r="AL294" s="32">
        <f t="shared" si="197"/>
        <v>-3.2190806529148785</v>
      </c>
      <c r="AM294" s="31">
        <f t="shared" si="198"/>
        <v>-46.345120031083631</v>
      </c>
      <c r="AN294" s="31">
        <f t="shared" si="199"/>
        <v>3.6364416056909095</v>
      </c>
      <c r="AO294" s="31">
        <f t="shared" si="200"/>
        <v>-52.873763337536026</v>
      </c>
      <c r="AP294" s="30">
        <f t="shared" si="214"/>
        <v>19.493882694704595</v>
      </c>
      <c r="AQ294" s="30">
        <f t="shared" si="215"/>
        <v>-19.244228782212005</v>
      </c>
      <c r="AR294" s="31">
        <f t="shared" si="201"/>
        <v>-21.601124672687043</v>
      </c>
      <c r="AS294" s="33">
        <f t="shared" si="202"/>
        <v>-178.76494399353439</v>
      </c>
      <c r="AT294" s="31">
        <f t="shared" si="203"/>
        <v>2.74290676702723E-4</v>
      </c>
      <c r="AU294" s="31">
        <f t="shared" si="204"/>
        <v>0.45533780952150815</v>
      </c>
      <c r="AV294" s="32">
        <f t="shared" si="205"/>
        <v>-3.2643875959871763E-6</v>
      </c>
      <c r="AW294" s="31">
        <f t="shared" si="206"/>
        <v>-4.9674248903355124E-2</v>
      </c>
      <c r="AX294" s="34">
        <f t="shared" si="207"/>
        <v>2.7102628910673584E-4</v>
      </c>
      <c r="AY294" s="35">
        <f t="shared" si="208"/>
        <v>0.40566356061815301</v>
      </c>
      <c r="AZ294" s="10">
        <f t="shared" si="221"/>
        <v>-21.785699904620742</v>
      </c>
      <c r="BA294" s="10">
        <f t="shared" si="222"/>
        <v>-194.98420258403769</v>
      </c>
      <c r="BB294" s="10">
        <f t="shared" si="209"/>
        <v>-14.984202584037689</v>
      </c>
      <c r="BC294" s="62"/>
      <c r="BD294" s="60">
        <f t="shared" si="210"/>
        <v>-22</v>
      </c>
      <c r="BE294" s="60">
        <f t="shared" si="211"/>
        <v>-195</v>
      </c>
      <c r="BF294" s="60">
        <f t="shared" si="212"/>
        <v>-15</v>
      </c>
      <c r="BI294" s="37">
        <f t="shared" si="216"/>
        <v>-7.6598066300028439E-2</v>
      </c>
      <c r="BJ294" s="37">
        <f t="shared" si="217"/>
        <v>-7.598027757338282</v>
      </c>
      <c r="BK294" s="37">
        <f t="shared" si="218"/>
        <v>-0.10824819192277506</v>
      </c>
      <c r="BL294" s="37">
        <f t="shared" si="219"/>
        <v>-9.0268943937831949</v>
      </c>
    </row>
    <row r="295" spans="22:64" x14ac:dyDescent="0.35">
      <c r="V295" s="29">
        <v>3.9100000000000099</v>
      </c>
      <c r="W295" s="38">
        <f t="shared" si="184"/>
        <v>81283.051616411802</v>
      </c>
      <c r="X295" s="30">
        <f t="shared" si="220"/>
        <v>-6.6910605961528935</v>
      </c>
      <c r="Y295" s="31">
        <f t="shared" si="185"/>
        <v>-21.641180186722785</v>
      </c>
      <c r="Z295" s="31">
        <f t="shared" si="186"/>
        <v>-85.251451125523687</v>
      </c>
      <c r="AA295" s="31">
        <f t="shared" si="187"/>
        <v>2.7348369617286723</v>
      </c>
      <c r="AB295" s="31">
        <f t="shared" si="188"/>
        <v>-43.12272282838147</v>
      </c>
      <c r="AC295" s="31">
        <f t="shared" si="189"/>
        <v>4.0760802782291473E-3</v>
      </c>
      <c r="AD295" s="31">
        <f t="shared" si="190"/>
        <v>1.7551646901017937</v>
      </c>
      <c r="AE295" s="31">
        <f t="shared" si="191"/>
        <v>-25.59332774086878</v>
      </c>
      <c r="AF295" s="31">
        <f t="shared" si="192"/>
        <v>-126.61900926380335</v>
      </c>
      <c r="AG295" s="31">
        <f t="shared" si="213"/>
        <v>73.803921600570277</v>
      </c>
      <c r="AH295" s="31">
        <f t="shared" si="193"/>
        <v>-86.029318718407239</v>
      </c>
      <c r="AI295" s="31">
        <f t="shared" si="194"/>
        <v>-89.997138085225558</v>
      </c>
      <c r="AJ295" s="31">
        <f t="shared" si="195"/>
        <v>19.078389479473451</v>
      </c>
      <c r="AK295" s="31">
        <f t="shared" si="196"/>
        <v>83.615863209419487</v>
      </c>
      <c r="AL295" s="32">
        <f t="shared" si="197"/>
        <v>-3.3249221104261579</v>
      </c>
      <c r="AM295" s="31">
        <f t="shared" si="198"/>
        <v>-47.00362112549206</v>
      </c>
      <c r="AN295" s="31">
        <f t="shared" si="199"/>
        <v>3.5280702512103304</v>
      </c>
      <c r="AO295" s="31">
        <f t="shared" si="200"/>
        <v>-53.384896001298131</v>
      </c>
      <c r="AP295" s="30">
        <f t="shared" si="214"/>
        <v>19.493882694704595</v>
      </c>
      <c r="AQ295" s="30">
        <f t="shared" si="215"/>
        <v>-19.244228782212005</v>
      </c>
      <c r="AR295" s="31">
        <f t="shared" si="201"/>
        <v>-21.815603577165859</v>
      </c>
      <c r="AS295" s="33">
        <f t="shared" si="202"/>
        <v>-180.00390526510148</v>
      </c>
      <c r="AT295" s="31">
        <f t="shared" si="203"/>
        <v>2.8721717059188685E-4</v>
      </c>
      <c r="AU295" s="31">
        <f t="shared" si="204"/>
        <v>0.46594352731603916</v>
      </c>
      <c r="AV295" s="32">
        <f t="shared" si="205"/>
        <v>-3.4182333839425806E-6</v>
      </c>
      <c r="AW295" s="31">
        <f t="shared" si="206"/>
        <v>-5.0831310199391855E-2</v>
      </c>
      <c r="AX295" s="34">
        <f t="shared" si="207"/>
        <v>2.8379893720794426E-4</v>
      </c>
      <c r="AY295" s="35">
        <f t="shared" si="208"/>
        <v>0.41511221711664731</v>
      </c>
      <c r="AZ295" s="10">
        <f t="shared" si="221"/>
        <v>-22.008778476024027</v>
      </c>
      <c r="BA295" s="10">
        <f t="shared" si="222"/>
        <v>-196.59523847981882</v>
      </c>
      <c r="BB295" s="10">
        <f t="shared" si="209"/>
        <v>-16.595238479818818</v>
      </c>
      <c r="BC295" s="37"/>
      <c r="BD295" s="60">
        <f t="shared" si="210"/>
        <v>-22</v>
      </c>
      <c r="BE295" s="60">
        <f t="shared" si="211"/>
        <v>-197</v>
      </c>
      <c r="BF295" s="60">
        <f t="shared" si="212"/>
        <v>-17</v>
      </c>
      <c r="BI295" s="37">
        <f t="shared" si="216"/>
        <v>-8.0174899912345013E-2</v>
      </c>
      <c r="BJ295" s="37">
        <f t="shared" si="217"/>
        <v>-7.7728692294656154</v>
      </c>
      <c r="BK295" s="37">
        <f t="shared" si="218"/>
        <v>-0.11328379788303028</v>
      </c>
      <c r="BL295" s="37">
        <f t="shared" si="219"/>
        <v>-9.2335762023683827</v>
      </c>
    </row>
    <row r="296" spans="22:64" x14ac:dyDescent="0.35">
      <c r="V296" s="29">
        <v>3.9200000000000199</v>
      </c>
      <c r="W296" s="38">
        <f t="shared" si="184"/>
        <v>83176.377110270929</v>
      </c>
      <c r="X296" s="30">
        <f t="shared" si="220"/>
        <v>-6.6910605961528935</v>
      </c>
      <c r="Y296" s="31">
        <f t="shared" si="185"/>
        <v>-21.839840456553109</v>
      </c>
      <c r="Z296" s="31">
        <f t="shared" si="186"/>
        <v>-85.359063672622113</v>
      </c>
      <c r="AA296" s="31">
        <f t="shared" si="187"/>
        <v>2.8294361249626498</v>
      </c>
      <c r="AB296" s="31">
        <f t="shared" si="188"/>
        <v>-43.781387558053659</v>
      </c>
      <c r="AC296" s="31">
        <f t="shared" si="189"/>
        <v>4.2680856594348483E-3</v>
      </c>
      <c r="AD296" s="31">
        <f t="shared" si="190"/>
        <v>1.7960212562054829</v>
      </c>
      <c r="AE296" s="31">
        <f t="shared" si="191"/>
        <v>-25.697196842083915</v>
      </c>
      <c r="AF296" s="31">
        <f t="shared" si="192"/>
        <v>-127.3444299744703</v>
      </c>
      <c r="AG296" s="31">
        <f t="shared" si="213"/>
        <v>73.803921600570277</v>
      </c>
      <c r="AH296" s="31">
        <f t="shared" si="193"/>
        <v>-86.229318717919753</v>
      </c>
      <c r="AI296" s="31">
        <f t="shared" si="194"/>
        <v>-89.997203230359105</v>
      </c>
      <c r="AJ296" s="31">
        <f t="shared" si="195"/>
        <v>19.275972069618156</v>
      </c>
      <c r="AK296" s="31">
        <f t="shared" si="196"/>
        <v>83.760024351086443</v>
      </c>
      <c r="AL296" s="32">
        <f t="shared" si="197"/>
        <v>-3.4330547087077168</v>
      </c>
      <c r="AM296" s="31">
        <f t="shared" si="198"/>
        <v>-47.661063613687503</v>
      </c>
      <c r="AN296" s="31">
        <f t="shared" si="199"/>
        <v>3.4175202435609631</v>
      </c>
      <c r="AO296" s="31">
        <f t="shared" si="200"/>
        <v>-53.898242492960165</v>
      </c>
      <c r="AP296" s="30">
        <f t="shared" si="214"/>
        <v>19.493882694704595</v>
      </c>
      <c r="AQ296" s="30">
        <f t="shared" si="215"/>
        <v>-19.244228782212005</v>
      </c>
      <c r="AR296" s="31">
        <f t="shared" si="201"/>
        <v>-22.030022686030364</v>
      </c>
      <c r="AS296" s="33">
        <f t="shared" si="202"/>
        <v>-181.24267246743045</v>
      </c>
      <c r="AT296" s="31">
        <f t="shared" si="203"/>
        <v>3.0075283013313644E-4</v>
      </c>
      <c r="AU296" s="31">
        <f t="shared" si="204"/>
        <v>0.47679625095261141</v>
      </c>
      <c r="AV296" s="32">
        <f t="shared" si="205"/>
        <v>-3.5793296935316764E-6</v>
      </c>
      <c r="AW296" s="31">
        <f t="shared" si="206"/>
        <v>-5.2015322872339433E-2</v>
      </c>
      <c r="AX296" s="34">
        <f t="shared" si="207"/>
        <v>2.9717350043960476E-4</v>
      </c>
      <c r="AY296" s="35">
        <f t="shared" si="208"/>
        <v>0.42478092808027196</v>
      </c>
      <c r="AZ296" s="10">
        <f t="shared" si="221"/>
        <v>-22.232193136452057</v>
      </c>
      <c r="BA296" s="10">
        <f t="shared" si="222"/>
        <v>-198.214345701524</v>
      </c>
      <c r="BB296" s="10">
        <f t="shared" si="209"/>
        <v>-18.214345701523996</v>
      </c>
      <c r="BC296" s="37"/>
      <c r="BD296" s="60">
        <f t="shared" si="210"/>
        <v>-22</v>
      </c>
      <c r="BE296" s="60">
        <f t="shared" si="211"/>
        <v>-198</v>
      </c>
      <c r="BF296" s="60">
        <f t="shared" si="212"/>
        <v>-18</v>
      </c>
      <c r="BI296" s="37">
        <f t="shared" si="216"/>
        <v>-8.3917149788684087E-2</v>
      </c>
      <c r="BJ296" s="37">
        <f t="shared" si="217"/>
        <v>-7.9516325984906215</v>
      </c>
      <c r="BK296" s="37">
        <f t="shared" si="218"/>
        <v>-0.11855047413344851</v>
      </c>
      <c r="BL296" s="37">
        <f t="shared" si="219"/>
        <v>-9.444821563683206</v>
      </c>
    </row>
    <row r="297" spans="22:64" x14ac:dyDescent="0.35">
      <c r="V297" s="29">
        <v>3.9300000000000099</v>
      </c>
      <c r="W297" s="36">
        <f t="shared" ref="W297:W360" si="223">10*10^V297</f>
        <v>85113.803820239584</v>
      </c>
      <c r="X297" s="30">
        <f t="shared" si="220"/>
        <v>-6.6910605961528935</v>
      </c>
      <c r="Y297" s="31">
        <f t="shared" ref="Y297:Y360" si="224">20*LOG(1/SQRT((W297/fp)^2+1))</f>
        <v>-22.038560638255031</v>
      </c>
      <c r="Z297" s="31">
        <f t="shared" ref="Z297:Z360" si="225">-180/PI()*ATAN(W297/fp)</f>
        <v>-85.464258376877495</v>
      </c>
      <c r="AA297" s="31">
        <f t="shared" ref="AA297:AA360" si="226">20*LOG(SQRT((W297/fzRHP)^2+1))</f>
        <v>2.9263335074256118</v>
      </c>
      <c r="AB297" s="31">
        <f t="shared" ref="AB297:AB360" si="227">-180/PI()*ATAN(W297/fzRHP)</f>
        <v>-44.440697462303959</v>
      </c>
      <c r="AC297" s="31">
        <f t="shared" ref="AC297:AC360" si="228">20*LOG(SQRT((W297/fzESR)^2+1))</f>
        <v>4.4691308776477357E-3</v>
      </c>
      <c r="AD297" s="31">
        <f t="shared" ref="AD297:AD360" si="229">180/PI()*ATAN(W297/fzESR)</f>
        <v>1.8378276023068079</v>
      </c>
      <c r="AE297" s="31">
        <f t="shared" ref="AE297:AE360" si="230">X297+Y297+AA297+AC297</f>
        <v>-25.798818596104667</v>
      </c>
      <c r="AF297" s="31">
        <f t="shared" ref="AF297:AF360" si="231">Z297+AB297+AD297</f>
        <v>-128.06712823687465</v>
      </c>
      <c r="AG297" s="31">
        <f t="shared" si="213"/>
        <v>73.803921600570277</v>
      </c>
      <c r="AH297" s="31">
        <f t="shared" ref="AH297:AH360" si="232">20*LOG(1/SQRT((W297/fp_comp1)^2+1))</f>
        <v>-86.429318717453825</v>
      </c>
      <c r="AI297" s="31">
        <f t="shared" ref="AI297:AI360" si="233">-180/PI()*ATAN(W297/fp_comp1)</f>
        <v>-89.997266892608394</v>
      </c>
      <c r="AJ297" s="31">
        <f t="shared" ref="AJ297:AJ360" si="234">20*LOG(SQRT((W297/fz_comp)^2+1))</f>
        <v>19.473662204329241</v>
      </c>
      <c r="AK297" s="31">
        <f t="shared" ref="AK297:AK360" si="235">180/PI()*ATAN(W297/fz_comp)</f>
        <v>83.900980672279374</v>
      </c>
      <c r="AL297" s="32">
        <f t="shared" ref="AL297:AL360" si="236">20*LOG(1/SQRT((W297/fp_comp2)^2+1))</f>
        <v>-3.5434698852776809</v>
      </c>
      <c r="AM297" s="31">
        <f t="shared" ref="AM297:AM360" si="237">-180/PI()*ATAN(W297/fp_comp2)</f>
        <v>-48.317103641297727</v>
      </c>
      <c r="AN297" s="31">
        <f t="shared" ref="AN297:AN360" si="238">AG297+AH297+AJ297+AL297</f>
        <v>3.304795202168012</v>
      </c>
      <c r="AO297" s="31">
        <f t="shared" ref="AO297:AO360" si="239">AI297+AK297+AM297</f>
        <v>-54.413389861626747</v>
      </c>
      <c r="AP297" s="30">
        <f t="shared" si="214"/>
        <v>19.493882694704595</v>
      </c>
      <c r="AQ297" s="30">
        <f t="shared" si="215"/>
        <v>-19.244228782212005</v>
      </c>
      <c r="AR297" s="31">
        <f t="shared" ref="AR297:AR360" si="240">AE297+AN297+AP297+AQ297</f>
        <v>-22.244369481444064</v>
      </c>
      <c r="AS297" s="33">
        <f t="shared" ref="AS297:AS360" si="241">AF297+AO297</f>
        <v>-182.48051809850139</v>
      </c>
      <c r="AT297" s="31">
        <f t="shared" ref="AT297:AT360" si="242">20*LOG(SQRT((W297/fz_ff)^2+1))</f>
        <v>3.1492636044037231E-4</v>
      </c>
      <c r="AU297" s="31">
        <f t="shared" ref="AU297:AU360" si="243">180/PI()*ATAN(W297/fz_ff)</f>
        <v>0.48790173157210615</v>
      </c>
      <c r="AV297" s="32">
        <f t="shared" ref="AV297:AV360" si="244">20*LOG(1/SQRT((W297/fp_ff)^2+1))</f>
        <v>-3.7480182328144463E-6</v>
      </c>
      <c r="AW297" s="31">
        <f t="shared" ref="AW297:AW360" si="245">-180/PI()*ATAN(W297/fp_ff)</f>
        <v>-5.3226914697338347E-2</v>
      </c>
      <c r="AX297" s="34">
        <f t="shared" ref="AX297:AX360" si="246">AT297+AV297</f>
        <v>3.1117834220755787E-4</v>
      </c>
      <c r="AY297" s="35">
        <f t="shared" ref="AY297:AY360" si="247">AU297+AW297</f>
        <v>0.43467481687476778</v>
      </c>
      <c r="AZ297" s="10">
        <f t="shared" si="221"/>
        <v>-22.455949140715557</v>
      </c>
      <c r="BA297" s="10">
        <f t="shared" si="222"/>
        <v>-199.84096149889169</v>
      </c>
      <c r="BB297" s="10">
        <f t="shared" ref="BB297:BB360" si="248">BA297+180</f>
        <v>-19.840961498891687</v>
      </c>
      <c r="BC297" s="62"/>
      <c r="BD297" s="60">
        <f t="shared" ref="BD297:BD360" si="249">ROUND(AZ297,0)</f>
        <v>-22</v>
      </c>
      <c r="BE297" s="60">
        <f t="shared" ref="BE297:BE360" si="250">ROUND(BA297,0)</f>
        <v>-200</v>
      </c>
      <c r="BF297" s="60">
        <f t="shared" ref="BF297:BF360" si="251">ROUND(BB297,0)</f>
        <v>-20</v>
      </c>
      <c r="BI297" s="37">
        <f t="shared" si="216"/>
        <v>-8.7832313356714167E-2</v>
      </c>
      <c r="BJ297" s="37">
        <f t="shared" si="217"/>
        <v>-8.1343987184808224</v>
      </c>
      <c r="BK297" s="37">
        <f t="shared" si="218"/>
        <v>-0.12405852425698652</v>
      </c>
      <c r="BL297" s="37">
        <f t="shared" si="219"/>
        <v>-9.6607194987842693</v>
      </c>
    </row>
    <row r="298" spans="22:64" x14ac:dyDescent="0.35">
      <c r="V298" s="29">
        <v>3.9400000000000199</v>
      </c>
      <c r="W298" s="38">
        <f t="shared" si="223"/>
        <v>87096.358995612216</v>
      </c>
      <c r="X298" s="30">
        <f t="shared" si="220"/>
        <v>-6.6910605961528935</v>
      </c>
      <c r="Y298" s="31">
        <f t="shared" si="224"/>
        <v>-22.237338069099934</v>
      </c>
      <c r="Z298" s="31">
        <f t="shared" si="225"/>
        <v>-85.567088175548449</v>
      </c>
      <c r="AA298" s="31">
        <f t="shared" si="226"/>
        <v>3.0255323943088435</v>
      </c>
      <c r="AB298" s="31">
        <f t="shared" si="227"/>
        <v>-45.10030376226819</v>
      </c>
      <c r="AC298" s="31">
        <f t="shared" si="228"/>
        <v>4.6796410904375932E-3</v>
      </c>
      <c r="AD298" s="31">
        <f t="shared" si="229"/>
        <v>1.8806057165201493</v>
      </c>
      <c r="AE298" s="31">
        <f t="shared" si="230"/>
        <v>-25.898186629853548</v>
      </c>
      <c r="AF298" s="31">
        <f t="shared" si="231"/>
        <v>-128.7867862212965</v>
      </c>
      <c r="AG298" s="31">
        <f t="shared" si="213"/>
        <v>73.803921600570277</v>
      </c>
      <c r="AH298" s="31">
        <f t="shared" si="232"/>
        <v>-86.629318717009269</v>
      </c>
      <c r="AI298" s="31">
        <f t="shared" si="233"/>
        <v>-89.997329105727957</v>
      </c>
      <c r="AJ298" s="31">
        <f t="shared" si="234"/>
        <v>19.671455152668646</v>
      </c>
      <c r="AK298" s="31">
        <f t="shared" si="235"/>
        <v>84.038800081258898</v>
      </c>
      <c r="AL298" s="32">
        <f t="shared" si="236"/>
        <v>-3.6561567211249795</v>
      </c>
      <c r="AM298" s="31">
        <f t="shared" si="237"/>
        <v>-48.971401030323022</v>
      </c>
      <c r="AN298" s="31">
        <f t="shared" si="238"/>
        <v>3.1899013151046738</v>
      </c>
      <c r="AO298" s="31">
        <f t="shared" si="239"/>
        <v>-54.929930054792081</v>
      </c>
      <c r="AP298" s="30">
        <f t="shared" si="214"/>
        <v>19.493882694704595</v>
      </c>
      <c r="AQ298" s="30">
        <f t="shared" si="215"/>
        <v>-19.244228782212005</v>
      </c>
      <c r="AR298" s="31">
        <f t="shared" si="240"/>
        <v>-22.458631402256284</v>
      </c>
      <c r="AS298" s="33">
        <f t="shared" si="241"/>
        <v>-183.71671627608856</v>
      </c>
      <c r="AT298" s="31">
        <f t="shared" si="242"/>
        <v>3.2976781907456936E-4</v>
      </c>
      <c r="AU298" s="31">
        <f t="shared" si="243"/>
        <v>0.49926585410770163</v>
      </c>
      <c r="AV298" s="32">
        <f t="shared" si="244"/>
        <v>-3.924656811279731E-6</v>
      </c>
      <c r="AW298" s="31">
        <f t="shared" si="245"/>
        <v>-5.4466728072079772E-2</v>
      </c>
      <c r="AX298" s="34">
        <f t="shared" si="246"/>
        <v>3.2584316226328964E-4</v>
      </c>
      <c r="AY298" s="35">
        <f t="shared" si="247"/>
        <v>0.44479912603562188</v>
      </c>
      <c r="AZ298" s="10">
        <f t="shared" si="221"/>
        <v>-22.680052455799597</v>
      </c>
      <c r="BA298" s="10">
        <f t="shared" si="222"/>
        <v>-201.47452670248535</v>
      </c>
      <c r="BB298" s="10">
        <f t="shared" si="248"/>
        <v>-21.474526702485349</v>
      </c>
      <c r="BC298" s="37"/>
      <c r="BD298" s="60">
        <f t="shared" si="249"/>
        <v>-23</v>
      </c>
      <c r="BE298" s="60">
        <f t="shared" si="250"/>
        <v>-201</v>
      </c>
      <c r="BF298" s="60">
        <f t="shared" si="251"/>
        <v>-21</v>
      </c>
      <c r="BI298" s="37">
        <f t="shared" si="216"/>
        <v>-9.1928213462781933E-2</v>
      </c>
      <c r="BJ298" s="37">
        <f t="shared" si="217"/>
        <v>-8.3212496091003469</v>
      </c>
      <c r="BK298" s="37">
        <f t="shared" si="218"/>
        <v>-0.12981868324279155</v>
      </c>
      <c r="BL298" s="37">
        <f t="shared" si="219"/>
        <v>-9.8813599433320913</v>
      </c>
    </row>
    <row r="299" spans="22:64" x14ac:dyDescent="0.35">
      <c r="V299" s="29">
        <v>3.9500000000000202</v>
      </c>
      <c r="W299" s="38">
        <f t="shared" si="223"/>
        <v>89125.093813378786</v>
      </c>
      <c r="X299" s="30">
        <f t="shared" si="220"/>
        <v>-6.6910605961528935</v>
      </c>
      <c r="Y299" s="31">
        <f t="shared" si="224"/>
        <v>-22.436170203257404</v>
      </c>
      <c r="Z299" s="31">
        <f t="shared" si="225"/>
        <v>-85.667604939145093</v>
      </c>
      <c r="AA299" s="31">
        <f t="shared" si="226"/>
        <v>3.1270336346289458</v>
      </c>
      <c r="AB299" s="31">
        <f t="shared" si="227"/>
        <v>-45.759856894378892</v>
      </c>
      <c r="AC299" s="31">
        <f t="shared" si="228"/>
        <v>4.9000614079814479E-3</v>
      </c>
      <c r="AD299" s="31">
        <f t="shared" si="229"/>
        <v>1.9243780894888955</v>
      </c>
      <c r="AE299" s="31">
        <f t="shared" si="230"/>
        <v>-25.995297103373375</v>
      </c>
      <c r="AF299" s="31">
        <f t="shared" si="231"/>
        <v>-129.50308374403508</v>
      </c>
      <c r="AG299" s="31">
        <f t="shared" si="213"/>
        <v>73.803921600570277</v>
      </c>
      <c r="AH299" s="31">
        <f t="shared" si="232"/>
        <v>-86.82931871658451</v>
      </c>
      <c r="AI299" s="31">
        <f t="shared" si="233"/>
        <v>-89.997389902704043</v>
      </c>
      <c r="AJ299" s="31">
        <f t="shared" si="234"/>
        <v>19.869346387157208</v>
      </c>
      <c r="AK299" s="31">
        <f t="shared" si="235"/>
        <v>84.173549268877466</v>
      </c>
      <c r="AL299" s="32">
        <f t="shared" si="236"/>
        <v>-3.7711019862074946</v>
      </c>
      <c r="AM299" s="31">
        <f t="shared" si="237"/>
        <v>-49.62362014461911</v>
      </c>
      <c r="AN299" s="31">
        <f t="shared" si="238"/>
        <v>3.0728472849354804</v>
      </c>
      <c r="AO299" s="31">
        <f t="shared" si="239"/>
        <v>-55.447460778445688</v>
      </c>
      <c r="AP299" s="30">
        <f t="shared" si="214"/>
        <v>19.493882694704595</v>
      </c>
      <c r="AQ299" s="30">
        <f t="shared" si="215"/>
        <v>-19.244228782212005</v>
      </c>
      <c r="AR299" s="31">
        <f t="shared" si="240"/>
        <v>-22.672795905945303</v>
      </c>
      <c r="AS299" s="33">
        <f t="shared" si="241"/>
        <v>-184.95054452248075</v>
      </c>
      <c r="AT299" s="31">
        <f t="shared" si="242"/>
        <v>3.4530867974384932E-4</v>
      </c>
      <c r="AU299" s="31">
        <f t="shared" si="243"/>
        <v>0.51089464038904642</v>
      </c>
      <c r="AV299" s="32">
        <f t="shared" si="244"/>
        <v>-4.1096200997403938E-6</v>
      </c>
      <c r="AW299" s="31">
        <f t="shared" si="245"/>
        <v>-5.5735420357375033E-2</v>
      </c>
      <c r="AX299" s="34">
        <f t="shared" si="246"/>
        <v>3.4119905964410892E-4</v>
      </c>
      <c r="AY299" s="35">
        <f t="shared" si="247"/>
        <v>0.45515922003167136</v>
      </c>
      <c r="AZ299" s="10">
        <f t="shared" si="221"/>
        <v>-22.904509850954561</v>
      </c>
      <c r="BA299" s="10">
        <f t="shared" si="222"/>
        <v>-203.1144874326815</v>
      </c>
      <c r="BB299" s="10">
        <f t="shared" si="248"/>
        <v>-23.1144874326815</v>
      </c>
      <c r="BC299" s="37"/>
      <c r="BD299" s="60">
        <f t="shared" si="249"/>
        <v>-23</v>
      </c>
      <c r="BE299" s="60">
        <f t="shared" si="250"/>
        <v>-203</v>
      </c>
      <c r="BF299" s="60">
        <f t="shared" si="251"/>
        <v>-23</v>
      </c>
      <c r="BI299" s="37">
        <f t="shared" si="216"/>
        <v>-9.6213011138835888E-2</v>
      </c>
      <c r="BJ299" s="37">
        <f t="shared" si="217"/>
        <v>-8.5122684353255682</v>
      </c>
      <c r="BK299" s="37">
        <f t="shared" si="218"/>
        <v>-0.13584213293006522</v>
      </c>
      <c r="BL299" s="37">
        <f t="shared" si="219"/>
        <v>-10.106833694906829</v>
      </c>
    </row>
    <row r="300" spans="22:64" x14ac:dyDescent="0.35">
      <c r="V300" s="29">
        <v>3.9600000000000199</v>
      </c>
      <c r="W300" s="36">
        <f t="shared" si="223"/>
        <v>91201.083935595307</v>
      </c>
      <c r="X300" s="30">
        <f t="shared" si="220"/>
        <v>-6.6910605961528935</v>
      </c>
      <c r="Y300" s="31">
        <f t="shared" si="224"/>
        <v>-22.63505460679173</v>
      </c>
      <c r="Z300" s="31">
        <f t="shared" si="225"/>
        <v>-85.765859486687816</v>
      </c>
      <c r="AA300" s="31">
        <f t="shared" si="226"/>
        <v>3.2308356376330316</v>
      </c>
      <c r="AB300" s="31">
        <f t="shared" si="227"/>
        <v>-46.419007435893889</v>
      </c>
      <c r="AC300" s="31">
        <f t="shared" si="228"/>
        <v>5.1308578252724796E-3</v>
      </c>
      <c r="AD300" s="31">
        <f t="shared" si="229"/>
        <v>1.9691677254047084</v>
      </c>
      <c r="AE300" s="31">
        <f t="shared" si="230"/>
        <v>-26.090148707486321</v>
      </c>
      <c r="AF300" s="31">
        <f t="shared" si="231"/>
        <v>-130.215699197177</v>
      </c>
      <c r="AG300" s="31">
        <f t="shared" si="213"/>
        <v>73.803921600570277</v>
      </c>
      <c r="AH300" s="31">
        <f t="shared" si="232"/>
        <v>-87.029318716178864</v>
      </c>
      <c r="AI300" s="31">
        <f t="shared" si="233"/>
        <v>-89.997449315772002</v>
      </c>
      <c r="AJ300" s="31">
        <f t="shared" si="234"/>
        <v>20.067331575432895</v>
      </c>
      <c r="AK300" s="31">
        <f t="shared" si="235"/>
        <v>84.305293715249149</v>
      </c>
      <c r="AL300" s="32">
        <f t="shared" si="236"/>
        <v>-3.8882901941428214</v>
      </c>
      <c r="AM300" s="31">
        <f t="shared" si="237"/>
        <v>-50.2734307267595</v>
      </c>
      <c r="AN300" s="31">
        <f t="shared" si="238"/>
        <v>2.9536442656814872</v>
      </c>
      <c r="AO300" s="31">
        <f t="shared" si="239"/>
        <v>-55.965586327282352</v>
      </c>
      <c r="AP300" s="30">
        <f t="shared" si="214"/>
        <v>19.493882694704595</v>
      </c>
      <c r="AQ300" s="30">
        <f t="shared" si="215"/>
        <v>-19.244228782212005</v>
      </c>
      <c r="AR300" s="31">
        <f t="shared" si="240"/>
        <v>-22.886850529312245</v>
      </c>
      <c r="AS300" s="33">
        <f t="shared" si="241"/>
        <v>-186.18128552445935</v>
      </c>
      <c r="AT300" s="31">
        <f t="shared" si="242"/>
        <v>3.6158189900683564E-4</v>
      </c>
      <c r="AU300" s="31">
        <f t="shared" si="243"/>
        <v>0.52279425231816568</v>
      </c>
      <c r="AV300" s="32">
        <f t="shared" si="244"/>
        <v>-4.3033004326594048E-6</v>
      </c>
      <c r="AW300" s="31">
        <f t="shared" si="245"/>
        <v>-5.7033664225689049E-2</v>
      </c>
      <c r="AX300" s="34">
        <f t="shared" si="246"/>
        <v>3.5727859857417622E-4</v>
      </c>
      <c r="AY300" s="35">
        <f t="shared" si="247"/>
        <v>0.46576058809247661</v>
      </c>
      <c r="AZ300" s="10">
        <f t="shared" si="221"/>
        <v>-23.129328987210751</v>
      </c>
      <c r="BA300" s="10">
        <f t="shared" si="222"/>
        <v>-204.7602967749406</v>
      </c>
      <c r="BB300" s="10">
        <f t="shared" si="248"/>
        <v>-24.760296774940599</v>
      </c>
      <c r="BC300" s="62"/>
      <c r="BD300" s="60">
        <f t="shared" si="249"/>
        <v>-23</v>
      </c>
      <c r="BE300" s="60">
        <f t="shared" si="250"/>
        <v>-205</v>
      </c>
      <c r="BF300" s="60">
        <f t="shared" si="251"/>
        <v>-25</v>
      </c>
      <c r="BI300" s="37">
        <f t="shared" si="216"/>
        <v>-0.10069521874100795</v>
      </c>
      <c r="BJ300" s="37">
        <f t="shared" si="217"/>
        <v>-8.7075394837528268</v>
      </c>
      <c r="BK300" s="37">
        <f t="shared" si="218"/>
        <v>-0.14214051775607284</v>
      </c>
      <c r="BL300" s="37">
        <f t="shared" si="219"/>
        <v>-10.337232354820889</v>
      </c>
    </row>
    <row r="301" spans="22:64" x14ac:dyDescent="0.35">
      <c r="V301" s="29">
        <v>3.9700000000000202</v>
      </c>
      <c r="W301" s="38">
        <f t="shared" si="223"/>
        <v>93325.430079703525</v>
      </c>
      <c r="X301" s="30">
        <f t="shared" si="220"/>
        <v>-6.6910605961528935</v>
      </c>
      <c r="Y301" s="31">
        <f t="shared" si="224"/>
        <v>-22.833988952858235</v>
      </c>
      <c r="Z301" s="31">
        <f t="shared" si="225"/>
        <v>-85.861901601197445</v>
      </c>
      <c r="AA301" s="31">
        <f t="shared" si="226"/>
        <v>3.3369343795340507</v>
      </c>
      <c r="AB301" s="31">
        <f t="shared" si="227"/>
        <v>-47.077407029504684</v>
      </c>
      <c r="AC301" s="31">
        <f t="shared" si="228"/>
        <v>5.3725181974667718E-3</v>
      </c>
      <c r="AD301" s="31">
        <f t="shared" si="229"/>
        <v>2.0149981532339649</v>
      </c>
      <c r="AE301" s="31">
        <f t="shared" si="230"/>
        <v>-26.182742651279611</v>
      </c>
      <c r="AF301" s="31">
        <f t="shared" si="231"/>
        <v>-130.92431047746817</v>
      </c>
      <c r="AG301" s="31">
        <f t="shared" si="213"/>
        <v>73.803921600570277</v>
      </c>
      <c r="AH301" s="31">
        <f t="shared" si="232"/>
        <v>-87.229318715791493</v>
      </c>
      <c r="AI301" s="31">
        <f t="shared" si="233"/>
        <v>-89.997507376433404</v>
      </c>
      <c r="AJ301" s="31">
        <f t="shared" si="234"/>
        <v>20.265406572212154</v>
      </c>
      <c r="AK301" s="31">
        <f t="shared" si="235"/>
        <v>84.434097697577215</v>
      </c>
      <c r="AL301" s="32">
        <f t="shared" si="236"/>
        <v>-4.0077036656113805</v>
      </c>
      <c r="AM301" s="31">
        <f t="shared" si="237"/>
        <v>-50.920508701321928</v>
      </c>
      <c r="AN301" s="31">
        <f t="shared" si="238"/>
        <v>2.8323057913795573</v>
      </c>
      <c r="AO301" s="31">
        <f t="shared" si="239"/>
        <v>-56.483918380178118</v>
      </c>
      <c r="AP301" s="30">
        <f t="shared" si="214"/>
        <v>19.493882694704595</v>
      </c>
      <c r="AQ301" s="30">
        <f t="shared" si="215"/>
        <v>-19.244228782212005</v>
      </c>
      <c r="AR301" s="31">
        <f t="shared" si="240"/>
        <v>-23.100782947407463</v>
      </c>
      <c r="AS301" s="33">
        <f t="shared" si="241"/>
        <v>-187.40822885764629</v>
      </c>
      <c r="AT301" s="31">
        <f t="shared" si="242"/>
        <v>3.7862198611203116E-4</v>
      </c>
      <c r="AU301" s="31">
        <f t="shared" si="243"/>
        <v>0.53497099511822754</v>
      </c>
      <c r="AV301" s="32">
        <f t="shared" si="244"/>
        <v>-4.5061086278343385E-6</v>
      </c>
      <c r="AW301" s="31">
        <f t="shared" si="245"/>
        <v>-5.8362148017769733E-2</v>
      </c>
      <c r="AX301" s="34">
        <f t="shared" si="246"/>
        <v>3.741158774841968E-4</v>
      </c>
      <c r="AY301" s="35">
        <f t="shared" si="247"/>
        <v>0.47660884710045781</v>
      </c>
      <c r="AZ301" s="10">
        <f t="shared" si="221"/>
        <v>-23.354518505775463</v>
      </c>
      <c r="BA301" s="10">
        <f t="shared" si="222"/>
        <v>-206.41141640989272</v>
      </c>
      <c r="BB301" s="10">
        <f t="shared" si="248"/>
        <v>-26.411416409892723</v>
      </c>
      <c r="BC301" s="37"/>
      <c r="BD301" s="60">
        <f t="shared" si="249"/>
        <v>-23</v>
      </c>
      <c r="BE301" s="60">
        <f t="shared" si="250"/>
        <v>-206</v>
      </c>
      <c r="BF301" s="60">
        <f t="shared" si="251"/>
        <v>-26</v>
      </c>
      <c r="BI301" s="37">
        <f t="shared" si="216"/>
        <v>-0.10538371345744077</v>
      </c>
      <c r="BJ301" s="37">
        <f t="shared" si="217"/>
        <v>-8.9071481352517576</v>
      </c>
      <c r="BK301" s="37">
        <f t="shared" si="218"/>
        <v>-0.14872596078804051</v>
      </c>
      <c r="BL301" s="37">
        <f t="shared" si="219"/>
        <v>-10.572648264095147</v>
      </c>
    </row>
    <row r="302" spans="22:64" x14ac:dyDescent="0.35">
      <c r="V302" s="29">
        <v>3.98000000000002</v>
      </c>
      <c r="W302" s="38">
        <f t="shared" si="223"/>
        <v>95499.258602148111</v>
      </c>
      <c r="X302" s="30">
        <f t="shared" si="220"/>
        <v>-6.6910605961528935</v>
      </c>
      <c r="Y302" s="31">
        <f t="shared" si="224"/>
        <v>-23.032971017096941</v>
      </c>
      <c r="Z302" s="31">
        <f t="shared" si="225"/>
        <v>-85.955780045377651</v>
      </c>
      <c r="AA302" s="31">
        <f t="shared" si="226"/>
        <v>3.445323420518021</v>
      </c>
      <c r="AB302" s="31">
        <f t="shared" si="227"/>
        <v>-47.73470930107915</v>
      </c>
      <c r="AC302" s="31">
        <f t="shared" si="228"/>
        <v>5.6255532603736733E-3</v>
      </c>
      <c r="AD302" s="31">
        <f t="shared" si="229"/>
        <v>2.0618934381537577</v>
      </c>
      <c r="AE302" s="31">
        <f t="shared" si="230"/>
        <v>-26.27308263947144</v>
      </c>
      <c r="AF302" s="31">
        <f t="shared" si="231"/>
        <v>-131.62859590830303</v>
      </c>
      <c r="AG302" s="31">
        <f t="shared" si="213"/>
        <v>73.803921600570277</v>
      </c>
      <c r="AH302" s="31">
        <f t="shared" si="232"/>
        <v>-87.429318715421545</v>
      </c>
      <c r="AI302" s="31">
        <f t="shared" si="233"/>
        <v>-89.997564115472827</v>
      </c>
      <c r="AJ302" s="31">
        <f t="shared" si="234"/>
        <v>20.463567411551086</v>
      </c>
      <c r="AK302" s="31">
        <f t="shared" si="235"/>
        <v>84.560024299038176</v>
      </c>
      <c r="AL302" s="32">
        <f t="shared" si="236"/>
        <v>-4.1293225999303145</v>
      </c>
      <c r="AM302" s="31">
        <f t="shared" si="237"/>
        <v>-51.564536940072131</v>
      </c>
      <c r="AN302" s="31">
        <f t="shared" si="238"/>
        <v>2.7088476967695039</v>
      </c>
      <c r="AO302" s="31">
        <f t="shared" si="239"/>
        <v>-57.002076756506781</v>
      </c>
      <c r="AP302" s="30">
        <f t="shared" si="214"/>
        <v>19.493882694704595</v>
      </c>
      <c r="AQ302" s="30">
        <f t="shared" si="215"/>
        <v>-19.244228782212005</v>
      </c>
      <c r="AR302" s="31">
        <f t="shared" si="240"/>
        <v>-23.314581030209347</v>
      </c>
      <c r="AS302" s="33">
        <f t="shared" si="241"/>
        <v>-188.63067266480982</v>
      </c>
      <c r="AT302" s="31">
        <f t="shared" si="242"/>
        <v>3.964650761213573E-4</v>
      </c>
      <c r="AU302" s="31">
        <f t="shared" si="243"/>
        <v>0.54743132065706368</v>
      </c>
      <c r="AV302" s="32">
        <f t="shared" si="244"/>
        <v>-4.7184748697281087E-6</v>
      </c>
      <c r="AW302" s="31">
        <f t="shared" si="245"/>
        <v>-5.9721576107591268E-2</v>
      </c>
      <c r="AX302" s="34">
        <f t="shared" si="246"/>
        <v>3.9174660125162921E-4</v>
      </c>
      <c r="AY302" s="35">
        <f t="shared" si="247"/>
        <v>0.48770974454947241</v>
      </c>
      <c r="AZ302" s="10">
        <f t="shared" si="221"/>
        <v>-23.580088114805399</v>
      </c>
      <c r="BA302" s="10">
        <f t="shared" si="222"/>
        <v>-208.06731818724882</v>
      </c>
      <c r="BB302" s="10">
        <f t="shared" si="248"/>
        <v>-28.067318187248816</v>
      </c>
      <c r="BC302" s="37"/>
      <c r="BD302" s="60">
        <f t="shared" si="249"/>
        <v>-24</v>
      </c>
      <c r="BE302" s="60">
        <f t="shared" si="250"/>
        <v>-208</v>
      </c>
      <c r="BF302" s="60">
        <f t="shared" si="251"/>
        <v>-28</v>
      </c>
      <c r="BI302" s="37">
        <f t="shared" si="216"/>
        <v>-0.11028775118163089</v>
      </c>
      <c r="BJ302" s="37">
        <f t="shared" si="217"/>
        <v>-9.1111808337185529</v>
      </c>
      <c r="BK302" s="37">
        <f t="shared" si="218"/>
        <v>-0.15561108001567589</v>
      </c>
      <c r="BL302" s="37">
        <f t="shared" si="219"/>
        <v>-10.813174433269932</v>
      </c>
    </row>
    <row r="303" spans="22:64" x14ac:dyDescent="0.35">
      <c r="V303" s="29">
        <v>3.9900000000000202</v>
      </c>
      <c r="W303" s="36">
        <f t="shared" si="223"/>
        <v>97723.722095585676</v>
      </c>
      <c r="X303" s="30">
        <f t="shared" si="220"/>
        <v>-6.6910605961528935</v>
      </c>
      <c r="Y303" s="31">
        <f t="shared" si="224"/>
        <v>-23.231998673214889</v>
      </c>
      <c r="Z303" s="31">
        <f t="shared" si="225"/>
        <v>-86.047542577450272</v>
      </c>
      <c r="AA303" s="31">
        <f t="shared" si="226"/>
        <v>3.5559939318699501</v>
      </c>
      <c r="AB303" s="31">
        <f t="shared" si="227"/>
        <v>-48.390570764655322</v>
      </c>
      <c r="AC303" s="31">
        <f t="shared" si="228"/>
        <v>5.8904976980711779E-3</v>
      </c>
      <c r="AD303" s="31">
        <f t="shared" si="229"/>
        <v>2.1098781931983281</v>
      </c>
      <c r="AE303" s="31">
        <f t="shared" si="230"/>
        <v>-26.361174839799762</v>
      </c>
      <c r="AF303" s="31">
        <f t="shared" si="231"/>
        <v>-132.32823514890725</v>
      </c>
      <c r="AG303" s="31">
        <f t="shared" si="213"/>
        <v>73.803921600570277</v>
      </c>
      <c r="AH303" s="31">
        <f t="shared" si="232"/>
        <v>-87.629318715068237</v>
      </c>
      <c r="AI303" s="31">
        <f t="shared" si="233"/>
        <v>-89.997619562974023</v>
      </c>
      <c r="AJ303" s="31">
        <f t="shared" si="234"/>
        <v>20.661810299396649</v>
      </c>
      <c r="AK303" s="31">
        <f t="shared" si="235"/>
        <v>84.683135418624104</v>
      </c>
      <c r="AL303" s="32">
        <f t="shared" si="236"/>
        <v>-4.2531251541926016</v>
      </c>
      <c r="AM303" s="31">
        <f t="shared" si="237"/>
        <v>-52.205205984927417</v>
      </c>
      <c r="AN303" s="31">
        <f t="shared" si="238"/>
        <v>2.583288030706087</v>
      </c>
      <c r="AO303" s="31">
        <f t="shared" si="239"/>
        <v>-57.519690129277336</v>
      </c>
      <c r="AP303" s="30">
        <f t="shared" si="214"/>
        <v>19.493882694704595</v>
      </c>
      <c r="AQ303" s="30">
        <f t="shared" si="215"/>
        <v>-19.244228782212005</v>
      </c>
      <c r="AR303" s="31">
        <f t="shared" si="240"/>
        <v>-23.528232896601086</v>
      </c>
      <c r="AS303" s="33">
        <f t="shared" si="241"/>
        <v>-189.84792527818459</v>
      </c>
      <c r="AT303" s="31">
        <f t="shared" si="242"/>
        <v>4.1514900648331233E-4</v>
      </c>
      <c r="AU303" s="31">
        <f t="shared" si="243"/>
        <v>0.56018183084702911</v>
      </c>
      <c r="AV303" s="32">
        <f t="shared" si="244"/>
        <v>-4.9408496120868727E-6</v>
      </c>
      <c r="AW303" s="31">
        <f t="shared" si="245"/>
        <v>-6.1112669275795242E-2</v>
      </c>
      <c r="AX303" s="34">
        <f t="shared" si="246"/>
        <v>4.1020815687122544E-4</v>
      </c>
      <c r="AY303" s="35">
        <f t="shared" si="247"/>
        <v>0.49906916157123388</v>
      </c>
      <c r="AZ303" s="10">
        <f t="shared" si="221"/>
        <v>-23.806048674066911</v>
      </c>
      <c r="BA303" s="10">
        <f t="shared" si="222"/>
        <v>-209.72748563298526</v>
      </c>
      <c r="BB303" s="10">
        <f t="shared" si="248"/>
        <v>-29.727485632985264</v>
      </c>
      <c r="BC303" s="62"/>
      <c r="BD303" s="60">
        <f t="shared" si="249"/>
        <v>-24</v>
      </c>
      <c r="BE303" s="60">
        <f t="shared" si="250"/>
        <v>-210</v>
      </c>
      <c r="BF303" s="60">
        <f t="shared" si="251"/>
        <v>-30</v>
      </c>
      <c r="BI303" s="37">
        <f t="shared" si="216"/>
        <v>-0.11541698074550048</v>
      </c>
      <c r="BJ303" s="37">
        <f t="shared" si="217"/>
        <v>-9.3197250506663547</v>
      </c>
      <c r="BK303" s="37">
        <f t="shared" si="218"/>
        <v>-0.1628090048771966</v>
      </c>
      <c r="BL303" s="37">
        <f t="shared" si="219"/>
        <v>-11.058904465705554</v>
      </c>
    </row>
    <row r="304" spans="22:64" x14ac:dyDescent="0.35">
      <c r="V304" s="29">
        <v>4.0000000000000204</v>
      </c>
      <c r="W304" s="64">
        <f t="shared" si="223"/>
        <v>100000.00000000471</v>
      </c>
      <c r="X304" s="30">
        <f t="shared" si="220"/>
        <v>-6.6910605961528935</v>
      </c>
      <c r="Y304" s="31">
        <f t="shared" si="224"/>
        <v>-23.431069888750386</v>
      </c>
      <c r="Z304" s="31">
        <f t="shared" si="225"/>
        <v>-86.137235967107713</v>
      </c>
      <c r="AA304" s="31">
        <f t="shared" si="226"/>
        <v>3.6689347329765765</v>
      </c>
      <c r="AB304" s="31">
        <f t="shared" si="227"/>
        <v>-49.044651708960487</v>
      </c>
      <c r="AC304" s="31">
        <f t="shared" si="228"/>
        <v>6.167911259832199E-3</v>
      </c>
      <c r="AD304" s="31">
        <f t="shared" si="229"/>
        <v>2.1589775911169227</v>
      </c>
      <c r="AE304" s="31">
        <f t="shared" si="230"/>
        <v>-26.44702784066687</v>
      </c>
      <c r="AF304" s="31">
        <f t="shared" si="231"/>
        <v>-133.02291008495126</v>
      </c>
      <c r="AG304" s="31">
        <f t="shared" si="213"/>
        <v>73.803921600570277</v>
      </c>
      <c r="AH304" s="31">
        <f t="shared" si="232"/>
        <v>-87.829318714730846</v>
      </c>
      <c r="AI304" s="31">
        <f t="shared" si="233"/>
        <v>-89.997673748336027</v>
      </c>
      <c r="AJ304" s="31">
        <f t="shared" si="234"/>
        <v>20.860131606420044</v>
      </c>
      <c r="AK304" s="31">
        <f t="shared" si="235"/>
        <v>84.803491781851307</v>
      </c>
      <c r="AL304" s="32">
        <f t="shared" si="236"/>
        <v>-4.3790875293147433</v>
      </c>
      <c r="AM304" s="31">
        <f t="shared" si="237"/>
        <v>-52.842214725055989</v>
      </c>
      <c r="AN304" s="31">
        <f t="shared" si="238"/>
        <v>2.4556469629447317</v>
      </c>
      <c r="AO304" s="31">
        <f t="shared" si="239"/>
        <v>-58.036396691540709</v>
      </c>
      <c r="AP304" s="30">
        <f t="shared" si="214"/>
        <v>19.493882694704595</v>
      </c>
      <c r="AQ304" s="30">
        <f t="shared" si="215"/>
        <v>-19.244228782212005</v>
      </c>
      <c r="AR304" s="31">
        <f t="shared" si="240"/>
        <v>-23.741726965229546</v>
      </c>
      <c r="AS304" s="33">
        <f t="shared" si="241"/>
        <v>-191.05930677649198</v>
      </c>
      <c r="AT304" s="31">
        <f t="shared" si="242"/>
        <v>4.3471339720381301E-4</v>
      </c>
      <c r="AU304" s="31">
        <f t="shared" si="243"/>
        <v>0.5732292811229166</v>
      </c>
      <c r="AV304" s="32">
        <f t="shared" si="244"/>
        <v>-5.1737045422756354E-6</v>
      </c>
      <c r="AW304" s="31">
        <f t="shared" si="245"/>
        <v>-6.2536165091828813E-2</v>
      </c>
      <c r="AX304" s="34">
        <f t="shared" si="246"/>
        <v>4.2953969266153739E-4</v>
      </c>
      <c r="AY304" s="35">
        <f t="shared" si="247"/>
        <v>0.5106931160310878</v>
      </c>
      <c r="AZ304" s="10">
        <f t="shared" si="221"/>
        <v>-24.032412277029206</v>
      </c>
      <c r="BA304" s="10">
        <f t="shared" si="222"/>
        <v>-211.39141537986166</v>
      </c>
      <c r="BB304" s="10">
        <f t="shared" si="248"/>
        <v>-31.391415379861655</v>
      </c>
      <c r="BC304" s="37"/>
      <c r="BD304" s="60">
        <f t="shared" si="249"/>
        <v>-24</v>
      </c>
      <c r="BE304" s="60">
        <f t="shared" si="250"/>
        <v>-211</v>
      </c>
      <c r="BF304" s="60">
        <f t="shared" si="251"/>
        <v>-31</v>
      </c>
      <c r="BI304" s="37">
        <f t="shared" si="216"/>
        <v>-0.12078145850449888</v>
      </c>
      <c r="BJ304" s="37">
        <f t="shared" si="217"/>
        <v>-9.5328692453800308</v>
      </c>
      <c r="BK304" s="37">
        <f t="shared" si="218"/>
        <v>-0.17033339298781969</v>
      </c>
      <c r="BL304" s="37">
        <f t="shared" si="219"/>
        <v>-11.309932474020734</v>
      </c>
    </row>
    <row r="305" spans="22:64" x14ac:dyDescent="0.35">
      <c r="V305" s="29">
        <v>4.0100000000000202</v>
      </c>
      <c r="W305" s="38">
        <f t="shared" si="223"/>
        <v>102329.29922808021</v>
      </c>
      <c r="X305" s="30">
        <f t="shared" si="220"/>
        <v>-6.6910605961528935</v>
      </c>
      <c r="Y305" s="31">
        <f t="shared" si="224"/>
        <v>-23.630182721012542</v>
      </c>
      <c r="Z305" s="31">
        <f t="shared" si="225"/>
        <v>-86.224906011549919</v>
      </c>
      <c r="AA305" s="31">
        <f t="shared" si="226"/>
        <v>3.7841323378780229</v>
      </c>
      <c r="AB305" s="31">
        <f t="shared" si="227"/>
        <v>-49.696617059948309</v>
      </c>
      <c r="AC305" s="31">
        <f t="shared" si="228"/>
        <v>6.4583799285411227E-3</v>
      </c>
      <c r="AD305" s="31">
        <f t="shared" si="229"/>
        <v>2.2092173764437897</v>
      </c>
      <c r="AE305" s="31">
        <f t="shared" si="230"/>
        <v>-26.53065259935887</v>
      </c>
      <c r="AF305" s="31">
        <f t="shared" si="231"/>
        <v>-133.71230569505443</v>
      </c>
      <c r="AG305" s="31">
        <f t="shared" si="213"/>
        <v>73.803921600570277</v>
      </c>
      <c r="AH305" s="31">
        <f t="shared" si="232"/>
        <v>-88.029318714408646</v>
      </c>
      <c r="AI305" s="31">
        <f t="shared" si="233"/>
        <v>-89.997726700288595</v>
      </c>
      <c r="AJ305" s="31">
        <f t="shared" si="234"/>
        <v>21.058527861123977</v>
      </c>
      <c r="AK305" s="31">
        <f t="shared" si="235"/>
        <v>84.921152952250495</v>
      </c>
      <c r="AL305" s="32">
        <f t="shared" si="236"/>
        <v>-4.5071840622932982</v>
      </c>
      <c r="AM305" s="31">
        <f t="shared" si="237"/>
        <v>-53.475271024962851</v>
      </c>
      <c r="AN305" s="31">
        <f t="shared" si="238"/>
        <v>2.3259466849923101</v>
      </c>
      <c r="AO305" s="31">
        <f t="shared" si="239"/>
        <v>-58.551844773000951</v>
      </c>
      <c r="AP305" s="30">
        <f t="shared" si="214"/>
        <v>19.493882694704595</v>
      </c>
      <c r="AQ305" s="30">
        <f t="shared" si="215"/>
        <v>-19.244228782212005</v>
      </c>
      <c r="AR305" s="31">
        <f t="shared" si="240"/>
        <v>-23.95505200187397</v>
      </c>
      <c r="AS305" s="33">
        <f t="shared" si="241"/>
        <v>-192.26415046805539</v>
      </c>
      <c r="AT305" s="31">
        <f t="shared" si="242"/>
        <v>4.5519973478974049E-4</v>
      </c>
      <c r="AU305" s="31">
        <f t="shared" si="243"/>
        <v>0.58658058399966129</v>
      </c>
      <c r="AV305" s="32">
        <f t="shared" si="244"/>
        <v>-5.4175335735801175E-6</v>
      </c>
      <c r="AW305" s="31">
        <f t="shared" si="245"/>
        <v>-6.3992818304982449E-2</v>
      </c>
      <c r="AX305" s="34">
        <f t="shared" si="246"/>
        <v>4.4978220121616035E-4</v>
      </c>
      <c r="AY305" s="35">
        <f t="shared" si="247"/>
        <v>0.5225877656946788</v>
      </c>
      <c r="AZ305" s="10">
        <f t="shared" si="221"/>
        <v>-24.259192329972851</v>
      </c>
      <c r="BA305" s="10">
        <f t="shared" si="222"/>
        <v>-213.05861851202087</v>
      </c>
      <c r="BB305" s="10">
        <f t="shared" si="248"/>
        <v>-33.058618512020871</v>
      </c>
      <c r="BC305" s="37"/>
      <c r="BD305" s="60">
        <f t="shared" si="249"/>
        <v>-24</v>
      </c>
      <c r="BE305" s="60">
        <f t="shared" si="250"/>
        <v>-213</v>
      </c>
      <c r="BF305" s="60">
        <f t="shared" si="251"/>
        <v>-33</v>
      </c>
      <c r="BI305" s="37">
        <f t="shared" si="216"/>
        <v>-0.12639166326468582</v>
      </c>
      <c r="BJ305" s="37">
        <f t="shared" si="217"/>
        <v>-9.7507028203509343</v>
      </c>
      <c r="BK305" s="37">
        <f t="shared" si="218"/>
        <v>-0.17819844703540921</v>
      </c>
      <c r="BL305" s="37">
        <f t="shared" si="219"/>
        <v>-11.56635298930923</v>
      </c>
    </row>
    <row r="306" spans="22:64" x14ac:dyDescent="0.35">
      <c r="V306" s="29">
        <v>4.02000000000002</v>
      </c>
      <c r="W306" s="36">
        <f t="shared" si="223"/>
        <v>104712.85480509486</v>
      </c>
      <c r="X306" s="30">
        <f t="shared" si="220"/>
        <v>-6.6910605961528935</v>
      </c>
      <c r="Y306" s="31">
        <f t="shared" si="224"/>
        <v>-23.829335313189439</v>
      </c>
      <c r="Z306" s="31">
        <f t="shared" si="225"/>
        <v>-86.310597551575285</v>
      </c>
      <c r="AA306" s="31">
        <f t="shared" si="226"/>
        <v>3.9015710109595174</v>
      </c>
      <c r="AB306" s="31">
        <f t="shared" si="227"/>
        <v>-50.34613721412817</v>
      </c>
      <c r="AC306" s="31">
        <f t="shared" si="228"/>
        <v>6.762517142965596E-3</v>
      </c>
      <c r="AD306" s="31">
        <f t="shared" si="229"/>
        <v>2.2606238777807297</v>
      </c>
      <c r="AE306" s="31">
        <f t="shared" si="230"/>
        <v>-26.612062381239848</v>
      </c>
      <c r="AF306" s="31">
        <f t="shared" si="231"/>
        <v>-134.39611088792273</v>
      </c>
      <c r="AG306" s="31">
        <f t="shared" si="213"/>
        <v>73.803921600570277</v>
      </c>
      <c r="AH306" s="31">
        <f t="shared" si="232"/>
        <v>-88.229318714100941</v>
      </c>
      <c r="AI306" s="31">
        <f t="shared" si="233"/>
        <v>-89.997778446907574</v>
      </c>
      <c r="AJ306" s="31">
        <f t="shared" si="234"/>
        <v>21.256995743215541</v>
      </c>
      <c r="AK306" s="31">
        <f t="shared" si="235"/>
        <v>85.036177343558052</v>
      </c>
      <c r="AL306" s="32">
        <f t="shared" si="236"/>
        <v>-4.6373873239371415</v>
      </c>
      <c r="AM306" s="31">
        <f t="shared" si="237"/>
        <v>-54.104092300931228</v>
      </c>
      <c r="AN306" s="31">
        <f t="shared" si="238"/>
        <v>2.1942113057477348</v>
      </c>
      <c r="AO306" s="31">
        <f t="shared" si="239"/>
        <v>-59.065693404280751</v>
      </c>
      <c r="AP306" s="30">
        <f t="shared" si="214"/>
        <v>19.493882694704595</v>
      </c>
      <c r="AQ306" s="30">
        <f t="shared" si="215"/>
        <v>-19.244228782212005</v>
      </c>
      <c r="AR306" s="31">
        <f t="shared" si="240"/>
        <v>-24.168197162999522</v>
      </c>
      <c r="AS306" s="33">
        <f t="shared" si="241"/>
        <v>-193.46180429220348</v>
      </c>
      <c r="AT306" s="31">
        <f t="shared" si="242"/>
        <v>4.7665146014594991E-4</v>
      </c>
      <c r="AU306" s="31">
        <f t="shared" si="243"/>
        <v>0.60024281271160829</v>
      </c>
      <c r="AV306" s="32">
        <f t="shared" si="244"/>
        <v>-5.6728538982621209E-6</v>
      </c>
      <c r="AW306" s="31">
        <f t="shared" si="245"/>
        <v>-6.5483401244534542E-2</v>
      </c>
      <c r="AX306" s="34">
        <f t="shared" si="246"/>
        <v>4.7097860624768778E-4</v>
      </c>
      <c r="AY306" s="35">
        <f t="shared" si="247"/>
        <v>0.53475941146707373</v>
      </c>
      <c r="AZ306" s="10">
        <f t="shared" si="221"/>
        <v>-24.486403627735978</v>
      </c>
      <c r="BA306" s="10">
        <f t="shared" si="222"/>
        <v>-214.72862181520111</v>
      </c>
      <c r="BB306" s="10">
        <f t="shared" si="248"/>
        <v>-34.728621815201109</v>
      </c>
      <c r="BC306" s="62"/>
      <c r="BD306" s="60">
        <f t="shared" si="249"/>
        <v>-24</v>
      </c>
      <c r="BE306" s="60">
        <f t="shared" si="250"/>
        <v>-215</v>
      </c>
      <c r="BF306" s="60">
        <f t="shared" si="251"/>
        <v>-35</v>
      </c>
      <c r="BI306" s="37">
        <f t="shared" si="216"/>
        <v>-0.13225851153932855</v>
      </c>
      <c r="BJ306" s="37">
        <f t="shared" si="217"/>
        <v>-9.9733160716958924</v>
      </c>
      <c r="BK306" s="37">
        <f t="shared" si="218"/>
        <v>-0.18641893180337252</v>
      </c>
      <c r="BL306" s="37">
        <f t="shared" si="219"/>
        <v>-11.828260862768783</v>
      </c>
    </row>
    <row r="307" spans="22:64" x14ac:dyDescent="0.35">
      <c r="V307" s="29">
        <v>4.0300000000000198</v>
      </c>
      <c r="W307" s="38">
        <f t="shared" si="223"/>
        <v>107151.93052376565</v>
      </c>
      <c r="X307" s="30">
        <f t="shared" si="220"/>
        <v>-6.6910605961528935</v>
      </c>
      <c r="Y307" s="31">
        <f t="shared" si="224"/>
        <v>-24.028525890618582</v>
      </c>
      <c r="Z307" s="31">
        <f t="shared" si="225"/>
        <v>-86.394354487697811</v>
      </c>
      <c r="AA307" s="31">
        <f t="shared" si="226"/>
        <v>4.0212328312995806</v>
      </c>
      <c r="AB307" s="31">
        <f t="shared" si="227"/>
        <v>-50.992888837800336</v>
      </c>
      <c r="AC307" s="31">
        <f t="shared" si="228"/>
        <v>7.0809650762519698E-3</v>
      </c>
      <c r="AD307" s="31">
        <f t="shared" si="229"/>
        <v>2.3132240202923202</v>
      </c>
      <c r="AE307" s="31">
        <f t="shared" si="230"/>
        <v>-26.691272690395643</v>
      </c>
      <c r="AF307" s="31">
        <f t="shared" si="231"/>
        <v>-135.07401930520584</v>
      </c>
      <c r="AG307" s="31">
        <f t="shared" si="213"/>
        <v>73.803921600570277</v>
      </c>
      <c r="AH307" s="31">
        <f t="shared" si="232"/>
        <v>-88.429318713807078</v>
      </c>
      <c r="AI307" s="31">
        <f t="shared" si="233"/>
        <v>-89.997829015629705</v>
      </c>
      <c r="AJ307" s="31">
        <f t="shared" si="234"/>
        <v>21.45553207723659</v>
      </c>
      <c r="AK307" s="31">
        <f t="shared" si="235"/>
        <v>85.148622232533995</v>
      </c>
      <c r="AL307" s="32">
        <f t="shared" si="236"/>
        <v>-4.7696682213183532</v>
      </c>
      <c r="AM307" s="31">
        <f t="shared" si="237"/>
        <v>-54.728406043717143</v>
      </c>
      <c r="AN307" s="31">
        <f t="shared" si="238"/>
        <v>2.0604667426814363</v>
      </c>
      <c r="AO307" s="31">
        <f t="shared" si="239"/>
        <v>-59.577612826812853</v>
      </c>
      <c r="AP307" s="30">
        <f t="shared" si="214"/>
        <v>19.493882694704595</v>
      </c>
      <c r="AQ307" s="30">
        <f t="shared" si="215"/>
        <v>-19.244228782212005</v>
      </c>
      <c r="AR307" s="31">
        <f t="shared" si="240"/>
        <v>-24.381152035221618</v>
      </c>
      <c r="AS307" s="33">
        <f t="shared" si="241"/>
        <v>-194.65163213201868</v>
      </c>
      <c r="AT307" s="31">
        <f t="shared" si="242"/>
        <v>4.9911406060259623E-4</v>
      </c>
      <c r="AU307" s="31">
        <f t="shared" si="243"/>
        <v>0.61422320493514726</v>
      </c>
      <c r="AV307" s="32">
        <f t="shared" si="244"/>
        <v>-5.9402070830462462E-6</v>
      </c>
      <c r="AW307" s="31">
        <f t="shared" si="245"/>
        <v>-6.7008704229214414E-2</v>
      </c>
      <c r="AX307" s="34">
        <f t="shared" si="246"/>
        <v>4.9317385351955003E-4</v>
      </c>
      <c r="AY307" s="35">
        <f t="shared" si="247"/>
        <v>0.5472145007059328</v>
      </c>
      <c r="AZ307" s="10">
        <f t="shared" si="221"/>
        <v>-24.714062425763917</v>
      </c>
      <c r="BA307" s="10">
        <f t="shared" si="222"/>
        <v>-216.40096892493764</v>
      </c>
      <c r="BB307" s="10">
        <f t="shared" si="248"/>
        <v>-36.400968924937644</v>
      </c>
      <c r="BC307" s="37"/>
      <c r="BD307" s="60">
        <f t="shared" si="249"/>
        <v>-25</v>
      </c>
      <c r="BE307" s="60">
        <f t="shared" si="250"/>
        <v>-216</v>
      </c>
      <c r="BF307" s="60">
        <f t="shared" si="251"/>
        <v>-36</v>
      </c>
      <c r="BI307" s="37">
        <f t="shared" si="216"/>
        <v>-0.13839337311984645</v>
      </c>
      <c r="BJ307" s="37">
        <f t="shared" si="217"/>
        <v>-10.200800134253493</v>
      </c>
      <c r="BK307" s="37">
        <f t="shared" si="218"/>
        <v>-0.19501019127597122</v>
      </c>
      <c r="BL307" s="37">
        <f t="shared" si="219"/>
        <v>-12.095751159371412</v>
      </c>
    </row>
    <row r="308" spans="22:64" x14ac:dyDescent="0.35">
      <c r="V308" s="29">
        <v>4.0400000000000196</v>
      </c>
      <c r="W308" s="38">
        <f t="shared" si="223"/>
        <v>109647.81961432361</v>
      </c>
      <c r="X308" s="30">
        <f t="shared" si="220"/>
        <v>-6.6910605961528935</v>
      </c>
      <c r="Y308" s="31">
        <f t="shared" si="224"/>
        <v>-24.227752757213445</v>
      </c>
      <c r="Z308" s="31">
        <f t="shared" si="225"/>
        <v>-86.476219796264942</v>
      </c>
      <c r="AA308" s="31">
        <f t="shared" si="226"/>
        <v>4.1430977651233372</v>
      </c>
      <c r="AB308" s="31">
        <f t="shared" si="227"/>
        <v>-51.636555627700815</v>
      </c>
      <c r="AC308" s="31">
        <f t="shared" si="228"/>
        <v>7.4143959732234713E-3</v>
      </c>
      <c r="AD308" s="31">
        <f t="shared" si="229"/>
        <v>2.3670453384136034</v>
      </c>
      <c r="AE308" s="31">
        <f t="shared" si="230"/>
        <v>-26.768301192269778</v>
      </c>
      <c r="AF308" s="31">
        <f t="shared" si="231"/>
        <v>-135.74573008555217</v>
      </c>
      <c r="AG308" s="31">
        <f t="shared" si="213"/>
        <v>73.803921600570277</v>
      </c>
      <c r="AH308" s="31">
        <f t="shared" si="232"/>
        <v>-88.629318713526445</v>
      </c>
      <c r="AI308" s="31">
        <f t="shared" si="233"/>
        <v>-89.997878433267189</v>
      </c>
      <c r="AJ308" s="31">
        <f t="shared" si="234"/>
        <v>21.654133826443463</v>
      </c>
      <c r="AK308" s="31">
        <f t="shared" si="235"/>
        <v>85.258543772337148</v>
      </c>
      <c r="AL308" s="32">
        <f t="shared" si="236"/>
        <v>-4.903996104170453</v>
      </c>
      <c r="AM308" s="31">
        <f t="shared" si="237"/>
        <v>-55.347950285929137</v>
      </c>
      <c r="AN308" s="31">
        <f t="shared" si="238"/>
        <v>1.9247406093168422</v>
      </c>
      <c r="AO308" s="31">
        <f t="shared" si="239"/>
        <v>-60.087284946859178</v>
      </c>
      <c r="AP308" s="30">
        <f t="shared" si="214"/>
        <v>19.493882694704595</v>
      </c>
      <c r="AQ308" s="30">
        <f t="shared" si="215"/>
        <v>-19.244228782212005</v>
      </c>
      <c r="AR308" s="31">
        <f t="shared" si="240"/>
        <v>-24.593906670460346</v>
      </c>
      <c r="AS308" s="33">
        <f t="shared" si="241"/>
        <v>-195.83301503241134</v>
      </c>
      <c r="AT308" s="31">
        <f t="shared" si="242"/>
        <v>5.2263516628042836E-4</v>
      </c>
      <c r="AU308" s="31">
        <f t="shared" si="243"/>
        <v>0.62852916659655955</v>
      </c>
      <c r="AV308" s="32">
        <f t="shared" si="244"/>
        <v>-6.2201602176456426E-6</v>
      </c>
      <c r="AW308" s="31">
        <f t="shared" si="245"/>
        <v>-6.8569535986201413E-2</v>
      </c>
      <c r="AX308" s="34">
        <f t="shared" si="246"/>
        <v>5.1641500606278276E-4</v>
      </c>
      <c r="AY308" s="35">
        <f t="shared" si="247"/>
        <v>0.55995963061035814</v>
      </c>
      <c r="AZ308" s="10">
        <f t="shared" si="221"/>
        <v>-24.942186508173165</v>
      </c>
      <c r="BA308" s="10">
        <f t="shared" si="222"/>
        <v>-218.07522136604183</v>
      </c>
      <c r="BB308" s="10">
        <f t="shared" si="248"/>
        <v>-38.075221366041831</v>
      </c>
      <c r="BC308" s="37"/>
      <c r="BD308" s="60">
        <f t="shared" si="249"/>
        <v>-25</v>
      </c>
      <c r="BE308" s="60">
        <f t="shared" si="250"/>
        <v>-218</v>
      </c>
      <c r="BF308" s="60">
        <f t="shared" si="251"/>
        <v>-38</v>
      </c>
      <c r="BI308" s="37">
        <f t="shared" si="216"/>
        <v>-0.14480808694292679</v>
      </c>
      <c r="BJ308" s="37">
        <f t="shared" si="217"/>
        <v>-10.433246921039927</v>
      </c>
      <c r="BK308" s="37">
        <f t="shared" si="218"/>
        <v>-0.20398816577595902</v>
      </c>
      <c r="BL308" s="37">
        <f t="shared" si="219"/>
        <v>-12.368919043200926</v>
      </c>
    </row>
    <row r="309" spans="22:64" x14ac:dyDescent="0.35">
      <c r="V309" s="29">
        <v>4.0500000000000203</v>
      </c>
      <c r="W309" s="36">
        <f t="shared" si="223"/>
        <v>112201.84543020178</v>
      </c>
      <c r="X309" s="30">
        <f t="shared" si="220"/>
        <v>-6.6910605961528935</v>
      </c>
      <c r="Y309" s="31">
        <f t="shared" si="224"/>
        <v>-24.427014292040134</v>
      </c>
      <c r="Z309" s="31">
        <f t="shared" si="225"/>
        <v>-86.556235545552326</v>
      </c>
      <c r="AA309" s="31">
        <f t="shared" si="226"/>
        <v>4.267143745749955</v>
      </c>
      <c r="AB309" s="31">
        <f t="shared" si="227"/>
        <v>-52.276829028994264</v>
      </c>
      <c r="AC309" s="31">
        <f t="shared" si="228"/>
        <v>7.7635135490443678E-3</v>
      </c>
      <c r="AD309" s="31">
        <f t="shared" si="229"/>
        <v>2.4221159887696588</v>
      </c>
      <c r="AE309" s="31">
        <f t="shared" si="230"/>
        <v>-26.84316762889403</v>
      </c>
      <c r="AF309" s="31">
        <f t="shared" si="231"/>
        <v>-136.41094858577694</v>
      </c>
      <c r="AG309" s="31">
        <f t="shared" si="213"/>
        <v>73.803921600570277</v>
      </c>
      <c r="AH309" s="31">
        <f t="shared" si="232"/>
        <v>-88.829318713258459</v>
      </c>
      <c r="AI309" s="31">
        <f t="shared" si="233"/>
        <v>-89.997926726021916</v>
      </c>
      <c r="AJ309" s="31">
        <f t="shared" si="234"/>
        <v>21.852798086927905</v>
      </c>
      <c r="AK309" s="31">
        <f t="shared" si="235"/>
        <v>85.365997006392519</v>
      </c>
      <c r="AL309" s="32">
        <f t="shared" si="236"/>
        <v>-5.0403388744576176</v>
      </c>
      <c r="AM309" s="31">
        <f t="shared" si="237"/>
        <v>-55.962474013054646</v>
      </c>
      <c r="AN309" s="31">
        <f t="shared" si="238"/>
        <v>1.787062099782105</v>
      </c>
      <c r="AO309" s="31">
        <f t="shared" si="239"/>
        <v>-60.594403732684043</v>
      </c>
      <c r="AP309" s="30">
        <f t="shared" si="214"/>
        <v>19.493882694704595</v>
      </c>
      <c r="AQ309" s="30">
        <f t="shared" si="215"/>
        <v>-19.244228782212005</v>
      </c>
      <c r="AR309" s="31">
        <f t="shared" si="240"/>
        <v>-24.806451616619334</v>
      </c>
      <c r="AS309" s="33">
        <f t="shared" si="241"/>
        <v>-197.00535231846098</v>
      </c>
      <c r="AT309" s="31">
        <f t="shared" si="242"/>
        <v>5.4726465098428774E-4</v>
      </c>
      <c r="AU309" s="31">
        <f t="shared" si="243"/>
        <v>0.64316827576695268</v>
      </c>
      <c r="AV309" s="32">
        <f t="shared" si="244"/>
        <v>-6.5133071182555784E-6</v>
      </c>
      <c r="AW309" s="31">
        <f t="shared" si="245"/>
        <v>-7.016672407988149E-2</v>
      </c>
      <c r="AX309" s="34">
        <f t="shared" si="246"/>
        <v>5.4075134386603213E-4</v>
      </c>
      <c r="AY309" s="35">
        <f t="shared" si="247"/>
        <v>0.57300155168707123</v>
      </c>
      <c r="AZ309" s="10">
        <f t="shared" si="221"/>
        <v>-25.170795251586792</v>
      </c>
      <c r="BA309" s="10">
        <f t="shared" si="222"/>
        <v>-219.75095947759235</v>
      </c>
      <c r="BB309" s="10">
        <f t="shared" si="248"/>
        <v>-39.750959477592346</v>
      </c>
      <c r="BC309" s="62"/>
      <c r="BD309" s="60">
        <f t="shared" si="249"/>
        <v>-25</v>
      </c>
      <c r="BE309" s="60">
        <f t="shared" si="250"/>
        <v>-220</v>
      </c>
      <c r="BF309" s="60">
        <f t="shared" si="251"/>
        <v>-40</v>
      </c>
      <c r="BI309" s="37">
        <f t="shared" si="216"/>
        <v>-0.15151497723243704</v>
      </c>
      <c r="BJ309" s="37">
        <f t="shared" si="217"/>
        <v>-10.670749056736263</v>
      </c>
      <c r="BK309" s="37">
        <f t="shared" si="218"/>
        <v>-0.21336940907888746</v>
      </c>
      <c r="BL309" s="37">
        <f t="shared" si="219"/>
        <v>-12.647859654082156</v>
      </c>
    </row>
    <row r="310" spans="22:64" x14ac:dyDescent="0.35">
      <c r="V310" s="29">
        <v>4.06000000000002</v>
      </c>
      <c r="W310" s="38">
        <f t="shared" si="223"/>
        <v>114815.36214969361</v>
      </c>
      <c r="X310" s="30">
        <f t="shared" si="220"/>
        <v>-6.6910605961528935</v>
      </c>
      <c r="Y310" s="31">
        <f t="shared" si="224"/>
        <v>-24.626308946038154</v>
      </c>
      <c r="Z310" s="31">
        <f t="shared" si="225"/>
        <v>-86.63444291181429</v>
      </c>
      <c r="AA310" s="31">
        <f t="shared" si="226"/>
        <v>4.3933467603720793</v>
      </c>
      <c r="AB310" s="31">
        <f t="shared" si="227"/>
        <v>-52.91340890702385</v>
      </c>
      <c r="AC310" s="31">
        <f t="shared" si="228"/>
        <v>8.1290544520564653E-3</v>
      </c>
      <c r="AD310" s="31">
        <f t="shared" si="229"/>
        <v>2.4784647633060488</v>
      </c>
      <c r="AE310" s="31">
        <f t="shared" si="230"/>
        <v>-26.915893727366914</v>
      </c>
      <c r="AF310" s="31">
        <f t="shared" si="231"/>
        <v>-137.06938705553208</v>
      </c>
      <c r="AG310" s="31">
        <f t="shared" si="213"/>
        <v>73.803921600570277</v>
      </c>
      <c r="AH310" s="31">
        <f t="shared" si="232"/>
        <v>-89.02931871300251</v>
      </c>
      <c r="AI310" s="31">
        <f t="shared" si="233"/>
        <v>-89.997973919499344</v>
      </c>
      <c r="AJ310" s="31">
        <f t="shared" si="234"/>
        <v>22.051522081971271</v>
      </c>
      <c r="AK310" s="31">
        <f t="shared" si="235"/>
        <v>85.471035882690501</v>
      </c>
      <c r="AL310" s="32">
        <f t="shared" si="236"/>
        <v>-5.1786630983424962</v>
      </c>
      <c r="AM310" s="31">
        <f t="shared" si="237"/>
        <v>-56.57173751761249</v>
      </c>
      <c r="AN310" s="31">
        <f t="shared" si="238"/>
        <v>1.6474618711965414</v>
      </c>
      <c r="AO310" s="31">
        <f t="shared" si="239"/>
        <v>-61.098675554421334</v>
      </c>
      <c r="AP310" s="30">
        <f t="shared" si="214"/>
        <v>19.493882694704595</v>
      </c>
      <c r="AQ310" s="30">
        <f t="shared" si="215"/>
        <v>-19.244228782212005</v>
      </c>
      <c r="AR310" s="31">
        <f t="shared" si="240"/>
        <v>-25.018777943677783</v>
      </c>
      <c r="AS310" s="33">
        <f t="shared" si="241"/>
        <v>-198.16806260995341</v>
      </c>
      <c r="AT310" s="31">
        <f t="shared" si="242"/>
        <v>5.7305473783619018E-4</v>
      </c>
      <c r="AU310" s="31">
        <f t="shared" si="243"/>
        <v>0.65814828664619018</v>
      </c>
      <c r="AV310" s="32">
        <f t="shared" si="244"/>
        <v>-6.8202695850505669E-6</v>
      </c>
      <c r="AW310" s="31">
        <f t="shared" si="245"/>
        <v>-7.180111535058796E-2</v>
      </c>
      <c r="AX310" s="34">
        <f t="shared" si="246"/>
        <v>5.6623446825113956E-4</v>
      </c>
      <c r="AY310" s="35">
        <f t="shared" si="247"/>
        <v>0.58634717129560221</v>
      </c>
      <c r="AZ310" s="10">
        <f t="shared" si="221"/>
        <v>-25.399909684543243</v>
      </c>
      <c r="BA310" s="10">
        <f t="shared" si="222"/>
        <v>-221.4277832186539</v>
      </c>
      <c r="BB310" s="10">
        <f t="shared" si="248"/>
        <v>-41.4277832186539</v>
      </c>
      <c r="BC310" s="37"/>
      <c r="BD310" s="60">
        <f t="shared" si="249"/>
        <v>-25</v>
      </c>
      <c r="BE310" s="60">
        <f t="shared" si="250"/>
        <v>-221</v>
      </c>
      <c r="BF310" s="60">
        <f t="shared" si="251"/>
        <v>-41</v>
      </c>
      <c r="BI310" s="37">
        <f t="shared" si="216"/>
        <v>-0.15852686989128631</v>
      </c>
      <c r="BJ310" s="37">
        <f t="shared" si="217"/>
        <v>-10.913399804868996</v>
      </c>
      <c r="BK310" s="37">
        <f t="shared" si="218"/>
        <v>-0.22317110544242585</v>
      </c>
      <c r="BL310" s="37">
        <f t="shared" si="219"/>
        <v>-12.932667975127124</v>
      </c>
    </row>
    <row r="311" spans="22:64" x14ac:dyDescent="0.35">
      <c r="V311" s="29">
        <v>4.0700000000000198</v>
      </c>
      <c r="W311" s="38">
        <f t="shared" si="223"/>
        <v>117489.75549395839</v>
      </c>
      <c r="X311" s="30">
        <f t="shared" si="220"/>
        <v>-6.6910605961528935</v>
      </c>
      <c r="Y311" s="31">
        <f t="shared" si="224"/>
        <v>-24.825635238880068</v>
      </c>
      <c r="Z311" s="31">
        <f t="shared" si="225"/>
        <v>-86.710882195270386</v>
      </c>
      <c r="AA311" s="31">
        <f t="shared" si="226"/>
        <v>4.5216809429635569</v>
      </c>
      <c r="AB311" s="31">
        <f t="shared" si="227"/>
        <v>-53.546004169727595</v>
      </c>
      <c r="AC311" s="31">
        <f t="shared" si="228"/>
        <v>8.5117897935780753E-3</v>
      </c>
      <c r="AD311" s="31">
        <f t="shared" si="229"/>
        <v>2.536121102628826</v>
      </c>
      <c r="AE311" s="31">
        <f t="shared" si="230"/>
        <v>-26.986503102275829</v>
      </c>
      <c r="AF311" s="31">
        <f t="shared" si="231"/>
        <v>-137.72076526236913</v>
      </c>
      <c r="AG311" s="31">
        <f t="shared" si="213"/>
        <v>73.803921600570277</v>
      </c>
      <c r="AH311" s="31">
        <f t="shared" si="232"/>
        <v>-89.229318712758086</v>
      </c>
      <c r="AI311" s="31">
        <f t="shared" si="233"/>
        <v>-89.998020038722061</v>
      </c>
      <c r="AJ311" s="31">
        <f t="shared" si="234"/>
        <v>22.250303156624408</v>
      </c>
      <c r="AK311" s="31">
        <f t="shared" si="235"/>
        <v>85.573713268462086</v>
      </c>
      <c r="AL311" s="32">
        <f t="shared" si="236"/>
        <v>-5.3189341197930151</v>
      </c>
      <c r="AM311" s="31">
        <f t="shared" si="237"/>
        <v>-57.175512696412788</v>
      </c>
      <c r="AN311" s="31">
        <f t="shared" si="238"/>
        <v>1.5059719246435836</v>
      </c>
      <c r="AO311" s="31">
        <f t="shared" si="239"/>
        <v>-61.599819466672763</v>
      </c>
      <c r="AP311" s="30">
        <f t="shared" si="214"/>
        <v>19.493882694704595</v>
      </c>
      <c r="AQ311" s="30">
        <f t="shared" si="215"/>
        <v>-19.244228782212005</v>
      </c>
      <c r="AR311" s="31">
        <f t="shared" si="240"/>
        <v>-25.230877265139654</v>
      </c>
      <c r="AS311" s="33">
        <f t="shared" si="241"/>
        <v>-199.32058472904188</v>
      </c>
      <c r="AT311" s="31">
        <f t="shared" si="242"/>
        <v>6.0006010988822929E-4</v>
      </c>
      <c r="AU311" s="31">
        <f t="shared" si="243"/>
        <v>0.67347713363779071</v>
      </c>
      <c r="AV311" s="32">
        <f t="shared" si="244"/>
        <v>-7.1416987223641615E-6</v>
      </c>
      <c r="AW311" s="31">
        <f t="shared" si="245"/>
        <v>-7.3473576363561249E-2</v>
      </c>
      <c r="AX311" s="34">
        <f t="shared" si="246"/>
        <v>5.9291841116586514E-4</v>
      </c>
      <c r="AY311" s="35">
        <f t="shared" si="247"/>
        <v>0.60000355727422949</v>
      </c>
      <c r="AZ311" s="10">
        <f t="shared" si="221"/>
        <v>-25.629552542325911</v>
      </c>
      <c r="BA311" s="10">
        <f t="shared" si="222"/>
        <v>-223.10531285093231</v>
      </c>
      <c r="BB311" s="10">
        <f t="shared" si="248"/>
        <v>-43.105312850932307</v>
      </c>
      <c r="BC311" s="37"/>
      <c r="BD311" s="60">
        <f t="shared" si="249"/>
        <v>-26</v>
      </c>
      <c r="BE311" s="60">
        <f t="shared" si="250"/>
        <v>-223</v>
      </c>
      <c r="BF311" s="60">
        <f t="shared" si="251"/>
        <v>-43</v>
      </c>
      <c r="BI311" s="37">
        <f t="shared" si="216"/>
        <v>-0.16585710911454821</v>
      </c>
      <c r="BJ311" s="37">
        <f t="shared" si="217"/>
        <v>-11.161292988337287</v>
      </c>
      <c r="BK311" s="37">
        <f t="shared" si="218"/>
        <v>-0.23341108648287368</v>
      </c>
      <c r="BL311" s="37">
        <f t="shared" si="219"/>
        <v>-13.223438690827363</v>
      </c>
    </row>
    <row r="312" spans="22:64" x14ac:dyDescent="0.35">
      <c r="V312" s="29">
        <v>4.0800000000000196</v>
      </c>
      <c r="W312" s="36">
        <f t="shared" si="223"/>
        <v>120226.44346174685</v>
      </c>
      <c r="X312" s="30">
        <f t="shared" si="220"/>
        <v>-6.6910605961528935</v>
      </c>
      <c r="Y312" s="31">
        <f t="shared" si="224"/>
        <v>-25.024991755963953</v>
      </c>
      <c r="Z312" s="31">
        <f t="shared" si="225"/>
        <v>-86.785592836009812</v>
      </c>
      <c r="AA312" s="31">
        <f t="shared" si="226"/>
        <v>4.6521186725787755</v>
      </c>
      <c r="AB312" s="31">
        <f t="shared" si="227"/>
        <v>-54.174333338146688</v>
      </c>
      <c r="AC312" s="31">
        <f t="shared" si="228"/>
        <v>8.912526747684479E-3</v>
      </c>
      <c r="AD312" s="31">
        <f t="shared" si="229"/>
        <v>2.5951151095520557</v>
      </c>
      <c r="AE312" s="31">
        <f t="shared" si="230"/>
        <v>-27.055021152790385</v>
      </c>
      <c r="AF312" s="31">
        <f t="shared" si="231"/>
        <v>-138.36481106460442</v>
      </c>
      <c r="AG312" s="31">
        <f t="shared" si="213"/>
        <v>73.803921600570277</v>
      </c>
      <c r="AH312" s="31">
        <f t="shared" si="232"/>
        <v>-89.429318712524676</v>
      </c>
      <c r="AI312" s="31">
        <f t="shared" si="233"/>
        <v>-89.998065108143109</v>
      </c>
      <c r="AJ312" s="31">
        <f t="shared" si="234"/>
        <v>22.449138772504952</v>
      </c>
      <c r="AK312" s="31">
        <f t="shared" si="235"/>
        <v>85.674080965177552</v>
      </c>
      <c r="AL312" s="32">
        <f t="shared" si="236"/>
        <v>-5.4611161750881987</v>
      </c>
      <c r="AM312" s="31">
        <f t="shared" si="237"/>
        <v>-57.773583291378202</v>
      </c>
      <c r="AN312" s="31">
        <f t="shared" si="238"/>
        <v>1.3626254854623543</v>
      </c>
      <c r="AO312" s="31">
        <f t="shared" si="239"/>
        <v>-62.097567434343759</v>
      </c>
      <c r="AP312" s="30">
        <f t="shared" si="214"/>
        <v>19.493882694704595</v>
      </c>
      <c r="AQ312" s="30">
        <f t="shared" si="215"/>
        <v>-19.244228782212005</v>
      </c>
      <c r="AR312" s="31">
        <f t="shared" si="240"/>
        <v>-25.442741754835438</v>
      </c>
      <c r="AS312" s="33">
        <f t="shared" si="241"/>
        <v>-200.46237849894817</v>
      </c>
      <c r="AT312" s="31">
        <f t="shared" si="242"/>
        <v>6.2833802593038456E-4</v>
      </c>
      <c r="AU312" s="31">
        <f t="shared" si="243"/>
        <v>0.68916293551674246</v>
      </c>
      <c r="AV312" s="32">
        <f t="shared" si="244"/>
        <v>-7.4782763234801752E-6</v>
      </c>
      <c r="AW312" s="31">
        <f t="shared" si="245"/>
        <v>-7.5184993868361194E-2</v>
      </c>
      <c r="AX312" s="34">
        <f t="shared" si="246"/>
        <v>6.2085974960690441E-4</v>
      </c>
      <c r="AY312" s="35">
        <f t="shared" si="247"/>
        <v>0.61397794164838126</v>
      </c>
      <c r="AZ312" s="10">
        <f t="shared" si="221"/>
        <v>-25.859748317101189</v>
      </c>
      <c r="BA312" s="10">
        <f t="shared" si="222"/>
        <v>-224.78318949555731</v>
      </c>
      <c r="BB312" s="10">
        <f t="shared" si="248"/>
        <v>-44.783189495557309</v>
      </c>
      <c r="BC312" s="62"/>
      <c r="BD312" s="60">
        <f t="shared" si="249"/>
        <v>-26</v>
      </c>
      <c r="BE312" s="60">
        <f t="shared" si="250"/>
        <v>-225</v>
      </c>
      <c r="BF312" s="60">
        <f t="shared" si="251"/>
        <v>-45</v>
      </c>
      <c r="BI312" s="37">
        <f t="shared" si="216"/>
        <v>-0.17351957419107739</v>
      </c>
      <c r="BJ312" s="37">
        <f t="shared" si="217"/>
        <v>-11.41452290293088</v>
      </c>
      <c r="BK312" s="37">
        <f t="shared" si="218"/>
        <v>-0.24410784782428185</v>
      </c>
      <c r="BL312" s="37">
        <f t="shared" si="219"/>
        <v>-13.520266035326634</v>
      </c>
    </row>
    <row r="313" spans="22:64" x14ac:dyDescent="0.35">
      <c r="V313" s="29">
        <v>4.0900000000000203</v>
      </c>
      <c r="W313" s="38">
        <f t="shared" si="223"/>
        <v>123026.87708124405</v>
      </c>
      <c r="X313" s="30">
        <f t="shared" si="220"/>
        <v>-6.6910605961528935</v>
      </c>
      <c r="Y313" s="31">
        <f t="shared" si="224"/>
        <v>-25.224377145534021</v>
      </c>
      <c r="Z313" s="31">
        <f t="shared" si="225"/>
        <v>-86.858613429797828</v>
      </c>
      <c r="AA313" s="31">
        <f t="shared" si="226"/>
        <v>4.7846306762848574</v>
      </c>
      <c r="AB313" s="31">
        <f t="shared" si="227"/>
        <v>-54.798125062985591</v>
      </c>
      <c r="AC313" s="31">
        <f t="shared" si="228"/>
        <v>9.3321102240333451E-3</v>
      </c>
      <c r="AD313" s="31">
        <f t="shared" si="229"/>
        <v>2.6554775628506322</v>
      </c>
      <c r="AE313" s="31">
        <f t="shared" si="230"/>
        <v>-27.121474955178027</v>
      </c>
      <c r="AF313" s="31">
        <f t="shared" si="231"/>
        <v>-139.00126092993278</v>
      </c>
      <c r="AG313" s="31">
        <f t="shared" si="213"/>
        <v>73.803921600570277</v>
      </c>
      <c r="AH313" s="31">
        <f t="shared" si="232"/>
        <v>-89.629318712301767</v>
      </c>
      <c r="AI313" s="31">
        <f t="shared" si="233"/>
        <v>-89.998109151658895</v>
      </c>
      <c r="AJ313" s="31">
        <f t="shared" si="234"/>
        <v>22.648026502805116</v>
      </c>
      <c r="AK313" s="31">
        <f t="shared" si="235"/>
        <v>85.772189723820603</v>
      </c>
      <c r="AL313" s="32">
        <f t="shared" si="236"/>
        <v>-5.6051725075112735</v>
      </c>
      <c r="AM313" s="31">
        <f t="shared" si="237"/>
        <v>-58.365745074829981</v>
      </c>
      <c r="AN313" s="31">
        <f t="shared" si="238"/>
        <v>1.2174568835623525</v>
      </c>
      <c r="AO313" s="31">
        <f t="shared" si="239"/>
        <v>-62.591664502668273</v>
      </c>
      <c r="AP313" s="30">
        <f t="shared" si="214"/>
        <v>19.493882694704595</v>
      </c>
      <c r="AQ313" s="30">
        <f t="shared" si="215"/>
        <v>-19.244228782212005</v>
      </c>
      <c r="AR313" s="31">
        <f t="shared" si="240"/>
        <v>-25.654364159123084</v>
      </c>
      <c r="AS313" s="33">
        <f t="shared" si="241"/>
        <v>-201.59292543260105</v>
      </c>
      <c r="AT313" s="31">
        <f t="shared" si="242"/>
        <v>6.5794844175644186E-4</v>
      </c>
      <c r="AU313" s="31">
        <f t="shared" si="243"/>
        <v>0.70521399969229737</v>
      </c>
      <c r="AV313" s="32">
        <f t="shared" si="244"/>
        <v>-7.8307163113565278E-6</v>
      </c>
      <c r="AW313" s="31">
        <f t="shared" si="245"/>
        <v>-7.6936275268979712E-2</v>
      </c>
      <c r="AX313" s="34">
        <f t="shared" si="246"/>
        <v>6.5011772544508537E-4</v>
      </c>
      <c r="AY313" s="35">
        <f t="shared" si="247"/>
        <v>0.62827772442331764</v>
      </c>
      <c r="AZ313" s="10">
        <f t="shared" si="221"/>
        <v>-26.090523303292979</v>
      </c>
      <c r="BA313" s="10">
        <f t="shared" si="222"/>
        <v>-226.46107556217402</v>
      </c>
      <c r="BB313" s="10">
        <f t="shared" si="248"/>
        <v>-46.461075562174017</v>
      </c>
      <c r="BC313" s="37"/>
      <c r="BD313" s="60">
        <f t="shared" si="249"/>
        <v>-26</v>
      </c>
      <c r="BE313" s="60">
        <f t="shared" si="250"/>
        <v>-226</v>
      </c>
      <c r="BF313" s="60">
        <f t="shared" si="251"/>
        <v>-46</v>
      </c>
      <c r="BI313" s="37">
        <f t="shared" si="216"/>
        <v>-0.1815286964564963</v>
      </c>
      <c r="BJ313" s="37">
        <f t="shared" si="217"/>
        <v>-11.673184223477072</v>
      </c>
      <c r="BK313" s="37">
        <f t="shared" si="218"/>
        <v>-0.25528056543884448</v>
      </c>
      <c r="BL313" s="37">
        <f t="shared" si="219"/>
        <v>-13.823243630519228</v>
      </c>
    </row>
    <row r="314" spans="22:64" x14ac:dyDescent="0.35">
      <c r="V314" s="29">
        <v>4.1000000000000201</v>
      </c>
      <c r="W314" s="38">
        <f t="shared" si="223"/>
        <v>125892.54117942275</v>
      </c>
      <c r="X314" s="30">
        <f t="shared" si="220"/>
        <v>-6.6910605961528935</v>
      </c>
      <c r="Y314" s="31">
        <f t="shared" si="224"/>
        <v>-25.42379011592373</v>
      </c>
      <c r="Z314" s="31">
        <f t="shared" si="225"/>
        <v>-86.929981743769005</v>
      </c>
      <c r="AA314" s="31">
        <f t="shared" si="226"/>
        <v>4.9191861359540914</v>
      </c>
      <c r="AB314" s="31">
        <f t="shared" si="227"/>
        <v>-55.417118585713908</v>
      </c>
      <c r="AC314" s="31">
        <f t="shared" si="228"/>
        <v>9.7714246169589552E-3</v>
      </c>
      <c r="AD314" s="31">
        <f t="shared" si="229"/>
        <v>2.7172399312152997</v>
      </c>
      <c r="AE314" s="31">
        <f t="shared" si="230"/>
        <v>-27.185893151505574</v>
      </c>
      <c r="AF314" s="31">
        <f t="shared" si="231"/>
        <v>-139.62986039826762</v>
      </c>
      <c r="AG314" s="31">
        <f t="shared" si="213"/>
        <v>73.803921600570277</v>
      </c>
      <c r="AH314" s="31">
        <f t="shared" si="232"/>
        <v>-89.829318712088892</v>
      </c>
      <c r="AI314" s="31">
        <f t="shared" si="233"/>
        <v>-89.998152192621859</v>
      </c>
      <c r="AJ314" s="31">
        <f t="shared" si="234"/>
        <v>22.846964027502004</v>
      </c>
      <c r="AK314" s="31">
        <f t="shared" si="235"/>
        <v>85.868089260392779</v>
      </c>
      <c r="AL314" s="32">
        <f t="shared" si="236"/>
        <v>-5.7510654815512279</v>
      </c>
      <c r="AM314" s="31">
        <f t="shared" si="237"/>
        <v>-58.951805980550809</v>
      </c>
      <c r="AN314" s="31">
        <f t="shared" si="238"/>
        <v>1.0705014344321615</v>
      </c>
      <c r="AO314" s="31">
        <f t="shared" si="239"/>
        <v>-63.081868912779889</v>
      </c>
      <c r="AP314" s="30">
        <f t="shared" si="214"/>
        <v>19.493882694704595</v>
      </c>
      <c r="AQ314" s="30">
        <f t="shared" si="215"/>
        <v>-19.244228782212005</v>
      </c>
      <c r="AR314" s="31">
        <f t="shared" si="240"/>
        <v>-25.865737804580824</v>
      </c>
      <c r="AS314" s="33">
        <f t="shared" si="241"/>
        <v>-202.71172931104752</v>
      </c>
      <c r="AT314" s="31">
        <f t="shared" si="242"/>
        <v>6.8895413710678283E-4</v>
      </c>
      <c r="AU314" s="31">
        <f t="shared" si="243"/>
        <v>0.72163882656777456</v>
      </c>
      <c r="AV314" s="32">
        <f t="shared" si="244"/>
        <v>-8.1997662526397833E-6</v>
      </c>
      <c r="AW314" s="31">
        <f t="shared" si="245"/>
        <v>-7.872834910489937E-2</v>
      </c>
      <c r="AX314" s="34">
        <f t="shared" si="246"/>
        <v>6.8075437085414307E-4</v>
      </c>
      <c r="AY314" s="35">
        <f t="shared" si="247"/>
        <v>0.64291047746287522</v>
      </c>
      <c r="AZ314" s="10">
        <f t="shared" si="221"/>
        <v>-26.321905638155407</v>
      </c>
      <c r="BA314" s="10">
        <f t="shared" si="222"/>
        <v>-228.13865504946341</v>
      </c>
      <c r="BB314" s="10">
        <f t="shared" si="248"/>
        <v>-48.138655049463409</v>
      </c>
      <c r="BC314" s="37"/>
      <c r="BD314" s="60">
        <f t="shared" si="249"/>
        <v>-26</v>
      </c>
      <c r="BE314" s="60">
        <f t="shared" si="250"/>
        <v>-228</v>
      </c>
      <c r="BF314" s="60">
        <f t="shared" si="251"/>
        <v>-48</v>
      </c>
      <c r="BI314" s="37">
        <f t="shared" si="216"/>
        <v>-0.18989947635563265</v>
      </c>
      <c r="BJ314" s="37">
        <f t="shared" si="217"/>
        <v>-11.937371902248003</v>
      </c>
      <c r="BK314" s="37">
        <f t="shared" si="218"/>
        <v>-0.26694911158980711</v>
      </c>
      <c r="BL314" s="37">
        <f t="shared" si="219"/>
        <v>-14.132464313630738</v>
      </c>
    </row>
    <row r="315" spans="22:64" x14ac:dyDescent="0.35">
      <c r="V315" s="29">
        <v>4.1100000000000199</v>
      </c>
      <c r="W315" s="36">
        <f t="shared" si="223"/>
        <v>128824.95516931932</v>
      </c>
      <c r="X315" s="30">
        <f t="shared" si="220"/>
        <v>-6.6910605961528935</v>
      </c>
      <c r="Y315" s="31">
        <f t="shared" si="224"/>
        <v>-25.62322943291694</v>
      </c>
      <c r="Z315" s="31">
        <f t="shared" si="225"/>
        <v>-86.999734731994323</v>
      </c>
      <c r="AA315" s="31">
        <f t="shared" si="226"/>
        <v>5.0557527981404569</v>
      </c>
      <c r="AB315" s="31">
        <f t="shared" si="227"/>
        <v>-56.031064143231447</v>
      </c>
      <c r="AC315" s="31">
        <f t="shared" si="228"/>
        <v>1.0231395634209791E-2</v>
      </c>
      <c r="AD315" s="31">
        <f t="shared" si="229"/>
        <v>2.780434387406447</v>
      </c>
      <c r="AE315" s="31">
        <f t="shared" si="230"/>
        <v>-27.248305835295163</v>
      </c>
      <c r="AF315" s="31">
        <f t="shared" si="231"/>
        <v>-140.25036448781933</v>
      </c>
      <c r="AG315" s="31">
        <f t="shared" si="213"/>
        <v>73.803921600570277</v>
      </c>
      <c r="AH315" s="31">
        <f t="shared" si="232"/>
        <v>-90.029318711885566</v>
      </c>
      <c r="AI315" s="31">
        <f t="shared" si="233"/>
        <v>-89.998194253852887</v>
      </c>
      <c r="AJ315" s="31">
        <f t="shared" si="234"/>
        <v>23.045949128763688</v>
      </c>
      <c r="AK315" s="31">
        <f t="shared" si="235"/>
        <v>85.961828271606905</v>
      </c>
      <c r="AL315" s="32">
        <f t="shared" si="236"/>
        <v>-5.898756695973713</v>
      </c>
      <c r="AM315" s="31">
        <f t="shared" si="237"/>
        <v>-59.531586182312296</v>
      </c>
      <c r="AN315" s="31">
        <f t="shared" si="238"/>
        <v>0.92179532147468635</v>
      </c>
      <c r="AO315" s="31">
        <f t="shared" si="239"/>
        <v>-63.567952164558278</v>
      </c>
      <c r="AP315" s="30">
        <f t="shared" si="214"/>
        <v>19.493882694704595</v>
      </c>
      <c r="AQ315" s="30">
        <f t="shared" si="215"/>
        <v>-19.244228782212005</v>
      </c>
      <c r="AR315" s="31">
        <f t="shared" si="240"/>
        <v>-26.076856601327886</v>
      </c>
      <c r="AS315" s="33">
        <f t="shared" si="241"/>
        <v>-203.8183166523776</v>
      </c>
      <c r="AT315" s="31">
        <f t="shared" si="242"/>
        <v>7.2142084860697545E-4</v>
      </c>
      <c r="AU315" s="31">
        <f t="shared" si="243"/>
        <v>0.73844611399949833</v>
      </c>
      <c r="AV315" s="32">
        <f t="shared" si="244"/>
        <v>-8.5862089497921802E-6</v>
      </c>
      <c r="AW315" s="31">
        <f t="shared" si="245"/>
        <v>-8.0562165543355505E-2</v>
      </c>
      <c r="AX315" s="34">
        <f t="shared" si="246"/>
        <v>7.1283463965718331E-4</v>
      </c>
      <c r="AY315" s="35">
        <f t="shared" si="247"/>
        <v>0.65788394845614284</v>
      </c>
      <c r="AZ315" s="10">
        <f t="shared" si="221"/>
        <v>-26.55392533753643</v>
      </c>
      <c r="BA315" s="10">
        <f t="shared" si="222"/>
        <v>-229.81563371713372</v>
      </c>
      <c r="BB315" s="10">
        <f t="shared" si="248"/>
        <v>-49.815633717133721</v>
      </c>
      <c r="BC315" s="62"/>
      <c r="BD315" s="60">
        <f t="shared" si="249"/>
        <v>-27</v>
      </c>
      <c r="BE315" s="60">
        <f t="shared" si="250"/>
        <v>-230</v>
      </c>
      <c r="BF315" s="60">
        <f t="shared" si="251"/>
        <v>-50</v>
      </c>
      <c r="BI315" s="37">
        <f t="shared" si="216"/>
        <v>-0.19864750056746125</v>
      </c>
      <c r="BJ315" s="37">
        <f t="shared" si="217"/>
        <v>-12.207181059256254</v>
      </c>
      <c r="BK315" s="37">
        <f t="shared" si="218"/>
        <v>-0.2791340702807405</v>
      </c>
      <c r="BL315" s="37">
        <f t="shared" si="219"/>
        <v>-14.448019953956035</v>
      </c>
    </row>
    <row r="316" spans="22:64" x14ac:dyDescent="0.35">
      <c r="V316" s="29">
        <v>4.1200000000000196</v>
      </c>
      <c r="W316" s="38">
        <f t="shared" si="223"/>
        <v>131825.67385564678</v>
      </c>
      <c r="X316" s="30">
        <f t="shared" si="220"/>
        <v>-6.6910605961528935</v>
      </c>
      <c r="Y316" s="31">
        <f t="shared" si="224"/>
        <v>-25.82269391722209</v>
      </c>
      <c r="Z316" s="31">
        <f t="shared" si="225"/>
        <v>-87.067908550909735</v>
      </c>
      <c r="AA316" s="31">
        <f t="shared" si="226"/>
        <v>5.194297086268822</v>
      </c>
      <c r="AB316" s="31">
        <f t="shared" si="227"/>
        <v>-56.63972331563297</v>
      </c>
      <c r="AC316" s="31">
        <f t="shared" si="228"/>
        <v>1.0712992208777895E-2</v>
      </c>
      <c r="AD316" s="31">
        <f t="shared" si="229"/>
        <v>2.8450938226023781</v>
      </c>
      <c r="AE316" s="31">
        <f t="shared" si="230"/>
        <v>-27.308744434897385</v>
      </c>
      <c r="AF316" s="31">
        <f t="shared" si="231"/>
        <v>-140.86253804394033</v>
      </c>
      <c r="AG316" s="31">
        <f t="shared" si="213"/>
        <v>73.803921600570277</v>
      </c>
      <c r="AH316" s="31">
        <f t="shared" si="232"/>
        <v>-90.22931871169142</v>
      </c>
      <c r="AI316" s="31">
        <f t="shared" si="233"/>
        <v>-89.998235357653414</v>
      </c>
      <c r="AJ316" s="31">
        <f t="shared" si="234"/>
        <v>23.244979686543559</v>
      </c>
      <c r="AK316" s="31">
        <f t="shared" si="235"/>
        <v>86.053454450731067</v>
      </c>
      <c r="AL316" s="32">
        <f t="shared" si="236"/>
        <v>-6.0482070951653588</v>
      </c>
      <c r="AM316" s="31">
        <f t="shared" si="237"/>
        <v>-60.104918121886875</v>
      </c>
      <c r="AN316" s="31">
        <f t="shared" si="238"/>
        <v>0.77137548025705716</v>
      </c>
      <c r="AO316" s="31">
        <f t="shared" si="239"/>
        <v>-64.049699028809215</v>
      </c>
      <c r="AP316" s="30">
        <f t="shared" si="214"/>
        <v>19.493882694704595</v>
      </c>
      <c r="AQ316" s="30">
        <f t="shared" si="215"/>
        <v>-19.244228782212005</v>
      </c>
      <c r="AR316" s="31">
        <f t="shared" si="240"/>
        <v>-26.287715042147738</v>
      </c>
      <c r="AS316" s="33">
        <f t="shared" si="241"/>
        <v>-204.91223707274955</v>
      </c>
      <c r="AT316" s="31">
        <f t="shared" si="242"/>
        <v>7.5541740894383928E-4</v>
      </c>
      <c r="AU316" s="31">
        <f t="shared" si="243"/>
        <v>0.75564476185698315</v>
      </c>
      <c r="AV316" s="32">
        <f t="shared" si="244"/>
        <v>-8.9908640910804673E-6</v>
      </c>
      <c r="AW316" s="31">
        <f t="shared" si="245"/>
        <v>-8.2438696883060505E-2</v>
      </c>
      <c r="AX316" s="34">
        <f t="shared" si="246"/>
        <v>7.4642654485275884E-4</v>
      </c>
      <c r="AY316" s="35">
        <f t="shared" si="247"/>
        <v>0.67320606497392266</v>
      </c>
      <c r="AZ316" s="10">
        <f t="shared" si="221"/>
        <v>-26.786614326850277</v>
      </c>
      <c r="BA316" s="10">
        <f t="shared" si="222"/>
        <v>-231.49173913028895</v>
      </c>
      <c r="BB316" s="10">
        <f t="shared" si="248"/>
        <v>-51.491739130288948</v>
      </c>
      <c r="BC316" s="37"/>
      <c r="BD316" s="60">
        <f t="shared" si="249"/>
        <v>-27</v>
      </c>
      <c r="BE316" s="60">
        <f t="shared" si="250"/>
        <v>-231</v>
      </c>
      <c r="BF316" s="60">
        <f t="shared" si="251"/>
        <v>-51</v>
      </c>
      <c r="BI316" s="37">
        <f t="shared" si="216"/>
        <v>-0.20778895914024548</v>
      </c>
      <c r="BJ316" s="37">
        <f t="shared" si="217"/>
        <v>-12.482706864063452</v>
      </c>
      <c r="BK316" s="37">
        <f t="shared" si="218"/>
        <v>-0.29185675210714707</v>
      </c>
      <c r="BL316" s="37">
        <f t="shared" si="219"/>
        <v>-14.770001258449861</v>
      </c>
    </row>
    <row r="317" spans="22:64" x14ac:dyDescent="0.35">
      <c r="V317" s="29">
        <v>4.1300000000000203</v>
      </c>
      <c r="W317" s="38">
        <f t="shared" si="223"/>
        <v>134896.28825917176</v>
      </c>
      <c r="X317" s="30">
        <f t="shared" si="220"/>
        <v>-6.6910605961528935</v>
      </c>
      <c r="Y317" s="31">
        <f t="shared" si="224"/>
        <v>-26.022182442054667</v>
      </c>
      <c r="Z317" s="31">
        <f t="shared" si="225"/>
        <v>-87.134538574595553</v>
      </c>
      <c r="AA317" s="31">
        <f t="shared" si="226"/>
        <v>5.3347842143787796</v>
      </c>
      <c r="AB317" s="31">
        <f t="shared" si="227"/>
        <v>-57.242869317107036</v>
      </c>
      <c r="AC317" s="31">
        <f t="shared" si="228"/>
        <v>1.1217228497467082E-2</v>
      </c>
      <c r="AD317" s="31">
        <f t="shared" si="229"/>
        <v>2.9112518609371754</v>
      </c>
      <c r="AE317" s="31">
        <f t="shared" si="230"/>
        <v>-27.367241595331311</v>
      </c>
      <c r="AF317" s="31">
        <f t="shared" si="231"/>
        <v>-141.46615603076543</v>
      </c>
      <c r="AG317" s="31">
        <f t="shared" si="213"/>
        <v>73.803921600570277</v>
      </c>
      <c r="AH317" s="31">
        <f t="shared" si="232"/>
        <v>-90.429318711506014</v>
      </c>
      <c r="AI317" s="31">
        <f t="shared" si="233"/>
        <v>-89.99827552581722</v>
      </c>
      <c r="AJ317" s="31">
        <f t="shared" si="234"/>
        <v>23.44405367435618</v>
      </c>
      <c r="AK317" s="31">
        <f t="shared" si="235"/>
        <v>86.143014503547619</v>
      </c>
      <c r="AL317" s="32">
        <f t="shared" si="236"/>
        <v>-6.1993770782029571</v>
      </c>
      <c r="AM317" s="31">
        <f t="shared" si="237"/>
        <v>-60.671646488854854</v>
      </c>
      <c r="AN317" s="31">
        <f t="shared" si="238"/>
        <v>0.61927948521748633</v>
      </c>
      <c r="AO317" s="31">
        <f t="shared" si="239"/>
        <v>-64.526907511124449</v>
      </c>
      <c r="AP317" s="30">
        <f t="shared" si="214"/>
        <v>19.493882694704595</v>
      </c>
      <c r="AQ317" s="30">
        <f t="shared" si="215"/>
        <v>-19.244228782212005</v>
      </c>
      <c r="AR317" s="31">
        <f t="shared" si="240"/>
        <v>-26.498308197621235</v>
      </c>
      <c r="AS317" s="33">
        <f t="shared" si="241"/>
        <v>-205.99306354188988</v>
      </c>
      <c r="AT317" s="31">
        <f t="shared" si="242"/>
        <v>7.9101589257645996E-4</v>
      </c>
      <c r="AU317" s="31">
        <f t="shared" si="243"/>
        <v>0.77324387668654226</v>
      </c>
      <c r="AV317" s="32">
        <f t="shared" si="244"/>
        <v>-9.4145900027858225E-6</v>
      </c>
      <c r="AW317" s="31">
        <f t="shared" si="245"/>
        <v>-8.4358938069657025E-2</v>
      </c>
      <c r="AX317" s="34">
        <f t="shared" si="246"/>
        <v>7.8160130257367416E-4</v>
      </c>
      <c r="AY317" s="35">
        <f t="shared" si="247"/>
        <v>0.68888493861688527</v>
      </c>
      <c r="AZ317" s="10">
        <f t="shared" si="221"/>
        <v>-27.020006467295765</v>
      </c>
      <c r="BA317" s="10">
        <f t="shared" si="222"/>
        <v>-233.16672057789106</v>
      </c>
      <c r="BB317" s="10">
        <f t="shared" si="248"/>
        <v>-53.166720577891056</v>
      </c>
      <c r="BC317" s="37"/>
      <c r="BD317" s="60">
        <f t="shared" si="249"/>
        <v>-27</v>
      </c>
      <c r="BE317" s="60">
        <f t="shared" si="250"/>
        <v>-233</v>
      </c>
      <c r="BF317" s="60">
        <f t="shared" si="251"/>
        <v>-53</v>
      </c>
      <c r="BI317" s="37">
        <f t="shared" si="216"/>
        <v>-0.21734066257875498</v>
      </c>
      <c r="BJ317" s="37">
        <f t="shared" si="217"/>
        <v>-12.764044408726489</v>
      </c>
      <c r="BK317" s="37">
        <f t="shared" si="218"/>
        <v>-0.30513920839834807</v>
      </c>
      <c r="BL317" s="37">
        <f t="shared" si="219"/>
        <v>-15.098497565891606</v>
      </c>
    </row>
    <row r="318" spans="22:64" x14ac:dyDescent="0.35">
      <c r="V318" s="29">
        <v>4.1400000000000201</v>
      </c>
      <c r="W318" s="36">
        <f t="shared" si="223"/>
        <v>138038.42646029504</v>
      </c>
      <c r="X318" s="30">
        <f t="shared" si="220"/>
        <v>-6.6910605961528935</v>
      </c>
      <c r="Y318" s="31">
        <f t="shared" si="224"/>
        <v>-26.221693930823871</v>
      </c>
      <c r="Z318" s="31">
        <f t="shared" si="225"/>
        <v>-87.19965940989691</v>
      </c>
      <c r="AA318" s="31">
        <f t="shared" si="226"/>
        <v>5.4771783016864664</v>
      </c>
      <c r="AB318" s="31">
        <f t="shared" si="227"/>
        <v>-57.840287230477159</v>
      </c>
      <c r="AC318" s="31">
        <f t="shared" si="228"/>
        <v>1.1745165969956846E-2</v>
      </c>
      <c r="AD318" s="31">
        <f t="shared" si="229"/>
        <v>2.978942874222513</v>
      </c>
      <c r="AE318" s="31">
        <f t="shared" si="230"/>
        <v>-27.423831059320342</v>
      </c>
      <c r="AF318" s="31">
        <f t="shared" si="231"/>
        <v>-142.06100376615154</v>
      </c>
      <c r="AG318" s="31">
        <f t="shared" si="213"/>
        <v>73.803921600570277</v>
      </c>
      <c r="AH318" s="31">
        <f t="shared" si="232"/>
        <v>-90.629318711328963</v>
      </c>
      <c r="AI318" s="31">
        <f t="shared" si="233"/>
        <v>-89.998314779641987</v>
      </c>
      <c r="AJ318" s="31">
        <f t="shared" si="234"/>
        <v>23.64316915522803</v>
      </c>
      <c r="AK318" s="31">
        <f t="shared" si="235"/>
        <v>86.230554164394334</v>
      </c>
      <c r="AL318" s="32">
        <f t="shared" si="236"/>
        <v>-6.3522266051491041</v>
      </c>
      <c r="AM318" s="31">
        <f t="shared" si="237"/>
        <v>-61.231628154765978</v>
      </c>
      <c r="AN318" s="31">
        <f t="shared" si="238"/>
        <v>0.4655454393202394</v>
      </c>
      <c r="AO318" s="31">
        <f t="shared" si="239"/>
        <v>-64.999388770013638</v>
      </c>
      <c r="AP318" s="30">
        <f t="shared" si="214"/>
        <v>19.493882694704595</v>
      </c>
      <c r="AQ318" s="30">
        <f t="shared" si="215"/>
        <v>-19.244228782212005</v>
      </c>
      <c r="AR318" s="31">
        <f t="shared" si="240"/>
        <v>-26.708631707507514</v>
      </c>
      <c r="AS318" s="33">
        <f t="shared" si="241"/>
        <v>-207.06039253616518</v>
      </c>
      <c r="AT318" s="31">
        <f t="shared" si="242"/>
        <v>8.2829176831034112E-4</v>
      </c>
      <c r="AU318" s="31">
        <f t="shared" si="243"/>
        <v>0.79125277648053949</v>
      </c>
      <c r="AV318" s="32">
        <f t="shared" si="244"/>
        <v>-9.8582854554186913E-6</v>
      </c>
      <c r="AW318" s="31">
        <f t="shared" si="245"/>
        <v>-8.6323907223174526E-2</v>
      </c>
      <c r="AX318" s="34">
        <f t="shared" si="246"/>
        <v>8.1843348285492242E-4</v>
      </c>
      <c r="AY318" s="35">
        <f t="shared" si="247"/>
        <v>0.70492886925736498</v>
      </c>
      <c r="AZ318" s="10">
        <f t="shared" si="221"/>
        <v>-27.254137577373541</v>
      </c>
      <c r="BA318" s="10">
        <f t="shared" si="222"/>
        <v>-234.84034886779327</v>
      </c>
      <c r="BB318" s="10">
        <f t="shared" si="248"/>
        <v>-54.840348867793267</v>
      </c>
      <c r="BC318" s="62"/>
      <c r="BD318" s="60">
        <f t="shared" si="249"/>
        <v>-27</v>
      </c>
      <c r="BE318" s="60">
        <f t="shared" si="250"/>
        <v>-235</v>
      </c>
      <c r="BF318" s="60">
        <f t="shared" si="251"/>
        <v>-55</v>
      </c>
      <c r="BI318" s="37">
        <f t="shared" si="216"/>
        <v>-0.22732005881944864</v>
      </c>
      <c r="BJ318" s="37">
        <f t="shared" si="217"/>
        <v>-13.051288571507953</v>
      </c>
      <c r="BK318" s="37">
        <f t="shared" si="218"/>
        <v>-0.31900424452943532</v>
      </c>
      <c r="BL318" s="37">
        <f t="shared" si="219"/>
        <v>-15.433596629377497</v>
      </c>
    </row>
    <row r="319" spans="22:64" x14ac:dyDescent="0.35">
      <c r="V319" s="29">
        <v>4.1500000000000199</v>
      </c>
      <c r="W319" s="38">
        <f t="shared" si="223"/>
        <v>141253.75446228212</v>
      </c>
      <c r="X319" s="30">
        <f t="shared" si="220"/>
        <v>-6.6910605961528935</v>
      </c>
      <c r="Y319" s="31">
        <f t="shared" si="224"/>
        <v>-26.421227354919093</v>
      </c>
      <c r="Z319" s="31">
        <f t="shared" si="225"/>
        <v>-87.263304911376551</v>
      </c>
      <c r="AA319" s="31">
        <f t="shared" si="226"/>
        <v>5.6214424872556279</v>
      </c>
      <c r="AB319" s="31">
        <f t="shared" si="227"/>
        <v>-58.431774186334444</v>
      </c>
      <c r="AC319" s="31">
        <f t="shared" si="228"/>
        <v>1.2297915592287571E-2</v>
      </c>
      <c r="AD319" s="31">
        <f t="shared" si="229"/>
        <v>3.0482019968469314</v>
      </c>
      <c r="AE319" s="31">
        <f t="shared" si="230"/>
        <v>-27.478547548224068</v>
      </c>
      <c r="AF319" s="31">
        <f t="shared" si="231"/>
        <v>-142.64687710086406</v>
      </c>
      <c r="AG319" s="31">
        <f t="shared" si="213"/>
        <v>73.803921600570277</v>
      </c>
      <c r="AH319" s="31">
        <f t="shared" si="232"/>
        <v>-90.829318711159857</v>
      </c>
      <c r="AI319" s="31">
        <f t="shared" si="233"/>
        <v>-89.998353139940619</v>
      </c>
      <c r="AJ319" s="31">
        <f t="shared" si="234"/>
        <v>23.842324277816481</v>
      </c>
      <c r="AK319" s="31">
        <f t="shared" si="235"/>
        <v>86.316118212258118</v>
      </c>
      <c r="AL319" s="32">
        <f t="shared" si="236"/>
        <v>-6.5067153001275049</v>
      </c>
      <c r="AM319" s="31">
        <f t="shared" si="237"/>
        <v>-61.784732064418087</v>
      </c>
      <c r="AN319" s="31">
        <f t="shared" si="238"/>
        <v>0.31021186709939563</v>
      </c>
      <c r="AO319" s="31">
        <f t="shared" si="239"/>
        <v>-65.466966992100595</v>
      </c>
      <c r="AP319" s="30">
        <f t="shared" si="214"/>
        <v>19.493882694704595</v>
      </c>
      <c r="AQ319" s="30">
        <f t="shared" si="215"/>
        <v>-19.244228782212005</v>
      </c>
      <c r="AR319" s="31">
        <f t="shared" si="240"/>
        <v>-26.918681768632084</v>
      </c>
      <c r="AS319" s="33">
        <f t="shared" si="241"/>
        <v>-208.11384409296465</v>
      </c>
      <c r="AT319" s="31">
        <f t="shared" si="242"/>
        <v>8.6732405903380187E-4</v>
      </c>
      <c r="AU319" s="31">
        <f t="shared" si="243"/>
        <v>0.80968099555453088</v>
      </c>
      <c r="AV319" s="32">
        <f t="shared" si="244"/>
        <v>-1.0322891582762816E-5</v>
      </c>
      <c r="AW319" s="31">
        <f t="shared" si="245"/>
        <v>-8.8334646177768247E-2</v>
      </c>
      <c r="AX319" s="34">
        <f t="shared" si="246"/>
        <v>8.5700116745103907E-4</v>
      </c>
      <c r="AY319" s="35">
        <f t="shared" si="247"/>
        <v>0.72134634937676267</v>
      </c>
      <c r="AZ319" s="10">
        <f t="shared" si="221"/>
        <v>-27.489045449762351</v>
      </c>
      <c r="BA319" s="10">
        <f t="shared" si="222"/>
        <v>-236.51241600149953</v>
      </c>
      <c r="BB319" s="10">
        <f t="shared" si="248"/>
        <v>-56.512416001499531</v>
      </c>
      <c r="BC319" s="37"/>
      <c r="BD319" s="60">
        <f t="shared" si="249"/>
        <v>-27</v>
      </c>
      <c r="BE319" s="60">
        <f t="shared" si="250"/>
        <v>-237</v>
      </c>
      <c r="BF319" s="60">
        <f t="shared" si="251"/>
        <v>-57</v>
      </c>
      <c r="BI319" s="37">
        <f t="shared" si="216"/>
        <v>-0.23774525002305397</v>
      </c>
      <c r="BJ319" s="37">
        <f t="shared" si="217"/>
        <v>-13.344533870981714</v>
      </c>
      <c r="BK319" s="37">
        <f t="shared" si="218"/>
        <v>-0.33347543227466331</v>
      </c>
      <c r="BL319" s="37">
        <f t="shared" si="219"/>
        <v>-15.775384386929931</v>
      </c>
    </row>
    <row r="320" spans="22:64" x14ac:dyDescent="0.35">
      <c r="V320" s="29">
        <v>4.1600000000000197</v>
      </c>
      <c r="W320" s="38">
        <f t="shared" si="223"/>
        <v>144543.97707459933</v>
      </c>
      <c r="X320" s="30">
        <f t="shared" si="220"/>
        <v>-6.6910605961528935</v>
      </c>
      <c r="Y320" s="31">
        <f t="shared" si="224"/>
        <v>-26.620781731591919</v>
      </c>
      <c r="Z320" s="31">
        <f t="shared" si="225"/>
        <v>-87.325508196092514</v>
      </c>
      <c r="AA320" s="31">
        <f t="shared" si="226"/>
        <v>5.7675390441034509</v>
      </c>
      <c r="AB320" s="31">
        <f t="shared" si="227"/>
        <v>-59.017139488118559</v>
      </c>
      <c r="AC320" s="31">
        <f t="shared" si="228"/>
        <v>1.2876640108808672E-2</v>
      </c>
      <c r="AD320" s="31">
        <f t="shared" si="229"/>
        <v>3.119065140845136</v>
      </c>
      <c r="AE320" s="31">
        <f t="shared" si="230"/>
        <v>-27.531426643532555</v>
      </c>
      <c r="AF320" s="31">
        <f t="shared" si="231"/>
        <v>-143.22358254336595</v>
      </c>
      <c r="AG320" s="31">
        <f t="shared" si="213"/>
        <v>73.803921600570277</v>
      </c>
      <c r="AH320" s="31">
        <f t="shared" si="232"/>
        <v>-91.029318710998353</v>
      </c>
      <c r="AI320" s="31">
        <f t="shared" si="233"/>
        <v>-89.99839062705226</v>
      </c>
      <c r="AJ320" s="31">
        <f t="shared" si="234"/>
        <v>24.041517272690584</v>
      </c>
      <c r="AK320" s="31">
        <f t="shared" si="235"/>
        <v>86.399750486892813</v>
      </c>
      <c r="AL320" s="32">
        <f t="shared" si="236"/>
        <v>-6.6628025507838924</v>
      </c>
      <c r="AM320" s="31">
        <f t="shared" si="237"/>
        <v>-62.330839087176813</v>
      </c>
      <c r="AN320" s="31">
        <f t="shared" si="238"/>
        <v>0.15331761147861478</v>
      </c>
      <c r="AO320" s="31">
        <f t="shared" si="239"/>
        <v>-65.929479227336259</v>
      </c>
      <c r="AP320" s="30">
        <f t="shared" si="214"/>
        <v>19.493882694704595</v>
      </c>
      <c r="AQ320" s="30">
        <f t="shared" si="215"/>
        <v>-19.244228782212005</v>
      </c>
      <c r="AR320" s="31">
        <f t="shared" si="240"/>
        <v>-27.128455119561352</v>
      </c>
      <c r="AS320" s="33">
        <f t="shared" si="241"/>
        <v>-209.15306177070221</v>
      </c>
      <c r="AT320" s="31">
        <f t="shared" si="242"/>
        <v>9.0819550895605784E-4</v>
      </c>
      <c r="AU320" s="31">
        <f t="shared" si="243"/>
        <v>0.82853828953456343</v>
      </c>
      <c r="AV320" s="32">
        <f t="shared" si="244"/>
        <v>-1.0809393869389595E-5</v>
      </c>
      <c r="AW320" s="31">
        <f t="shared" si="245"/>
        <v>-9.0392221034024389E-2</v>
      </c>
      <c r="AX320" s="34">
        <f t="shared" si="246"/>
        <v>8.9738611508666829E-4</v>
      </c>
      <c r="AY320" s="35">
        <f t="shared" si="247"/>
        <v>0.73814606850053899</v>
      </c>
      <c r="AZ320" s="10">
        <f t="shared" si="221"/>
        <v>-27.724769863618725</v>
      </c>
      <c r="BA320" s="10">
        <f t="shared" si="222"/>
        <v>-238.18273473242994</v>
      </c>
      <c r="BB320" s="10">
        <f t="shared" si="248"/>
        <v>-58.182734732429935</v>
      </c>
      <c r="BC320" s="37"/>
      <c r="BD320" s="60">
        <f t="shared" si="249"/>
        <v>-28</v>
      </c>
      <c r="BE320" s="60">
        <f t="shared" si="250"/>
        <v>-238</v>
      </c>
      <c r="BF320" s="60">
        <f t="shared" si="251"/>
        <v>-58</v>
      </c>
      <c r="BI320" s="37">
        <f t="shared" si="216"/>
        <v>-0.24863500910723119</v>
      </c>
      <c r="BJ320" s="37">
        <f t="shared" si="217"/>
        <v>-13.643874310171903</v>
      </c>
      <c r="BK320" s="37">
        <f t="shared" si="218"/>
        <v>-0.34857712106522742</v>
      </c>
      <c r="BL320" s="37">
        <f t="shared" si="219"/>
        <v>-16.123944720056347</v>
      </c>
    </row>
    <row r="321" spans="22:64" x14ac:dyDescent="0.35">
      <c r="V321" s="29">
        <v>4.1700000000000204</v>
      </c>
      <c r="W321" s="36">
        <f t="shared" si="223"/>
        <v>147910.83881682772</v>
      </c>
      <c r="X321" s="30">
        <f t="shared" si="220"/>
        <v>-6.6910605961528935</v>
      </c>
      <c r="Y321" s="31">
        <f t="shared" si="224"/>
        <v>-26.820356121929937</v>
      </c>
      <c r="Z321" s="31">
        <f t="shared" si="225"/>
        <v>-87.386301658193759</v>
      </c>
      <c r="AA321" s="31">
        <f t="shared" si="226"/>
        <v>5.9154294921066626</v>
      </c>
      <c r="AB321" s="31">
        <f t="shared" si="227"/>
        <v>-59.596204684874017</v>
      </c>
      <c r="AC321" s="31">
        <f t="shared" si="228"/>
        <v>1.3482556426838484E-2</v>
      </c>
      <c r="AD321" s="31">
        <f t="shared" si="229"/>
        <v>3.1915690111290704</v>
      </c>
      <c r="AE321" s="31">
        <f t="shared" si="230"/>
        <v>-27.58250466954933</v>
      </c>
      <c r="AF321" s="31">
        <f t="shared" si="231"/>
        <v>-143.79093733193869</v>
      </c>
      <c r="AG321" s="31">
        <f t="shared" si="213"/>
        <v>73.803921600570277</v>
      </c>
      <c r="AH321" s="31">
        <f t="shared" si="232"/>
        <v>-91.229318710844154</v>
      </c>
      <c r="AI321" s="31">
        <f t="shared" si="233"/>
        <v>-89.998427260853035</v>
      </c>
      <c r="AJ321" s="31">
        <f t="shared" si="234"/>
        <v>24.240746448767652</v>
      </c>
      <c r="AK321" s="31">
        <f t="shared" si="235"/>
        <v>86.481493904936272</v>
      </c>
      <c r="AL321" s="32">
        <f t="shared" si="236"/>
        <v>-6.8204476037918695</v>
      </c>
      <c r="AM321" s="31">
        <f t="shared" si="237"/>
        <v>-62.86984183138118</v>
      </c>
      <c r="AN321" s="31">
        <f t="shared" si="238"/>
        <v>-5.0982652980948728E-3</v>
      </c>
      <c r="AO321" s="31">
        <f t="shared" si="239"/>
        <v>-66.386775187297943</v>
      </c>
      <c r="AP321" s="30">
        <f t="shared" si="214"/>
        <v>19.493882694704595</v>
      </c>
      <c r="AQ321" s="30">
        <f t="shared" si="215"/>
        <v>-19.244228782212005</v>
      </c>
      <c r="AR321" s="31">
        <f t="shared" si="240"/>
        <v>-27.337949022354834</v>
      </c>
      <c r="AS321" s="33">
        <f t="shared" si="241"/>
        <v>-210.17771251923665</v>
      </c>
      <c r="AT321" s="31">
        <f t="shared" si="242"/>
        <v>9.5099275871516459E-4</v>
      </c>
      <c r="AU321" s="31">
        <f t="shared" si="243"/>
        <v>0.84783464045697798</v>
      </c>
      <c r="AV321" s="32">
        <f t="shared" si="244"/>
        <v>-1.1318824244251935E-5</v>
      </c>
      <c r="AW321" s="31">
        <f t="shared" si="245"/>
        <v>-9.2497722724127096E-2</v>
      </c>
      <c r="AX321" s="34">
        <f t="shared" si="246"/>
        <v>9.3967393447091268E-4</v>
      </c>
      <c r="AY321" s="35">
        <f t="shared" si="247"/>
        <v>0.75533691773285083</v>
      </c>
      <c r="AZ321" s="10">
        <f t="shared" si="221"/>
        <v>-27.961352592361305</v>
      </c>
      <c r="BA321" s="10">
        <f t="shared" si="222"/>
        <v>-239.85113801201896</v>
      </c>
      <c r="BB321" s="10">
        <f t="shared" si="248"/>
        <v>-59.851138012018964</v>
      </c>
      <c r="BC321" s="62"/>
      <c r="BD321" s="60">
        <f t="shared" si="249"/>
        <v>-28</v>
      </c>
      <c r="BE321" s="60">
        <f t="shared" si="250"/>
        <v>-240</v>
      </c>
      <c r="BF321" s="60">
        <f t="shared" si="251"/>
        <v>-60</v>
      </c>
      <c r="BI321" s="37">
        <f t="shared" si="216"/>
        <v>-0.26000879593496629</v>
      </c>
      <c r="BJ321" s="37">
        <f t="shared" si="217"/>
        <v>-13.949403210374935</v>
      </c>
      <c r="BK321" s="37">
        <f t="shared" si="218"/>
        <v>-0.36433444800597825</v>
      </c>
      <c r="BL321" s="37">
        <f t="shared" si="219"/>
        <v>-16.479359200140223</v>
      </c>
    </row>
    <row r="322" spans="22:64" x14ac:dyDescent="0.35">
      <c r="V322" s="29">
        <v>4.1800000000000201</v>
      </c>
      <c r="W322" s="38">
        <f t="shared" si="223"/>
        <v>151356.12484362794</v>
      </c>
      <c r="X322" s="30">
        <f t="shared" si="220"/>
        <v>-6.6910605961528935</v>
      </c>
      <c r="Y322" s="31">
        <f t="shared" si="224"/>
        <v>-27.019949628918273</v>
      </c>
      <c r="Z322" s="31">
        <f t="shared" si="225"/>
        <v>-87.445716983327685</v>
      </c>
      <c r="AA322" s="31">
        <f t="shared" si="226"/>
        <v>6.0650747091170087</v>
      </c>
      <c r="AB322" s="31">
        <f t="shared" si="227"/>
        <v>-60.16880359373588</v>
      </c>
      <c r="AC322" s="31">
        <f t="shared" si="228"/>
        <v>1.4116938108390483E-2</v>
      </c>
      <c r="AD322" s="31">
        <f t="shared" si="229"/>
        <v>3.2657511208712684</v>
      </c>
      <c r="AE322" s="31">
        <f t="shared" si="230"/>
        <v>-27.631818577845763</v>
      </c>
      <c r="AF322" s="31">
        <f t="shared" si="231"/>
        <v>-144.34876945619229</v>
      </c>
      <c r="AG322" s="31">
        <f t="shared" si="213"/>
        <v>73.803921600570277</v>
      </c>
      <c r="AH322" s="31">
        <f t="shared" si="232"/>
        <v>-91.429318710696862</v>
      </c>
      <c r="AI322" s="31">
        <f t="shared" si="233"/>
        <v>-89.99846306076671</v>
      </c>
      <c r="AJ322" s="31">
        <f t="shared" si="234"/>
        <v>24.440010189899336</v>
      </c>
      <c r="AK322" s="31">
        <f t="shared" si="235"/>
        <v>86.561390476002771</v>
      </c>
      <c r="AL322" s="32">
        <f t="shared" si="236"/>
        <v>-6.9796096561151089</v>
      </c>
      <c r="AM322" s="31">
        <f t="shared" si="237"/>
        <v>-63.401644424958619</v>
      </c>
      <c r="AN322" s="31">
        <f t="shared" si="238"/>
        <v>-0.16499657634235732</v>
      </c>
      <c r="AO322" s="31">
        <f t="shared" si="239"/>
        <v>-66.838717009722558</v>
      </c>
      <c r="AP322" s="30">
        <f t="shared" si="214"/>
        <v>19.493882694704595</v>
      </c>
      <c r="AQ322" s="30">
        <f t="shared" si="215"/>
        <v>-19.244228782212005</v>
      </c>
      <c r="AR322" s="31">
        <f t="shared" si="240"/>
        <v>-27.54716124169553</v>
      </c>
      <c r="AS322" s="33">
        <f t="shared" si="241"/>
        <v>-211.18748646591484</v>
      </c>
      <c r="AT322" s="31">
        <f t="shared" si="242"/>
        <v>9.9580652869487294E-4</v>
      </c>
      <c r="AU322" s="31">
        <f t="shared" si="243"/>
        <v>0.86758026198303695</v>
      </c>
      <c r="AV322" s="32">
        <f t="shared" si="244"/>
        <v>-1.1852263269750216E-5</v>
      </c>
      <c r="AW322" s="31">
        <f t="shared" si="245"/>
        <v>-9.4652267590182235E-2</v>
      </c>
      <c r="AX322" s="34">
        <f t="shared" si="246"/>
        <v>9.8395426542512263E-4</v>
      </c>
      <c r="AY322" s="35">
        <f t="shared" si="247"/>
        <v>0.77292799439285476</v>
      </c>
      <c r="AZ322" s="10">
        <f t="shared" si="221"/>
        <v>-28.198837406994237</v>
      </c>
      <c r="BA322" s="10">
        <f t="shared" si="222"/>
        <v>-241.51747832845194</v>
      </c>
      <c r="BB322" s="10">
        <f t="shared" si="248"/>
        <v>-61.517478328451944</v>
      </c>
      <c r="BC322" s="37"/>
      <c r="BD322" s="60">
        <f t="shared" si="249"/>
        <v>-28</v>
      </c>
      <c r="BE322" s="60">
        <f t="shared" si="250"/>
        <v>-242</v>
      </c>
      <c r="BF322" s="60">
        <f t="shared" si="251"/>
        <v>-62</v>
      </c>
      <c r="BI322" s="37">
        <f t="shared" si="216"/>
        <v>-0.2718867730669452</v>
      </c>
      <c r="BJ322" s="37">
        <f t="shared" si="217"/>
        <v>-14.261213034327929</v>
      </c>
      <c r="BK322" s="37">
        <f t="shared" si="218"/>
        <v>-0.38077334649718769</v>
      </c>
      <c r="BL322" s="37">
        <f t="shared" si="219"/>
        <v>-16.841706822602006</v>
      </c>
    </row>
    <row r="323" spans="22:64" x14ac:dyDescent="0.35">
      <c r="V323" s="29">
        <v>4.1900000000000199</v>
      </c>
      <c r="W323" s="38">
        <f t="shared" si="223"/>
        <v>154881.66189125541</v>
      </c>
      <c r="X323" s="30">
        <f t="shared" si="220"/>
        <v>-6.6910605961528935</v>
      </c>
      <c r="Y323" s="31">
        <f t="shared" si="224"/>
        <v>-27.219561395585576</v>
      </c>
      <c r="Z323" s="31">
        <f t="shared" si="225"/>
        <v>-87.503785162854939</v>
      </c>
      <c r="AA323" s="31">
        <f t="shared" si="226"/>
        <v>6.2164350397434367</v>
      </c>
      <c r="AB323" s="31">
        <f t="shared" si="227"/>
        <v>-60.734782274487138</v>
      </c>
      <c r="AC323" s="31">
        <f t="shared" si="228"/>
        <v>1.4781117973528438E-2</v>
      </c>
      <c r="AD323" s="31">
        <f t="shared" si="229"/>
        <v>3.341649807030199</v>
      </c>
      <c r="AE323" s="31">
        <f t="shared" si="230"/>
        <v>-27.679405834021502</v>
      </c>
      <c r="AF323" s="31">
        <f t="shared" si="231"/>
        <v>-144.89691763031189</v>
      </c>
      <c r="AG323" s="31">
        <f t="shared" si="213"/>
        <v>73.803921600570277</v>
      </c>
      <c r="AH323" s="31">
        <f t="shared" si="232"/>
        <v>-91.62931871055622</v>
      </c>
      <c r="AI323" s="31">
        <f t="shared" si="233"/>
        <v>-89.99849804577488</v>
      </c>
      <c r="AJ323" s="31">
        <f t="shared" si="234"/>
        <v>24.639306951601839</v>
      </c>
      <c r="AK323" s="31">
        <f t="shared" si="235"/>
        <v>86.639481318730091</v>
      </c>
      <c r="AL323" s="32">
        <f t="shared" si="236"/>
        <v>-7.1402479417895037</v>
      </c>
      <c r="AM323" s="31">
        <f t="shared" si="237"/>
        <v>-63.926162265418021</v>
      </c>
      <c r="AN323" s="31">
        <f t="shared" si="238"/>
        <v>-0.32633810017360787</v>
      </c>
      <c r="AO323" s="31">
        <f t="shared" si="239"/>
        <v>-67.285178992462818</v>
      </c>
      <c r="AP323" s="30">
        <f t="shared" si="214"/>
        <v>19.493882694704595</v>
      </c>
      <c r="AQ323" s="30">
        <f t="shared" si="215"/>
        <v>-19.244228782212005</v>
      </c>
      <c r="AR323" s="31">
        <f t="shared" si="240"/>
        <v>-27.756090021702519</v>
      </c>
      <c r="AS323" s="33">
        <f t="shared" si="241"/>
        <v>-212.18209662277471</v>
      </c>
      <c r="AT323" s="31">
        <f t="shared" si="242"/>
        <v>1.0427318109644354E-3</v>
      </c>
      <c r="AU323" s="31">
        <f t="shared" si="243"/>
        <v>0.88778560473082158</v>
      </c>
      <c r="AV323" s="32">
        <f t="shared" si="244"/>
        <v>-1.2410842430128157E-5</v>
      </c>
      <c r="AW323" s="31">
        <f t="shared" si="245"/>
        <v>-9.6856997976009551E-2</v>
      </c>
      <c r="AX323" s="34">
        <f t="shared" si="246"/>
        <v>1.0303209685343074E-3</v>
      </c>
      <c r="AY323" s="35">
        <f t="shared" si="247"/>
        <v>0.79092860675481202</v>
      </c>
      <c r="AZ323" s="10">
        <f t="shared" si="221"/>
        <v>-28.437270075011885</v>
      </c>
      <c r="BA323" s="10">
        <f t="shared" si="222"/>
        <v>-243.18162694325966</v>
      </c>
      <c r="BB323" s="10">
        <f t="shared" si="248"/>
        <v>-63.181626943259658</v>
      </c>
      <c r="BC323" s="37"/>
      <c r="BD323" s="60">
        <f t="shared" si="249"/>
        <v>-28</v>
      </c>
      <c r="BE323" s="60">
        <f t="shared" si="250"/>
        <v>-243</v>
      </c>
      <c r="BF323" s="60">
        <f t="shared" si="251"/>
        <v>-63</v>
      </c>
      <c r="BI323" s="37">
        <f t="shared" si="216"/>
        <v>-0.28428982097854488</v>
      </c>
      <c r="BJ323" s="37">
        <f t="shared" si="217"/>
        <v>-14.579395198406832</v>
      </c>
      <c r="BK323" s="37">
        <f t="shared" si="218"/>
        <v>-0.39792055329935783</v>
      </c>
      <c r="BL323" s="37">
        <f t="shared" si="219"/>
        <v>-17.211063728832929</v>
      </c>
    </row>
    <row r="324" spans="22:64" x14ac:dyDescent="0.35">
      <c r="V324" s="29">
        <v>4.2000000000000197</v>
      </c>
      <c r="W324" s="36">
        <f t="shared" si="223"/>
        <v>158489.3192461188</v>
      </c>
      <c r="X324" s="30">
        <f t="shared" si="220"/>
        <v>-6.6910605961528935</v>
      </c>
      <c r="Y324" s="31">
        <f t="shared" si="224"/>
        <v>-27.419190603230529</v>
      </c>
      <c r="Z324" s="31">
        <f t="shared" si="225"/>
        <v>-87.56053650786636</v>
      </c>
      <c r="AA324" s="31">
        <f t="shared" si="226"/>
        <v>6.3694704013078143</v>
      </c>
      <c r="AB324" s="31">
        <f t="shared" si="227"/>
        <v>-61.293998958770139</v>
      </c>
      <c r="AC324" s="31">
        <f t="shared" si="228"/>
        <v>1.5476490820026596E-2</v>
      </c>
      <c r="AD324" s="31">
        <f t="shared" si="229"/>
        <v>3.4193042460057499</v>
      </c>
      <c r="AE324" s="31">
        <f t="shared" si="230"/>
        <v>-27.725304307255577</v>
      </c>
      <c r="AF324" s="31">
        <f t="shared" si="231"/>
        <v>-145.43523122063075</v>
      </c>
      <c r="AG324" s="31">
        <f t="shared" ref="AG324:AG387" si="252">DC_gain_comp</f>
        <v>73.803921600570277</v>
      </c>
      <c r="AH324" s="31">
        <f t="shared" si="232"/>
        <v>-91.829318710421887</v>
      </c>
      <c r="AI324" s="31">
        <f t="shared" si="233"/>
        <v>-89.998532234427017</v>
      </c>
      <c r="AJ324" s="31">
        <f t="shared" si="234"/>
        <v>24.838635257924196</v>
      </c>
      <c r="AK324" s="31">
        <f t="shared" si="235"/>
        <v>86.715806676761005</v>
      </c>
      <c r="AL324" s="32">
        <f t="shared" si="236"/>
        <v>-7.302321814037863</v>
      </c>
      <c r="AM324" s="31">
        <f t="shared" si="237"/>
        <v>-64.443321742394943</v>
      </c>
      <c r="AN324" s="31">
        <f t="shared" si="238"/>
        <v>-0.48908366596527753</v>
      </c>
      <c r="AO324" s="31">
        <f t="shared" si="239"/>
        <v>-67.726047300060955</v>
      </c>
      <c r="AP324" s="30">
        <f t="shared" ref="AP324:AP387" si="253">-20*LOG(GmPS*Rsns)</f>
        <v>19.493882694704595</v>
      </c>
      <c r="AQ324" s="30">
        <f t="shared" ref="AQ324:AQ387" si="254">20*LOG(Vref/Vout)</f>
        <v>-19.244228782212005</v>
      </c>
      <c r="AR324" s="31">
        <f t="shared" si="240"/>
        <v>-27.964734060728265</v>
      </c>
      <c r="AS324" s="33">
        <f t="shared" si="241"/>
        <v>-213.16127852069172</v>
      </c>
      <c r="AT324" s="31">
        <f t="shared" si="242"/>
        <v>1.091868070232015E-3</v>
      </c>
      <c r="AU324" s="31">
        <f t="shared" si="243"/>
        <v>0.90846136172677927</v>
      </c>
      <c r="AV324" s="32">
        <f t="shared" si="244"/>
        <v>-1.2995746538485432E-5</v>
      </c>
      <c r="AW324" s="31">
        <f t="shared" si="245"/>
        <v>-9.9113082832711405E-2</v>
      </c>
      <c r="AX324" s="34">
        <f t="shared" si="246"/>
        <v>1.0788723236935297E-3</v>
      </c>
      <c r="AY324" s="35">
        <f t="shared" si="247"/>
        <v>0.80934827889406791</v>
      </c>
      <c r="AZ324" s="10">
        <f t="shared" si="221"/>
        <v>-28.676698354909799</v>
      </c>
      <c r="BA324" s="10">
        <f t="shared" si="222"/>
        <v>-244.84347303133106</v>
      </c>
      <c r="BB324" s="10">
        <f t="shared" si="248"/>
        <v>-64.843473031331058</v>
      </c>
      <c r="BC324" s="62"/>
      <c r="BD324" s="60">
        <f t="shared" si="249"/>
        <v>-29</v>
      </c>
      <c r="BE324" s="60">
        <f t="shared" si="250"/>
        <v>-245</v>
      </c>
      <c r="BF324" s="60">
        <f t="shared" si="251"/>
        <v>-65</v>
      </c>
      <c r="BI324" s="37">
        <f t="shared" ref="BI324:BI387" si="255">20*LOG(1/SQRT((W324/fp_filter)^2+1))</f>
        <v>-0.29723955263415597</v>
      </c>
      <c r="BJ324" s="37">
        <f t="shared" ref="BJ324:BJ387" si="256">-180/PI()*ATAN(W324/fp_filter)</f>
        <v>-14.904039873559208</v>
      </c>
      <c r="BK324" s="37">
        <f t="shared" ref="BK324:BK387" si="257">20*LOG(1/SQRT((W324/f_L)^2+1))</f>
        <v>-0.41580361387106857</v>
      </c>
      <c r="BL324" s="37">
        <f t="shared" ref="BL324:BL387" si="258">-180/PI()*ATAN(W324/f_L)</f>
        <v>-17.587502915974202</v>
      </c>
    </row>
    <row r="325" spans="22:64" x14ac:dyDescent="0.35">
      <c r="V325" s="29">
        <v>4.2100000000000204</v>
      </c>
      <c r="W325" s="38">
        <f t="shared" si="223"/>
        <v>162181.00973590088</v>
      </c>
      <c r="X325" s="30">
        <f t="shared" ref="X325:X388" si="259">DC_gain_power</f>
        <v>-6.6910605961528935</v>
      </c>
      <c r="Y325" s="31">
        <f t="shared" si="224"/>
        <v>-27.618836469725704</v>
      </c>
      <c r="Z325" s="31">
        <f t="shared" si="225"/>
        <v>-87.616000662999014</v>
      </c>
      <c r="AA325" s="31">
        <f t="shared" si="226"/>
        <v>6.524140386533519</v>
      </c>
      <c r="AB325" s="31">
        <f t="shared" si="227"/>
        <v>-61.846323936735956</v>
      </c>
      <c r="AC325" s="31">
        <f t="shared" si="228"/>
        <v>1.6204516264272377E-2</v>
      </c>
      <c r="AD325" s="31">
        <f t="shared" si="229"/>
        <v>3.4987544694120203</v>
      </c>
      <c r="AE325" s="31">
        <f t="shared" si="230"/>
        <v>-27.769552163080803</v>
      </c>
      <c r="AF325" s="31">
        <f t="shared" si="231"/>
        <v>-145.96357013032298</v>
      </c>
      <c r="AG325" s="31">
        <f t="shared" si="252"/>
        <v>73.803921600570277</v>
      </c>
      <c r="AH325" s="31">
        <f t="shared" si="232"/>
        <v>-92.029318710293637</v>
      </c>
      <c r="AI325" s="31">
        <f t="shared" si="233"/>
        <v>-89.998565644850444</v>
      </c>
      <c r="AJ325" s="31">
        <f t="shared" si="234"/>
        <v>25.037993698449409</v>
      </c>
      <c r="AK325" s="31">
        <f t="shared" si="235"/>
        <v>86.790405934641996</v>
      </c>
      <c r="AL325" s="32">
        <f t="shared" si="236"/>
        <v>-7.4657908225780334</v>
      </c>
      <c r="AM325" s="31">
        <f t="shared" si="237"/>
        <v>-64.953059935901337</v>
      </c>
      <c r="AN325" s="31">
        <f t="shared" si="238"/>
        <v>-0.65319423385198494</v>
      </c>
      <c r="AO325" s="31">
        <f t="shared" si="239"/>
        <v>-68.161219646109785</v>
      </c>
      <c r="AP325" s="30">
        <f t="shared" si="253"/>
        <v>19.493882694704595</v>
      </c>
      <c r="AQ325" s="30">
        <f t="shared" si="254"/>
        <v>-19.244228782212005</v>
      </c>
      <c r="AR325" s="31">
        <f t="shared" si="240"/>
        <v>-28.173092484440197</v>
      </c>
      <c r="AS325" s="33">
        <f t="shared" si="241"/>
        <v>-214.12478977643275</v>
      </c>
      <c r="AT325" s="31">
        <f t="shared" si="242"/>
        <v>1.1433194542136524E-3</v>
      </c>
      <c r="AU325" s="31">
        <f t="shared" si="243"/>
        <v>0.92961847397941555</v>
      </c>
      <c r="AV325" s="32">
        <f t="shared" si="244"/>
        <v>-1.3608216244085319E-5</v>
      </c>
      <c r="AW325" s="31">
        <f t="shared" si="245"/>
        <v>-0.10142171833834163</v>
      </c>
      <c r="AX325" s="34">
        <f t="shared" si="246"/>
        <v>1.1297112379695671E-3</v>
      </c>
      <c r="AY325" s="35">
        <f t="shared" si="247"/>
        <v>0.82819675564107387</v>
      </c>
      <c r="AZ325" s="10">
        <f t="shared" ref="AZ325:AZ388" si="260">AR325+AX325+BI325+BK325</f>
        <v>-28.917171986308016</v>
      </c>
      <c r="BA325" s="10">
        <f t="shared" ref="BA325:BA388" si="261">AS325+AY325+BJ325+BL325</f>
        <v>-246.50292273019244</v>
      </c>
      <c r="BB325" s="10">
        <f t="shared" si="248"/>
        <v>-66.502922730192438</v>
      </c>
      <c r="BC325" s="37"/>
      <c r="BD325" s="60">
        <f t="shared" si="249"/>
        <v>-29</v>
      </c>
      <c r="BE325" s="60">
        <f t="shared" si="250"/>
        <v>-247</v>
      </c>
      <c r="BF325" s="60">
        <f t="shared" si="251"/>
        <v>-67</v>
      </c>
      <c r="BI325" s="37">
        <f t="shared" si="255"/>
        <v>-0.31075832730345415</v>
      </c>
      <c r="BJ325" s="37">
        <f t="shared" si="256"/>
        <v>-15.235235774706021</v>
      </c>
      <c r="BK325" s="37">
        <f t="shared" si="257"/>
        <v>-0.43445088580233332</v>
      </c>
      <c r="BL325" s="37">
        <f t="shared" si="258"/>
        <v>-17.97109393469475</v>
      </c>
    </row>
    <row r="326" spans="22:64" x14ac:dyDescent="0.35">
      <c r="V326" s="29">
        <v>4.2200000000000202</v>
      </c>
      <c r="W326" s="38">
        <f t="shared" si="223"/>
        <v>165958.69074376384</v>
      </c>
      <c r="X326" s="30">
        <f t="shared" si="259"/>
        <v>-6.6910605961528935</v>
      </c>
      <c r="Y326" s="31">
        <f t="shared" si="224"/>
        <v>-27.818498247895388</v>
      </c>
      <c r="Z326" s="31">
        <f t="shared" si="225"/>
        <v>-87.67020662004758</v>
      </c>
      <c r="AA326" s="31">
        <f t="shared" si="226"/>
        <v>6.6804043625788081</v>
      </c>
      <c r="AB326" s="31">
        <f t="shared" si="227"/>
        <v>-62.391639404071057</v>
      </c>
      <c r="AC326" s="31">
        <f t="shared" si="228"/>
        <v>1.6966721708386055E-2</v>
      </c>
      <c r="AD326" s="31">
        <f t="shared" si="229"/>
        <v>3.5800413799530157</v>
      </c>
      <c r="AE326" s="31">
        <f t="shared" si="230"/>
        <v>-27.812187759761084</v>
      </c>
      <c r="AF326" s="31">
        <f t="shared" si="231"/>
        <v>-146.48180464416563</v>
      </c>
      <c r="AG326" s="31">
        <f t="shared" si="252"/>
        <v>73.803921600570277</v>
      </c>
      <c r="AH326" s="31">
        <f t="shared" si="232"/>
        <v>-92.229318710171128</v>
      </c>
      <c r="AI326" s="31">
        <f t="shared" si="233"/>
        <v>-89.998598294759759</v>
      </c>
      <c r="AJ326" s="31">
        <f t="shared" si="234"/>
        <v>25.237380925423032</v>
      </c>
      <c r="AK326" s="31">
        <f t="shared" si="235"/>
        <v>86.863317633622515</v>
      </c>
      <c r="AL326" s="32">
        <f t="shared" si="236"/>
        <v>-7.6306147860300815</v>
      </c>
      <c r="AM326" s="31">
        <f t="shared" si="237"/>
        <v>-65.455324293378879</v>
      </c>
      <c r="AN326" s="31">
        <f t="shared" si="238"/>
        <v>-0.81863097020790043</v>
      </c>
      <c r="AO326" s="31">
        <f t="shared" si="239"/>
        <v>-68.590604954516124</v>
      </c>
      <c r="AP326" s="30">
        <f t="shared" si="253"/>
        <v>19.493882694704595</v>
      </c>
      <c r="AQ326" s="30">
        <f t="shared" si="254"/>
        <v>-19.244228782212005</v>
      </c>
      <c r="AR326" s="31">
        <f t="shared" si="240"/>
        <v>-28.381164817476396</v>
      </c>
      <c r="AS326" s="33">
        <f t="shared" si="241"/>
        <v>-215.07240959868176</v>
      </c>
      <c r="AT326" s="31">
        <f t="shared" si="242"/>
        <v>1.1971950139062365E-3</v>
      </c>
      <c r="AU326" s="31">
        <f t="shared" si="243"/>
        <v>0.95126813617761119</v>
      </c>
      <c r="AV326" s="32">
        <f t="shared" si="244"/>
        <v>-1.4249550665030307E-5</v>
      </c>
      <c r="AW326" s="31">
        <f t="shared" si="245"/>
        <v>-0.10378412853200052</v>
      </c>
      <c r="AX326" s="34">
        <f t="shared" si="246"/>
        <v>1.1829454632412062E-3</v>
      </c>
      <c r="AY326" s="35">
        <f t="shared" si="247"/>
        <v>0.84748400764561072</v>
      </c>
      <c r="AZ326" s="10">
        <f t="shared" si="260"/>
        <v>-29.158742675668027</v>
      </c>
      <c r="BA326" s="10">
        <f t="shared" si="261"/>
        <v>-248.15989810462301</v>
      </c>
      <c r="BB326" s="10">
        <f t="shared" si="248"/>
        <v>-68.159898104623011</v>
      </c>
      <c r="BC326" s="37"/>
      <c r="BD326" s="60">
        <f t="shared" si="249"/>
        <v>-29</v>
      </c>
      <c r="BE326" s="60">
        <f t="shared" si="250"/>
        <v>-248</v>
      </c>
      <c r="BF326" s="60">
        <f t="shared" si="251"/>
        <v>-68</v>
      </c>
      <c r="BI326" s="37">
        <f t="shared" si="255"/>
        <v>-0.32486926349592543</v>
      </c>
      <c r="BJ326" s="37">
        <f t="shared" si="256"/>
        <v>-15.57306993837944</v>
      </c>
      <c r="BK326" s="37">
        <f t="shared" si="257"/>
        <v>-0.45389154015894562</v>
      </c>
      <c r="BL326" s="37">
        <f t="shared" si="258"/>
        <v>-18.361902575207434</v>
      </c>
    </row>
    <row r="327" spans="22:64" x14ac:dyDescent="0.35">
      <c r="V327" s="29">
        <v>4.23000000000002</v>
      </c>
      <c r="W327" s="36">
        <f t="shared" si="223"/>
        <v>169824.36524618237</v>
      </c>
      <c r="X327" s="30">
        <f t="shared" si="259"/>
        <v>-6.6910605961528935</v>
      </c>
      <c r="Y327" s="31">
        <f t="shared" si="224"/>
        <v>-28.018175223964544</v>
      </c>
      <c r="Z327" s="31">
        <f t="shared" si="225"/>
        <v>-87.723182731369121</v>
      </c>
      <c r="AA327" s="31">
        <f t="shared" si="226"/>
        <v>6.8382215660802101</v>
      </c>
      <c r="AB327" s="31">
        <f t="shared" si="227"/>
        <v>-62.929839272457116</v>
      </c>
      <c r="AC327" s="31">
        <f t="shared" si="228"/>
        <v>1.7764705438864326E-2</v>
      </c>
      <c r="AD327" s="31">
        <f t="shared" si="229"/>
        <v>3.6632067673855757</v>
      </c>
      <c r="AE327" s="31">
        <f t="shared" si="230"/>
        <v>-27.85324954859836</v>
      </c>
      <c r="AF327" s="31">
        <f t="shared" si="231"/>
        <v>-146.98981523644065</v>
      </c>
      <c r="AG327" s="31">
        <f t="shared" si="252"/>
        <v>73.803921600570277</v>
      </c>
      <c r="AH327" s="31">
        <f t="shared" si="232"/>
        <v>-92.429318710054133</v>
      </c>
      <c r="AI327" s="31">
        <f t="shared" si="233"/>
        <v>-89.998630201466412</v>
      </c>
      <c r="AJ327" s="31">
        <f t="shared" si="234"/>
        <v>25.436795651004381</v>
      </c>
      <c r="AK327" s="31">
        <f t="shared" si="235"/>
        <v>86.934579487340642</v>
      </c>
      <c r="AL327" s="32">
        <f t="shared" si="236"/>
        <v>-7.7967538593707344</v>
      </c>
      <c r="AM327" s="31">
        <f t="shared" si="237"/>
        <v>-65.950072288578568</v>
      </c>
      <c r="AN327" s="31">
        <f t="shared" si="238"/>
        <v>-0.98535531785020947</v>
      </c>
      <c r="AO327" s="31">
        <f t="shared" si="239"/>
        <v>-69.014123002704338</v>
      </c>
      <c r="AP327" s="30">
        <f t="shared" si="253"/>
        <v>19.493882694704595</v>
      </c>
      <c r="AQ327" s="30">
        <f t="shared" si="254"/>
        <v>-19.244228782212005</v>
      </c>
      <c r="AR327" s="31">
        <f t="shared" si="240"/>
        <v>-28.58895095395598</v>
      </c>
      <c r="AS327" s="33">
        <f t="shared" si="241"/>
        <v>-216.00393823914499</v>
      </c>
      <c r="AT327" s="31">
        <f t="shared" si="242"/>
        <v>1.2536089341812448E-3</v>
      </c>
      <c r="AU327" s="31">
        <f t="shared" si="243"/>
        <v>0.97342180251612764</v>
      </c>
      <c r="AV327" s="32">
        <f t="shared" si="244"/>
        <v>-1.492111014341327E-5</v>
      </c>
      <c r="AW327" s="31">
        <f t="shared" si="245"/>
        <v>-0.106201565962695</v>
      </c>
      <c r="AX327" s="34">
        <f t="shared" si="246"/>
        <v>1.2386878240378315E-3</v>
      </c>
      <c r="AY327" s="35">
        <f t="shared" si="247"/>
        <v>0.86722023655343261</v>
      </c>
      <c r="AZ327" s="10">
        <f t="shared" si="260"/>
        <v>-29.401464077560497</v>
      </c>
      <c r="BA327" s="10">
        <f t="shared" si="261"/>
        <v>-249.81433603285589</v>
      </c>
      <c r="BB327" s="10">
        <f t="shared" si="248"/>
        <v>-69.814336032855891</v>
      </c>
      <c r="BC327" s="62"/>
      <c r="BD327" s="60">
        <f t="shared" si="249"/>
        <v>-29</v>
      </c>
      <c r="BE327" s="60">
        <f t="shared" si="250"/>
        <v>-250</v>
      </c>
      <c r="BF327" s="60">
        <f t="shared" si="251"/>
        <v>-70</v>
      </c>
      <c r="BI327" s="37">
        <f t="shared" si="255"/>
        <v>-0.33959625088164491</v>
      </c>
      <c r="BJ327" s="37">
        <f t="shared" si="256"/>
        <v>-15.917627488403845</v>
      </c>
      <c r="BK327" s="37">
        <f t="shared" si="257"/>
        <v>-0.47415556054691244</v>
      </c>
      <c r="BL327" s="37">
        <f t="shared" si="258"/>
        <v>-18.759990541860503</v>
      </c>
    </row>
    <row r="328" spans="22:64" x14ac:dyDescent="0.35">
      <c r="V328" s="29">
        <v>4.2400000000000198</v>
      </c>
      <c r="W328" s="38">
        <f t="shared" si="223"/>
        <v>173780.08287494563</v>
      </c>
      <c r="X328" s="30">
        <f t="shared" si="259"/>
        <v>-6.6910605961528935</v>
      </c>
      <c r="Y328" s="31">
        <f t="shared" si="224"/>
        <v>-28.217866716075363</v>
      </c>
      <c r="Z328" s="31">
        <f t="shared" si="225"/>
        <v>-87.774956723078617</v>
      </c>
      <c r="AA328" s="31">
        <f t="shared" si="226"/>
        <v>6.9975511939231874</v>
      </c>
      <c r="AB328" s="31">
        <f t="shared" si="227"/>
        <v>-63.460828946593871</v>
      </c>
      <c r="AC328" s="31">
        <f t="shared" si="228"/>
        <v>1.8600139862075125E-2</v>
      </c>
      <c r="AD328" s="31">
        <f t="shared" si="229"/>
        <v>3.748293324551939</v>
      </c>
      <c r="AE328" s="31">
        <f t="shared" si="230"/>
        <v>-27.892775978442995</v>
      </c>
      <c r="AF328" s="31">
        <f t="shared" si="231"/>
        <v>-147.48749234512053</v>
      </c>
      <c r="AG328" s="31">
        <f t="shared" si="252"/>
        <v>73.803921600570277</v>
      </c>
      <c r="AH328" s="31">
        <f t="shared" si="232"/>
        <v>-92.629318709942424</v>
      </c>
      <c r="AI328" s="31">
        <f t="shared" si="233"/>
        <v>-89.998661381887757</v>
      </c>
      <c r="AJ328" s="31">
        <f t="shared" si="234"/>
        <v>25.636236644634991</v>
      </c>
      <c r="AK328" s="31">
        <f t="shared" si="235"/>
        <v>87.004228397381326</v>
      </c>
      <c r="AL328" s="32">
        <f t="shared" si="236"/>
        <v>-7.9641685964218265</v>
      </c>
      <c r="AM328" s="31">
        <f t="shared" si="237"/>
        <v>-66.437271065187488</v>
      </c>
      <c r="AN328" s="31">
        <f t="shared" si="238"/>
        <v>-1.153329061158983</v>
      </c>
      <c r="AO328" s="31">
        <f t="shared" si="239"/>
        <v>-69.43170404969392</v>
      </c>
      <c r="AP328" s="30">
        <f t="shared" si="253"/>
        <v>19.493882694704595</v>
      </c>
      <c r="AQ328" s="30">
        <f t="shared" si="254"/>
        <v>-19.244228782212005</v>
      </c>
      <c r="AR328" s="31">
        <f t="shared" si="240"/>
        <v>-28.796451127109385</v>
      </c>
      <c r="AS328" s="33">
        <f t="shared" si="241"/>
        <v>-216.91919639481443</v>
      </c>
      <c r="AT328" s="31">
        <f t="shared" si="242"/>
        <v>1.3126807751947427E-3</v>
      </c>
      <c r="AU328" s="31">
        <f t="shared" si="243"/>
        <v>0.99609119265081691</v>
      </c>
      <c r="AV328" s="32">
        <f t="shared" si="244"/>
        <v>-1.5624319136445343E-5</v>
      </c>
      <c r="AW328" s="31">
        <f t="shared" si="245"/>
        <v>-0.10867531235330155</v>
      </c>
      <c r="AX328" s="34">
        <f t="shared" si="246"/>
        <v>1.2970564560582975E-3</v>
      </c>
      <c r="AY328" s="35">
        <f t="shared" si="247"/>
        <v>0.88741588029751539</v>
      </c>
      <c r="AZ328" s="10">
        <f t="shared" si="260"/>
        <v>-29.645391771411532</v>
      </c>
      <c r="BA328" s="10">
        <f t="shared" si="261"/>
        <v>-251.46618702073255</v>
      </c>
      <c r="BB328" s="10">
        <f t="shared" si="248"/>
        <v>-71.466187020732548</v>
      </c>
      <c r="BC328" s="37"/>
      <c r="BD328" s="60">
        <f t="shared" si="249"/>
        <v>-30</v>
      </c>
      <c r="BE328" s="60">
        <f t="shared" si="250"/>
        <v>-251</v>
      </c>
      <c r="BF328" s="60">
        <f t="shared" si="251"/>
        <v>-71</v>
      </c>
      <c r="BI328" s="37">
        <f t="shared" si="255"/>
        <v>-0.35496396105772843</v>
      </c>
      <c r="BJ328" s="37">
        <f t="shared" si="256"/>
        <v>-16.268991389471349</v>
      </c>
      <c r="BK328" s="37">
        <f t="shared" si="257"/>
        <v>-0.49527373970047556</v>
      </c>
      <c r="BL328" s="37">
        <f t="shared" si="258"/>
        <v>-19.165415116744278</v>
      </c>
    </row>
    <row r="329" spans="22:64" x14ac:dyDescent="0.35">
      <c r="V329" s="29">
        <v>4.2500000000000204</v>
      </c>
      <c r="W329" s="38">
        <f t="shared" si="223"/>
        <v>177827.94100390084</v>
      </c>
      <c r="X329" s="30">
        <f t="shared" si="259"/>
        <v>-6.6910605961528935</v>
      </c>
      <c r="Y329" s="31">
        <f t="shared" si="224"/>
        <v>-28.417572072869067</v>
      </c>
      <c r="Z329" s="31">
        <f t="shared" si="225"/>
        <v>-87.825555708034145</v>
      </c>
      <c r="AA329" s="31">
        <f t="shared" si="226"/>
        <v>7.1583524895092188</v>
      </c>
      <c r="AB329" s="31">
        <f t="shared" si="227"/>
        <v>-63.984525070956067</v>
      </c>
      <c r="AC329" s="31">
        <f t="shared" si="228"/>
        <v>1.9474774882276558E-2</v>
      </c>
      <c r="AD329" s="31">
        <f t="shared" si="229"/>
        <v>3.8353446634630739</v>
      </c>
      <c r="AE329" s="31">
        <f t="shared" si="230"/>
        <v>-27.930805404630462</v>
      </c>
      <c r="AF329" s="31">
        <f t="shared" si="231"/>
        <v>-147.97473611552712</v>
      </c>
      <c r="AG329" s="31">
        <f t="shared" si="252"/>
        <v>73.803921600570277</v>
      </c>
      <c r="AH329" s="31">
        <f t="shared" si="232"/>
        <v>-92.829318709835746</v>
      </c>
      <c r="AI329" s="31">
        <f t="shared" si="233"/>
        <v>-89.998691852556064</v>
      </c>
      <c r="AJ329" s="31">
        <f t="shared" si="234"/>
        <v>25.835702730520012</v>
      </c>
      <c r="AK329" s="31">
        <f t="shared" si="235"/>
        <v>87.072300468695531</v>
      </c>
      <c r="AL329" s="32">
        <f t="shared" si="236"/>
        <v>-8.1328200073961181</v>
      </c>
      <c r="AM329" s="31">
        <f t="shared" si="237"/>
        <v>-66.916897068008325</v>
      </c>
      <c r="AN329" s="31">
        <f t="shared" si="238"/>
        <v>-1.3225143861415756</v>
      </c>
      <c r="AO329" s="31">
        <f t="shared" si="239"/>
        <v>-69.843288451868858</v>
      </c>
      <c r="AP329" s="30">
        <f t="shared" si="253"/>
        <v>19.493882694704595</v>
      </c>
      <c r="AQ329" s="30">
        <f t="shared" si="254"/>
        <v>-19.244228782212005</v>
      </c>
      <c r="AR329" s="31">
        <f t="shared" si="240"/>
        <v>-29.003665878279449</v>
      </c>
      <c r="AS329" s="33">
        <f t="shared" si="241"/>
        <v>-217.81802456739598</v>
      </c>
      <c r="AT329" s="31">
        <f t="shared" si="242"/>
        <v>1.3745357251453713E-3</v>
      </c>
      <c r="AU329" s="31">
        <f t="shared" si="243"/>
        <v>1.0192882977861835</v>
      </c>
      <c r="AV329" s="32">
        <f t="shared" si="244"/>
        <v>-1.6360669225238837E-5</v>
      </c>
      <c r="AW329" s="31">
        <f t="shared" si="245"/>
        <v>-0.11120667927998926</v>
      </c>
      <c r="AX329" s="34">
        <f t="shared" si="246"/>
        <v>1.3581750559201326E-3</v>
      </c>
      <c r="AY329" s="35">
        <f t="shared" si="247"/>
        <v>0.90808161850619418</v>
      </c>
      <c r="AZ329" s="10">
        <f t="shared" si="260"/>
        <v>-29.890583233627911</v>
      </c>
      <c r="BA329" s="10">
        <f t="shared" si="261"/>
        <v>-253.1154139502751</v>
      </c>
      <c r="BB329" s="10">
        <f t="shared" si="248"/>
        <v>-73.115413950275098</v>
      </c>
      <c r="BC329" s="37"/>
      <c r="BD329" s="60">
        <f t="shared" si="249"/>
        <v>-30</v>
      </c>
      <c r="BE329" s="60">
        <f t="shared" si="250"/>
        <v>-253</v>
      </c>
      <c r="BF329" s="60">
        <f t="shared" si="251"/>
        <v>-73</v>
      </c>
      <c r="BI329" s="37">
        <f t="shared" si="255"/>
        <v>-0.37099785701157284</v>
      </c>
      <c r="BJ329" s="37">
        <f t="shared" si="256"/>
        <v>-16.62724218851713</v>
      </c>
      <c r="BK329" s="37">
        <f t="shared" si="257"/>
        <v>-0.51727767339280839</v>
      </c>
      <c r="BL329" s="37">
        <f t="shared" si="258"/>
        <v>-19.578228812868186</v>
      </c>
    </row>
    <row r="330" spans="22:64" x14ac:dyDescent="0.35">
      <c r="V330" s="29">
        <v>4.2600000000000202</v>
      </c>
      <c r="W330" s="36">
        <f t="shared" si="223"/>
        <v>181970.0858610071</v>
      </c>
      <c r="X330" s="30">
        <f t="shared" si="259"/>
        <v>-6.6910605961528935</v>
      </c>
      <c r="Y330" s="31">
        <f t="shared" si="224"/>
        <v>-28.617290672129769</v>
      </c>
      <c r="Z330" s="31">
        <f t="shared" si="225"/>
        <v>-87.875006198610365</v>
      </c>
      <c r="AA330" s="31">
        <f t="shared" si="226"/>
        <v>7.3205848243375646</v>
      </c>
      <c r="AB330" s="31">
        <f t="shared" si="227"/>
        <v>-64.500855249457985</v>
      </c>
      <c r="AC330" s="31">
        <f t="shared" si="228"/>
        <v>2.0390441427852304E-2</v>
      </c>
      <c r="AD330" s="31">
        <f t="shared" si="229"/>
        <v>3.9244053314117107</v>
      </c>
      <c r="AE330" s="31">
        <f t="shared" si="230"/>
        <v>-27.967376002517245</v>
      </c>
      <c r="AF330" s="31">
        <f t="shared" si="231"/>
        <v>-148.45145611665663</v>
      </c>
      <c r="AG330" s="31">
        <f t="shared" si="252"/>
        <v>73.803921600570277</v>
      </c>
      <c r="AH330" s="31">
        <f t="shared" si="232"/>
        <v>-93.029318709733843</v>
      </c>
      <c r="AI330" s="31">
        <f t="shared" si="233"/>
        <v>-89.998721629627283</v>
      </c>
      <c r="AJ330" s="31">
        <f t="shared" si="234"/>
        <v>26.035192785217692</v>
      </c>
      <c r="AK330" s="31">
        <f t="shared" si="235"/>
        <v>87.13883102486966</v>
      </c>
      <c r="AL330" s="32">
        <f t="shared" si="236"/>
        <v>-8.3026696115555758</v>
      </c>
      <c r="AM330" s="31">
        <f t="shared" si="237"/>
        <v>-67.388935664361014</v>
      </c>
      <c r="AN330" s="31">
        <f t="shared" si="238"/>
        <v>-1.49287393550145</v>
      </c>
      <c r="AO330" s="31">
        <f t="shared" si="239"/>
        <v>-70.248826269118638</v>
      </c>
      <c r="AP330" s="30">
        <f t="shared" si="253"/>
        <v>19.493882694704595</v>
      </c>
      <c r="AQ330" s="30">
        <f t="shared" si="254"/>
        <v>-19.244228782212005</v>
      </c>
      <c r="AR330" s="31">
        <f t="shared" si="240"/>
        <v>-29.210596025526105</v>
      </c>
      <c r="AS330" s="33">
        <f t="shared" si="241"/>
        <v>-218.70028238577527</v>
      </c>
      <c r="AT330" s="31">
        <f t="shared" si="242"/>
        <v>1.4393048648537964E-3</v>
      </c>
      <c r="AU330" s="31">
        <f t="shared" si="243"/>
        <v>1.0430253868978843</v>
      </c>
      <c r="AV330" s="32">
        <f t="shared" si="244"/>
        <v>-1.7131722289462401E-5</v>
      </c>
      <c r="AW330" s="31">
        <f t="shared" si="245"/>
        <v>-0.11379700886745769</v>
      </c>
      <c r="AX330" s="34">
        <f t="shared" si="246"/>
        <v>1.4221731425643339E-3</v>
      </c>
      <c r="AY330" s="35">
        <f t="shared" si="247"/>
        <v>0.92922837803042657</v>
      </c>
      <c r="AZ330" s="10">
        <f t="shared" si="260"/>
        <v>-30.137097804972104</v>
      </c>
      <c r="BA330" s="10">
        <f t="shared" si="261"/>
        <v>-254.7619907691857</v>
      </c>
      <c r="BB330" s="10">
        <f t="shared" si="248"/>
        <v>-74.761990769185701</v>
      </c>
      <c r="BC330" s="62"/>
      <c r="BD330" s="60">
        <f t="shared" si="249"/>
        <v>-30</v>
      </c>
      <c r="BE330" s="60">
        <f t="shared" si="250"/>
        <v>-255</v>
      </c>
      <c r="BF330" s="60">
        <f t="shared" si="251"/>
        <v>-75</v>
      </c>
      <c r="BI330" s="37">
        <f t="shared" si="255"/>
        <v>-0.38772420112363315</v>
      </c>
      <c r="BJ330" s="37">
        <f t="shared" si="256"/>
        <v>-16.992457743857486</v>
      </c>
      <c r="BK330" s="37">
        <f t="shared" si="257"/>
        <v>-0.54019975146493104</v>
      </c>
      <c r="BL330" s="37">
        <f t="shared" si="258"/>
        <v>-19.998479017583367</v>
      </c>
    </row>
    <row r="331" spans="22:64" x14ac:dyDescent="0.35">
      <c r="V331" s="29">
        <v>4.27000000000002</v>
      </c>
      <c r="W331" s="38">
        <f t="shared" si="223"/>
        <v>186208.71366629537</v>
      </c>
      <c r="X331" s="30">
        <f t="shared" si="259"/>
        <v>-6.6910605961528935</v>
      </c>
      <c r="Y331" s="31">
        <f t="shared" si="224"/>
        <v>-28.817021919488106</v>
      </c>
      <c r="Z331" s="31">
        <f t="shared" si="225"/>
        <v>-87.923334119259749</v>
      </c>
      <c r="AA331" s="31">
        <f t="shared" si="226"/>
        <v>7.4842077747677171</v>
      </c>
      <c r="AB331" s="31">
        <f t="shared" si="227"/>
        <v>-65.009757741173132</v>
      </c>
      <c r="AC331" s="31">
        <f t="shared" si="228"/>
        <v>2.1349055131760185E-2</v>
      </c>
      <c r="AD331" s="31">
        <f t="shared" si="229"/>
        <v>4.015520827092355</v>
      </c>
      <c r="AE331" s="31">
        <f t="shared" si="230"/>
        <v>-28.002525685741521</v>
      </c>
      <c r="AF331" s="31">
        <f t="shared" si="231"/>
        <v>-148.91757103334052</v>
      </c>
      <c r="AG331" s="31">
        <f t="shared" si="252"/>
        <v>73.803921600570277</v>
      </c>
      <c r="AH331" s="31">
        <f t="shared" si="232"/>
        <v>-93.229318709636516</v>
      </c>
      <c r="AI331" s="31">
        <f t="shared" si="233"/>
        <v>-89.99875072888959</v>
      </c>
      <c r="AJ331" s="31">
        <f t="shared" si="234"/>
        <v>26.234705735332664</v>
      </c>
      <c r="AK331" s="31">
        <f t="shared" si="235"/>
        <v>87.20385462323523</v>
      </c>
      <c r="AL331" s="32">
        <f t="shared" si="236"/>
        <v>-8.4736794850668105</v>
      </c>
      <c r="AM331" s="31">
        <f t="shared" si="237"/>
        <v>-67.853380758231637</v>
      </c>
      <c r="AN331" s="31">
        <f t="shared" si="238"/>
        <v>-1.6643708588003854</v>
      </c>
      <c r="AO331" s="31">
        <f t="shared" si="239"/>
        <v>-70.648276863885997</v>
      </c>
      <c r="AP331" s="30">
        <f t="shared" si="253"/>
        <v>19.493882694704595</v>
      </c>
      <c r="AQ331" s="30">
        <f t="shared" si="254"/>
        <v>-19.244228782212005</v>
      </c>
      <c r="AR331" s="31">
        <f t="shared" si="240"/>
        <v>-29.417242632049316</v>
      </c>
      <c r="AS331" s="33">
        <f t="shared" si="241"/>
        <v>-219.56584789722652</v>
      </c>
      <c r="AT331" s="31">
        <f t="shared" si="242"/>
        <v>1.5071254447908767E-3</v>
      </c>
      <c r="AU331" s="31">
        <f t="shared" si="243"/>
        <v>1.067315013092859</v>
      </c>
      <c r="AV331" s="32">
        <f t="shared" si="244"/>
        <v>-1.7939113818939231E-5</v>
      </c>
      <c r="AW331" s="31">
        <f t="shared" si="245"/>
        <v>-0.11644767450036132</v>
      </c>
      <c r="AX331" s="34">
        <f t="shared" si="246"/>
        <v>1.4891863309719373E-3</v>
      </c>
      <c r="AY331" s="35">
        <f t="shared" si="247"/>
        <v>0.95086733859249772</v>
      </c>
      <c r="AZ331" s="10">
        <f t="shared" si="260"/>
        <v>-30.38499665302923</v>
      </c>
      <c r="BA331" s="10">
        <f t="shared" si="261"/>
        <v>-256.40590112781314</v>
      </c>
      <c r="BB331" s="10">
        <f t="shared" si="248"/>
        <v>-76.405901127813138</v>
      </c>
      <c r="BC331" s="37"/>
      <c r="BD331" s="60">
        <f t="shared" si="249"/>
        <v>-30</v>
      </c>
      <c r="BE331" s="60">
        <f t="shared" si="250"/>
        <v>-256</v>
      </c>
      <c r="BF331" s="60">
        <f t="shared" si="251"/>
        <v>-76</v>
      </c>
      <c r="BI331" s="37">
        <f t="shared" si="255"/>
        <v>-0.40517006154440272</v>
      </c>
      <c r="BJ331" s="37">
        <f t="shared" si="256"/>
        <v>-17.364712942121578</v>
      </c>
      <c r="BK331" s="37">
        <f t="shared" si="257"/>
        <v>-0.56407314576648182</v>
      </c>
      <c r="BL331" s="37">
        <f t="shared" si="258"/>
        <v>-20.426207627057551</v>
      </c>
    </row>
    <row r="332" spans="22:64" x14ac:dyDescent="0.35">
      <c r="V332" s="29">
        <v>4.2800000000000198</v>
      </c>
      <c r="W332" s="38">
        <f t="shared" si="223"/>
        <v>190546.07179633353</v>
      </c>
      <c r="X332" s="30">
        <f t="shared" si="259"/>
        <v>-6.6910605961528935</v>
      </c>
      <c r="Y332" s="31">
        <f t="shared" si="224"/>
        <v>-29.016765247181759</v>
      </c>
      <c r="Z332" s="31">
        <f t="shared" si="225"/>
        <v>-87.970564818861135</v>
      </c>
      <c r="AA332" s="31">
        <f t="shared" si="226"/>
        <v>7.6491811938730425</v>
      </c>
      <c r="AB332" s="31">
        <f t="shared" si="227"/>
        <v>-65.511181135201014</v>
      </c>
      <c r="AC332" s="31">
        <f t="shared" si="228"/>
        <v>2.2352620172337259E-2</v>
      </c>
      <c r="AD332" s="31">
        <f t="shared" si="229"/>
        <v>4.1087376167032579</v>
      </c>
      <c r="AE332" s="31">
        <f t="shared" si="230"/>
        <v>-28.036292029289275</v>
      </c>
      <c r="AF332" s="31">
        <f t="shared" si="231"/>
        <v>-149.3730083373589</v>
      </c>
      <c r="AG332" s="31">
        <f t="shared" si="252"/>
        <v>73.803921600570277</v>
      </c>
      <c r="AH332" s="31">
        <f t="shared" si="232"/>
        <v>-93.429318709543594</v>
      </c>
      <c r="AI332" s="31">
        <f t="shared" si="233"/>
        <v>-89.998779165771836</v>
      </c>
      <c r="AJ332" s="31">
        <f t="shared" si="234"/>
        <v>26.434240555308762</v>
      </c>
      <c r="AK332" s="31">
        <f t="shared" si="235"/>
        <v>87.267405069810536</v>
      </c>
      <c r="AL332" s="32">
        <f t="shared" si="236"/>
        <v>-8.6458123041635524</v>
      </c>
      <c r="AM332" s="31">
        <f t="shared" si="237"/>
        <v>-68.310234399537521</v>
      </c>
      <c r="AN332" s="31">
        <f t="shared" si="238"/>
        <v>-1.8369688578281078</v>
      </c>
      <c r="AO332" s="31">
        <f t="shared" si="239"/>
        <v>-71.041608495498821</v>
      </c>
      <c r="AP332" s="30">
        <f t="shared" si="253"/>
        <v>19.493882694704595</v>
      </c>
      <c r="AQ332" s="30">
        <f t="shared" si="254"/>
        <v>-19.244228782212005</v>
      </c>
      <c r="AR332" s="31">
        <f t="shared" si="240"/>
        <v>-29.623606974624792</v>
      </c>
      <c r="AS332" s="33">
        <f t="shared" si="241"/>
        <v>-220.41461683285772</v>
      </c>
      <c r="AT332" s="31">
        <f t="shared" si="242"/>
        <v>1.5781411750540532E-3</v>
      </c>
      <c r="AU332" s="31">
        <f t="shared" si="243"/>
        <v>1.0921700201097471</v>
      </c>
      <c r="AV332" s="32">
        <f t="shared" si="244"/>
        <v>-1.8784556379547101E-5</v>
      </c>
      <c r="AW332" s="31">
        <f t="shared" si="245"/>
        <v>-0.11916008155129408</v>
      </c>
      <c r="AX332" s="34">
        <f t="shared" si="246"/>
        <v>1.5593566186745062E-3</v>
      </c>
      <c r="AY332" s="35">
        <f t="shared" si="247"/>
        <v>0.97300993855845297</v>
      </c>
      <c r="AZ332" s="10">
        <f t="shared" si="260"/>
        <v>-30.634342729580037</v>
      </c>
      <c r="BA332" s="10">
        <f t="shared" si="261"/>
        <v>-258.04713697012676</v>
      </c>
      <c r="BB332" s="10">
        <f t="shared" si="248"/>
        <v>-78.047136970126758</v>
      </c>
      <c r="BC332" s="37"/>
      <c r="BD332" s="60">
        <f t="shared" si="249"/>
        <v>-31</v>
      </c>
      <c r="BE332" s="60">
        <f t="shared" si="250"/>
        <v>-258</v>
      </c>
      <c r="BF332" s="60">
        <f t="shared" si="251"/>
        <v>-78</v>
      </c>
      <c r="BI332" s="37">
        <f t="shared" si="255"/>
        <v>-0.4233633167724446</v>
      </c>
      <c r="BJ332" s="37">
        <f t="shared" si="256"/>
        <v>-17.744079403081447</v>
      </c>
      <c r="BK332" s="37">
        <f t="shared" si="257"/>
        <v>-0.58893179480147417</v>
      </c>
      <c r="BL332" s="37">
        <f t="shared" si="258"/>
        <v>-20.861450672746027</v>
      </c>
    </row>
    <row r="333" spans="22:64" x14ac:dyDescent="0.35">
      <c r="V333" s="29">
        <v>4.2900000000000196</v>
      </c>
      <c r="W333" s="36">
        <f t="shared" si="223"/>
        <v>194984.45997581352</v>
      </c>
      <c r="X333" s="30">
        <f t="shared" si="259"/>
        <v>-6.6910605961528935</v>
      </c>
      <c r="Y333" s="31">
        <f t="shared" si="224"/>
        <v>-29.216520112870509</v>
      </c>
      <c r="Z333" s="31">
        <f t="shared" si="225"/>
        <v>-88.016723082855606</v>
      </c>
      <c r="AA333" s="31">
        <f t="shared" si="226"/>
        <v>7.815465278338138</v>
      </c>
      <c r="AB333" s="31">
        <f t="shared" si="227"/>
        <v>-66.00508400769219</v>
      </c>
      <c r="AC333" s="31">
        <f t="shared" si="228"/>
        <v>2.3403233280746574E-2</v>
      </c>
      <c r="AD333" s="31">
        <f t="shared" si="229"/>
        <v>4.2041031500031689</v>
      </c>
      <c r="AE333" s="31">
        <f t="shared" si="230"/>
        <v>-28.068712197404516</v>
      </c>
      <c r="AF333" s="31">
        <f t="shared" si="231"/>
        <v>-149.81770394054462</v>
      </c>
      <c r="AG333" s="31">
        <f t="shared" si="252"/>
        <v>73.803921600570277</v>
      </c>
      <c r="AH333" s="31">
        <f t="shared" si="232"/>
        <v>-93.629318709454864</v>
      </c>
      <c r="AI333" s="31">
        <f t="shared" si="233"/>
        <v>-89.998806955351611</v>
      </c>
      <c r="AJ333" s="31">
        <f t="shared" si="234"/>
        <v>26.633796265317095</v>
      </c>
      <c r="AK333" s="31">
        <f t="shared" si="235"/>
        <v>87.32951543406665</v>
      </c>
      <c r="AL333" s="32">
        <f t="shared" si="236"/>
        <v>-8.8190313837484151</v>
      </c>
      <c r="AM333" s="31">
        <f t="shared" si="237"/>
        <v>-68.759506390715003</v>
      </c>
      <c r="AN333" s="31">
        <f t="shared" si="238"/>
        <v>-2.0106322273159076</v>
      </c>
      <c r="AO333" s="31">
        <f t="shared" si="239"/>
        <v>-71.428797911999965</v>
      </c>
      <c r="AP333" s="30">
        <f t="shared" si="253"/>
        <v>19.493882694704595</v>
      </c>
      <c r="AQ333" s="30">
        <f t="shared" si="254"/>
        <v>-19.244228782212005</v>
      </c>
      <c r="AR333" s="31">
        <f t="shared" si="240"/>
        <v>-29.829690512227835</v>
      </c>
      <c r="AS333" s="33">
        <f t="shared" si="241"/>
        <v>-221.24650185254458</v>
      </c>
      <c r="AT333" s="31">
        <f t="shared" si="242"/>
        <v>1.6525025289663609E-3</v>
      </c>
      <c r="AU333" s="31">
        <f t="shared" si="243"/>
        <v>1.1176035489622986</v>
      </c>
      <c r="AV333" s="32">
        <f t="shared" si="244"/>
        <v>-1.9669843242100082E-5</v>
      </c>
      <c r="AW333" s="31">
        <f t="shared" si="245"/>
        <v>-0.12193566812571852</v>
      </c>
      <c r="AX333" s="34">
        <f t="shared" si="246"/>
        <v>1.6328326857242609E-3</v>
      </c>
      <c r="AY333" s="35">
        <f t="shared" si="247"/>
        <v>0.99566788083658009</v>
      </c>
      <c r="AZ333" s="10">
        <f t="shared" si="260"/>
        <v>-30.885200722668579</v>
      </c>
      <c r="BA333" s="10">
        <f t="shared" si="261"/>
        <v>-259.68569708522415</v>
      </c>
      <c r="BB333" s="10">
        <f t="shared" si="248"/>
        <v>-79.685697085224149</v>
      </c>
      <c r="BC333" s="62"/>
      <c r="BD333" s="60">
        <f t="shared" si="249"/>
        <v>-31</v>
      </c>
      <c r="BE333" s="60">
        <f t="shared" si="250"/>
        <v>-260</v>
      </c>
      <c r="BF333" s="60">
        <f t="shared" si="251"/>
        <v>-80</v>
      </c>
      <c r="BI333" s="37">
        <f t="shared" si="255"/>
        <v>-0.44233265825302853</v>
      </c>
      <c r="BJ333" s="37">
        <f t="shared" si="256"/>
        <v>-18.130625172567729</v>
      </c>
      <c r="BK333" s="37">
        <f t="shared" si="257"/>
        <v>-0.61481038487344097</v>
      </c>
      <c r="BL333" s="37">
        <f t="shared" si="258"/>
        <v>-21.304237940948386</v>
      </c>
    </row>
    <row r="334" spans="22:64" x14ac:dyDescent="0.35">
      <c r="V334" s="29">
        <v>4.3000000000000203</v>
      </c>
      <c r="W334" s="38">
        <f t="shared" si="223"/>
        <v>199526.2314968975</v>
      </c>
      <c r="X334" s="30">
        <f t="shared" si="259"/>
        <v>-6.6910605961528935</v>
      </c>
      <c r="Y334" s="31">
        <f t="shared" si="224"/>
        <v>-29.416285998503668</v>
      </c>
      <c r="Z334" s="31">
        <f t="shared" si="225"/>
        <v>-88.061833145170155</v>
      </c>
      <c r="AA334" s="31">
        <f t="shared" si="226"/>
        <v>7.9830206303913878</v>
      </c>
      <c r="AB334" s="31">
        <f t="shared" si="227"/>
        <v>-66.491434563942533</v>
      </c>
      <c r="AC334" s="31">
        <f t="shared" si="228"/>
        <v>2.4503087921613657E-2</v>
      </c>
      <c r="AD334" s="31">
        <f t="shared" si="229"/>
        <v>4.3016658762934794</v>
      </c>
      <c r="AE334" s="31">
        <f t="shared" si="230"/>
        <v>-28.099822876343563</v>
      </c>
      <c r="AF334" s="31">
        <f t="shared" si="231"/>
        <v>-150.2516018328192</v>
      </c>
      <c r="AG334" s="31">
        <f t="shared" si="252"/>
        <v>73.803921600570277</v>
      </c>
      <c r="AH334" s="31">
        <f t="shared" si="232"/>
        <v>-93.829318709370128</v>
      </c>
      <c r="AI334" s="31">
        <f t="shared" si="233"/>
        <v>-89.998834112363326</v>
      </c>
      <c r="AJ334" s="31">
        <f t="shared" si="234"/>
        <v>26.833371929235707</v>
      </c>
      <c r="AK334" s="31">
        <f t="shared" si="235"/>
        <v>87.390218063510844</v>
      </c>
      <c r="AL334" s="32">
        <f t="shared" si="236"/>
        <v>-8.993300711585503</v>
      </c>
      <c r="AM334" s="31">
        <f t="shared" si="237"/>
        <v>-69.201213892672016</v>
      </c>
      <c r="AN334" s="31">
        <f t="shared" si="238"/>
        <v>-2.1853258911496471</v>
      </c>
      <c r="AO334" s="31">
        <f t="shared" si="239"/>
        <v>-71.809829941524498</v>
      </c>
      <c r="AP334" s="30">
        <f t="shared" si="253"/>
        <v>19.493882694704595</v>
      </c>
      <c r="AQ334" s="30">
        <f t="shared" si="254"/>
        <v>-19.244228782212005</v>
      </c>
      <c r="AR334" s="31">
        <f t="shared" si="240"/>
        <v>-30.035494855000621</v>
      </c>
      <c r="AS334" s="33">
        <f t="shared" si="241"/>
        <v>-222.0614317743437</v>
      </c>
      <c r="AT334" s="31">
        <f t="shared" si="242"/>
        <v>1.7303670608793138E-3</v>
      </c>
      <c r="AU334" s="31">
        <f t="shared" si="243"/>
        <v>1.1436290447285387</v>
      </c>
      <c r="AV334" s="32">
        <f t="shared" si="244"/>
        <v>-2.0596852194463814E-5</v>
      </c>
      <c r="AW334" s="31">
        <f t="shared" si="245"/>
        <v>-0.1247759058242375</v>
      </c>
      <c r="AX334" s="34">
        <f t="shared" si="246"/>
        <v>1.70977020868485E-3</v>
      </c>
      <c r="AY334" s="35">
        <f t="shared" si="247"/>
        <v>1.0188531389043012</v>
      </c>
      <c r="AZ334" s="10">
        <f t="shared" si="260"/>
        <v>-31.137637003129814</v>
      </c>
      <c r="BA334" s="10">
        <f t="shared" si="261"/>
        <v>-261.3215856258833</v>
      </c>
      <c r="BB334" s="10">
        <f t="shared" si="248"/>
        <v>-81.321585625883301</v>
      </c>
      <c r="BC334" s="37"/>
      <c r="BD334" s="60">
        <f t="shared" si="249"/>
        <v>-31</v>
      </c>
      <c r="BE334" s="60">
        <f t="shared" si="250"/>
        <v>-261</v>
      </c>
      <c r="BF334" s="60">
        <f t="shared" si="251"/>
        <v>-81</v>
      </c>
      <c r="BI334" s="37">
        <f t="shared" si="255"/>
        <v>-0.46210759081010327</v>
      </c>
      <c r="BJ334" s="37">
        <f t="shared" si="256"/>
        <v>-18.524414403750249</v>
      </c>
      <c r="BK334" s="37">
        <f t="shared" si="257"/>
        <v>-0.64174432752777566</v>
      </c>
      <c r="BL334" s="37">
        <f t="shared" si="258"/>
        <v>-21.754592586693654</v>
      </c>
    </row>
    <row r="335" spans="22:64" x14ac:dyDescent="0.35">
      <c r="V335" s="29">
        <v>4.31000000000002</v>
      </c>
      <c r="W335" s="38">
        <f t="shared" si="223"/>
        <v>204173.79446696263</v>
      </c>
      <c r="X335" s="30">
        <f t="shared" si="259"/>
        <v>-6.6910605961528935</v>
      </c>
      <c r="Y335" s="31">
        <f t="shared" si="224"/>
        <v>-29.616062409237294</v>
      </c>
      <c r="Z335" s="31">
        <f t="shared" si="225"/>
        <v>-88.105918699929575</v>
      </c>
      <c r="AA335" s="31">
        <f t="shared" si="226"/>
        <v>8.1518083147992275</v>
      </c>
      <c r="AB335" s="31">
        <f t="shared" si="227"/>
        <v>-66.970210268345426</v>
      </c>
      <c r="AC335" s="31">
        <f t="shared" si="228"/>
        <v>2.5654478653513429E-2</v>
      </c>
      <c r="AD335" s="31">
        <f t="shared" si="229"/>
        <v>4.4014752602934699</v>
      </c>
      <c r="AE335" s="31">
        <f t="shared" si="230"/>
        <v>-28.129660211937448</v>
      </c>
      <c r="AF335" s="31">
        <f t="shared" si="231"/>
        <v>-150.67465370798152</v>
      </c>
      <c r="AG335" s="31">
        <f t="shared" si="252"/>
        <v>73.803921600570277</v>
      </c>
      <c r="AH335" s="31">
        <f t="shared" si="232"/>
        <v>-94.029318709289186</v>
      </c>
      <c r="AI335" s="31">
        <f t="shared" si="233"/>
        <v>-89.998860651205987</v>
      </c>
      <c r="AJ335" s="31">
        <f t="shared" si="234"/>
        <v>27.032966652716773</v>
      </c>
      <c r="AK335" s="31">
        <f t="shared" si="235"/>
        <v>87.449544598081886</v>
      </c>
      <c r="AL335" s="32">
        <f t="shared" si="236"/>
        <v>-9.1685849782506583</v>
      </c>
      <c r="AM335" s="31">
        <f t="shared" si="237"/>
        <v>-69.635381031977204</v>
      </c>
      <c r="AN335" s="31">
        <f t="shared" si="238"/>
        <v>-2.3610154342527938</v>
      </c>
      <c r="AO335" s="31">
        <f t="shared" si="239"/>
        <v>-72.184697085101305</v>
      </c>
      <c r="AP335" s="30">
        <f t="shared" si="253"/>
        <v>19.493882694704595</v>
      </c>
      <c r="AQ335" s="30">
        <f t="shared" si="254"/>
        <v>-19.244228782212005</v>
      </c>
      <c r="AR335" s="31">
        <f t="shared" si="240"/>
        <v>-30.24102173369765</v>
      </c>
      <c r="AS335" s="33">
        <f t="shared" si="241"/>
        <v>-222.85935079308283</v>
      </c>
      <c r="AT335" s="31">
        <f t="shared" si="242"/>
        <v>1.8118997388836416E-3</v>
      </c>
      <c r="AU335" s="31">
        <f t="shared" si="243"/>
        <v>1.1702602634883983</v>
      </c>
      <c r="AV335" s="32">
        <f t="shared" si="244"/>
        <v>-2.1567549523404847E-5</v>
      </c>
      <c r="AW335" s="31">
        <f t="shared" si="245"/>
        <v>-0.12768230052260587</v>
      </c>
      <c r="AX335" s="34">
        <f t="shared" si="246"/>
        <v>1.7903321893602369E-3</v>
      </c>
      <c r="AY335" s="35">
        <f t="shared" si="247"/>
        <v>1.0425779629657925</v>
      </c>
      <c r="AZ335" s="10">
        <f t="shared" si="260"/>
        <v>-31.391719565321004</v>
      </c>
      <c r="BA335" s="10">
        <f t="shared" si="261"/>
        <v>-262.95481060063122</v>
      </c>
      <c r="BB335" s="10">
        <f t="shared" si="248"/>
        <v>-82.95481060063122</v>
      </c>
      <c r="BC335" s="37"/>
      <c r="BD335" s="60">
        <f t="shared" si="249"/>
        <v>-31</v>
      </c>
      <c r="BE335" s="60">
        <f t="shared" si="250"/>
        <v>-263</v>
      </c>
      <c r="BF335" s="60">
        <f t="shared" si="251"/>
        <v>-83</v>
      </c>
      <c r="BI335" s="37">
        <f t="shared" si="255"/>
        <v>-0.4827184307183372</v>
      </c>
      <c r="BJ335" s="37">
        <f t="shared" si="256"/>
        <v>-18.925507027160958</v>
      </c>
      <c r="BK335" s="37">
        <f t="shared" si="257"/>
        <v>-0.66976973309438037</v>
      </c>
      <c r="BL335" s="37">
        <f t="shared" si="258"/>
        <v>-22.21253074335322</v>
      </c>
    </row>
    <row r="336" spans="22:64" x14ac:dyDescent="0.35">
      <c r="V336" s="29">
        <v>4.3200000000000198</v>
      </c>
      <c r="W336" s="36">
        <f t="shared" si="223"/>
        <v>208929.61308541353</v>
      </c>
      <c r="X336" s="30">
        <f t="shared" si="259"/>
        <v>-6.6910605961528935</v>
      </c>
      <c r="Y336" s="31">
        <f t="shared" si="224"/>
        <v>-29.815848872399396</v>
      </c>
      <c r="Z336" s="31">
        <f t="shared" si="225"/>
        <v>-88.149002912957698</v>
      </c>
      <c r="AA336" s="31">
        <f t="shared" si="226"/>
        <v>8.3217899109812485</v>
      </c>
      <c r="AB336" s="31">
        <f t="shared" si="227"/>
        <v>-67.441397464857602</v>
      </c>
      <c r="AC336" s="31">
        <f t="shared" si="228"/>
        <v>2.6859805676180962E-2</v>
      </c>
      <c r="AD336" s="31">
        <f t="shared" si="229"/>
        <v>4.5035817978741184</v>
      </c>
      <c r="AE336" s="31">
        <f t="shared" si="230"/>
        <v>-28.158259751894857</v>
      </c>
      <c r="AF336" s="31">
        <f t="shared" si="231"/>
        <v>-151.08681857994117</v>
      </c>
      <c r="AG336" s="31">
        <f t="shared" si="252"/>
        <v>73.803921600570277</v>
      </c>
      <c r="AH336" s="31">
        <f t="shared" si="232"/>
        <v>-94.229318709211881</v>
      </c>
      <c r="AI336" s="31">
        <f t="shared" si="233"/>
        <v>-89.998886585950842</v>
      </c>
      <c r="AJ336" s="31">
        <f t="shared" si="234"/>
        <v>27.232579581337898</v>
      </c>
      <c r="AK336" s="31">
        <f t="shared" si="235"/>
        <v>87.507525984351858</v>
      </c>
      <c r="AL336" s="32">
        <f t="shared" si="236"/>
        <v>-9.3448496030197763</v>
      </c>
      <c r="AM336" s="31">
        <f t="shared" si="237"/>
        <v>-70.062038510992011</v>
      </c>
      <c r="AN336" s="31">
        <f t="shared" si="238"/>
        <v>-2.5376671303234826</v>
      </c>
      <c r="AO336" s="31">
        <f t="shared" si="239"/>
        <v>-72.553399112590995</v>
      </c>
      <c r="AP336" s="30">
        <f t="shared" si="253"/>
        <v>19.493882694704595</v>
      </c>
      <c r="AQ336" s="30">
        <f t="shared" si="254"/>
        <v>-19.244228782212005</v>
      </c>
      <c r="AR336" s="31">
        <f t="shared" si="240"/>
        <v>-30.446272969725747</v>
      </c>
      <c r="AS336" s="33">
        <f t="shared" si="241"/>
        <v>-223.64021769253216</v>
      </c>
      <c r="AT336" s="31">
        <f t="shared" si="242"/>
        <v>1.8972732930848581E-3</v>
      </c>
      <c r="AU336" s="31">
        <f t="shared" si="243"/>
        <v>1.1975112794126286</v>
      </c>
      <c r="AV336" s="32">
        <f t="shared" si="244"/>
        <v>-2.2583994174854136E-5</v>
      </c>
      <c r="AW336" s="31">
        <f t="shared" si="245"/>
        <v>-0.13065639316990049</v>
      </c>
      <c r="AX336" s="34">
        <f t="shared" si="246"/>
        <v>1.8746892989100041E-3</v>
      </c>
      <c r="AY336" s="35">
        <f t="shared" si="247"/>
        <v>1.0668548862427281</v>
      </c>
      <c r="AZ336" s="10">
        <f t="shared" si="260"/>
        <v>-31.647517961785432</v>
      </c>
      <c r="BA336" s="10">
        <f t="shared" si="261"/>
        <v>-264.58538234578094</v>
      </c>
      <c r="BB336" s="10">
        <f t="shared" si="248"/>
        <v>-84.585382345780943</v>
      </c>
      <c r="BC336" s="62"/>
      <c r="BD336" s="60">
        <f t="shared" si="249"/>
        <v>-32</v>
      </c>
      <c r="BE336" s="60">
        <f t="shared" si="250"/>
        <v>-265</v>
      </c>
      <c r="BF336" s="60">
        <f t="shared" si="251"/>
        <v>-85</v>
      </c>
      <c r="BI336" s="37">
        <f t="shared" si="255"/>
        <v>-0.50419630121676784</v>
      </c>
      <c r="BJ336" s="37">
        <f t="shared" si="256"/>
        <v>-19.333958409946199</v>
      </c>
      <c r="BK336" s="37">
        <f t="shared" si="257"/>
        <v>-0.69892338014182331</v>
      </c>
      <c r="BL336" s="37">
        <f t="shared" si="258"/>
        <v>-22.678061129545288</v>
      </c>
    </row>
    <row r="337" spans="22:64" x14ac:dyDescent="0.35">
      <c r="V337" s="29">
        <v>4.3300000000000196</v>
      </c>
      <c r="W337" s="38">
        <f t="shared" si="223"/>
        <v>213796.20895023298</v>
      </c>
      <c r="X337" s="30">
        <f t="shared" si="259"/>
        <v>-6.6910605961528935</v>
      </c>
      <c r="Y337" s="31">
        <f t="shared" si="224"/>
        <v>-30.01564493650077</v>
      </c>
      <c r="Z337" s="31">
        <f t="shared" si="225"/>
        <v>-88.191108433068834</v>
      </c>
      <c r="AA337" s="31">
        <f t="shared" si="226"/>
        <v>8.4929275603333672</v>
      </c>
      <c r="AB337" s="31">
        <f t="shared" si="227"/>
        <v>-67.904990990485189</v>
      </c>
      <c r="AC337" s="31">
        <f t="shared" si="228"/>
        <v>2.8121579571495317E-2</v>
      </c>
      <c r="AD337" s="31">
        <f t="shared" si="229"/>
        <v>4.6080370316126098</v>
      </c>
      <c r="AE337" s="31">
        <f t="shared" si="230"/>
        <v>-28.1856563927488</v>
      </c>
      <c r="AF337" s="31">
        <f t="shared" si="231"/>
        <v>-151.48806239194141</v>
      </c>
      <c r="AG337" s="31">
        <f t="shared" si="252"/>
        <v>73.803921600570277</v>
      </c>
      <c r="AH337" s="31">
        <f t="shared" si="232"/>
        <v>-94.429318709138073</v>
      </c>
      <c r="AI337" s="31">
        <f t="shared" si="233"/>
        <v>-89.998911930348811</v>
      </c>
      <c r="AJ337" s="31">
        <f t="shared" si="234"/>
        <v>27.432209898833811</v>
      </c>
      <c r="AK337" s="31">
        <f t="shared" si="235"/>
        <v>87.564192489530313</v>
      </c>
      <c r="AL337" s="32">
        <f t="shared" si="236"/>
        <v>-9.5220607558850663</v>
      </c>
      <c r="AM337" s="31">
        <f t="shared" si="237"/>
        <v>-70.481223222484019</v>
      </c>
      <c r="AN337" s="31">
        <f t="shared" si="238"/>
        <v>-2.7152479656190511</v>
      </c>
      <c r="AO337" s="31">
        <f t="shared" si="239"/>
        <v>-72.915942663302516</v>
      </c>
      <c r="AP337" s="30">
        <f t="shared" si="253"/>
        <v>19.493882694704595</v>
      </c>
      <c r="AQ337" s="30">
        <f t="shared" si="254"/>
        <v>-19.244228782212005</v>
      </c>
      <c r="AR337" s="31">
        <f t="shared" si="240"/>
        <v>-30.651250445875263</v>
      </c>
      <c r="AS337" s="33">
        <f t="shared" si="241"/>
        <v>-224.40400505524394</v>
      </c>
      <c r="AT337" s="31">
        <f t="shared" si="242"/>
        <v>1.9866685801962374E-3</v>
      </c>
      <c r="AU337" s="31">
        <f t="shared" si="243"/>
        <v>1.2253964920057441</v>
      </c>
      <c r="AV337" s="32">
        <f t="shared" si="244"/>
        <v>-2.3648342132123543E-5</v>
      </c>
      <c r="AW337" s="31">
        <f t="shared" si="245"/>
        <v>-0.13369976060526592</v>
      </c>
      <c r="AX337" s="34">
        <f t="shared" si="246"/>
        <v>1.9630202380641138E-3</v>
      </c>
      <c r="AY337" s="35">
        <f t="shared" si="247"/>
        <v>1.0916967314004782</v>
      </c>
      <c r="AZ337" s="10">
        <f t="shared" si="260"/>
        <v>-31.905103231563309</v>
      </c>
      <c r="BA337" s="10">
        <f t="shared" si="261"/>
        <v>-266.21331198385383</v>
      </c>
      <c r="BB337" s="10">
        <f t="shared" si="248"/>
        <v>-86.213311983853828</v>
      </c>
      <c r="BC337" s="37"/>
      <c r="BD337" s="60">
        <f t="shared" si="249"/>
        <v>-32</v>
      </c>
      <c r="BE337" s="60">
        <f t="shared" si="250"/>
        <v>-266</v>
      </c>
      <c r="BF337" s="60">
        <f t="shared" si="251"/>
        <v>-86</v>
      </c>
      <c r="BI337" s="37">
        <f t="shared" si="255"/>
        <v>-0.52657312526154731</v>
      </c>
      <c r="BJ337" s="37">
        <f t="shared" si="256"/>
        <v>-19.749819004950986</v>
      </c>
      <c r="BK337" s="37">
        <f t="shared" si="257"/>
        <v>-0.72924268066456555</v>
      </c>
      <c r="BL337" s="37">
        <f t="shared" si="258"/>
        <v>-23.151184655059389</v>
      </c>
    </row>
    <row r="338" spans="22:64" x14ac:dyDescent="0.35">
      <c r="V338" s="29">
        <v>4.3400000000000203</v>
      </c>
      <c r="W338" s="38">
        <f t="shared" si="223"/>
        <v>218776.16239496562</v>
      </c>
      <c r="X338" s="30">
        <f t="shared" si="259"/>
        <v>-6.6910605961528935</v>
      </c>
      <c r="Y338" s="31">
        <f t="shared" si="224"/>
        <v>-30.215450170289561</v>
      </c>
      <c r="Z338" s="31">
        <f t="shared" si="225"/>
        <v>-88.232257403150825</v>
      </c>
      <c r="AA338" s="31">
        <f t="shared" si="226"/>
        <v>8.6651840088718508</v>
      </c>
      <c r="AB338" s="31">
        <f t="shared" si="227"/>
        <v>-68.360993784141556</v>
      </c>
      <c r="AC338" s="31">
        <f t="shared" si="228"/>
        <v>2.9442426245442258E-2</v>
      </c>
      <c r="AD338" s="31">
        <f t="shared" si="229"/>
        <v>4.7148935661268681</v>
      </c>
      <c r="AE338" s="31">
        <f t="shared" si="230"/>
        <v>-28.211884331325159</v>
      </c>
      <c r="AF338" s="31">
        <f t="shared" si="231"/>
        <v>-151.87835762116549</v>
      </c>
      <c r="AG338" s="31">
        <f t="shared" si="252"/>
        <v>73.803921600570277</v>
      </c>
      <c r="AH338" s="31">
        <f t="shared" si="232"/>
        <v>-94.62931870906759</v>
      </c>
      <c r="AI338" s="31">
        <f t="shared" si="233"/>
        <v>-89.998936697837863</v>
      </c>
      <c r="AJ338" s="31">
        <f t="shared" si="234"/>
        <v>27.631856825405091</v>
      </c>
      <c r="AK338" s="31">
        <f t="shared" si="235"/>
        <v>87.619573715266853</v>
      </c>
      <c r="AL338" s="32">
        <f t="shared" si="236"/>
        <v>-9.70018537589708</v>
      </c>
      <c r="AM338" s="31">
        <f t="shared" si="237"/>
        <v>-70.892977870099614</v>
      </c>
      <c r="AN338" s="31">
        <f t="shared" si="238"/>
        <v>-2.8937256589893021</v>
      </c>
      <c r="AO338" s="31">
        <f t="shared" si="239"/>
        <v>-73.272340852670624</v>
      </c>
      <c r="AP338" s="30">
        <f t="shared" si="253"/>
        <v>19.493882694704595</v>
      </c>
      <c r="AQ338" s="30">
        <f t="shared" si="254"/>
        <v>-19.244228782212005</v>
      </c>
      <c r="AR338" s="31">
        <f t="shared" si="240"/>
        <v>-30.855956077821872</v>
      </c>
      <c r="AS338" s="33">
        <f t="shared" si="241"/>
        <v>-225.15069847383612</v>
      </c>
      <c r="AT338" s="31">
        <f t="shared" si="242"/>
        <v>2.0802749651912668E-3</v>
      </c>
      <c r="AU338" s="31">
        <f t="shared" si="243"/>
        <v>1.2539306335058114</v>
      </c>
      <c r="AV338" s="32">
        <f t="shared" si="244"/>
        <v>-2.4762850983146889E-5</v>
      </c>
      <c r="AW338" s="31">
        <f t="shared" si="245"/>
        <v>-0.13681401639366841</v>
      </c>
      <c r="AX338" s="34">
        <f t="shared" si="246"/>
        <v>2.0555121142081197E-3</v>
      </c>
      <c r="AY338" s="35">
        <f t="shared" si="247"/>
        <v>1.1171166171121429</v>
      </c>
      <c r="AZ338" s="10">
        <f t="shared" si="260"/>
        <v>-32.164547821858193</v>
      </c>
      <c r="BA338" s="10">
        <f t="shared" si="261"/>
        <v>-267.83860987478567</v>
      </c>
      <c r="BB338" s="10">
        <f t="shared" si="248"/>
        <v>-87.838609874785675</v>
      </c>
      <c r="BC338" s="37"/>
      <c r="BD338" s="60">
        <f t="shared" si="249"/>
        <v>-32</v>
      </c>
      <c r="BE338" s="60">
        <f t="shared" si="250"/>
        <v>-268</v>
      </c>
      <c r="BF338" s="60">
        <f t="shared" si="251"/>
        <v>-88</v>
      </c>
      <c r="BI338" s="37">
        <f t="shared" si="255"/>
        <v>-0.5498816153123538</v>
      </c>
      <c r="BJ338" s="37">
        <f t="shared" si="256"/>
        <v>-20.173133990363706</v>
      </c>
      <c r="BK338" s="37">
        <f t="shared" si="257"/>
        <v>-0.76076564083817089</v>
      </c>
      <c r="BL338" s="37">
        <f t="shared" si="258"/>
        <v>-23.631894027698007</v>
      </c>
    </row>
    <row r="339" spans="22:64" x14ac:dyDescent="0.35">
      <c r="V339" s="29">
        <v>4.3500000000000298</v>
      </c>
      <c r="W339" s="36">
        <f t="shared" si="223"/>
        <v>223872.11385684973</v>
      </c>
      <c r="X339" s="30">
        <f t="shared" si="259"/>
        <v>-6.6910605961528935</v>
      </c>
      <c r="Y339" s="31">
        <f t="shared" si="224"/>
        <v>-30.415264161847922</v>
      </c>
      <c r="Z339" s="31">
        <f t="shared" si="225"/>
        <v>-88.272471471041499</v>
      </c>
      <c r="AA339" s="31">
        <f t="shared" si="226"/>
        <v>8.8385226453330183</v>
      </c>
      <c r="AB339" s="31">
        <f t="shared" si="227"/>
        <v>-68.809416493065953</v>
      </c>
      <c r="AC339" s="31">
        <f t="shared" si="228"/>
        <v>3.0825092078423454E-2</v>
      </c>
      <c r="AD339" s="31">
        <f t="shared" si="229"/>
        <v>4.8242050831462429</v>
      </c>
      <c r="AE339" s="31">
        <f t="shared" si="230"/>
        <v>-28.236977020589375</v>
      </c>
      <c r="AF339" s="31">
        <f t="shared" si="231"/>
        <v>-152.25768288096123</v>
      </c>
      <c r="AG339" s="31">
        <f t="shared" si="252"/>
        <v>73.803921600570277</v>
      </c>
      <c r="AH339" s="31">
        <f t="shared" si="232"/>
        <v>-94.829318709000461</v>
      </c>
      <c r="AI339" s="31">
        <f t="shared" si="233"/>
        <v>-89.998960901550021</v>
      </c>
      <c r="AJ339" s="31">
        <f t="shared" si="234"/>
        <v>27.831519616100977</v>
      </c>
      <c r="AK339" s="31">
        <f t="shared" si="235"/>
        <v>87.673698611249335</v>
      </c>
      <c r="AL339" s="32">
        <f t="shared" si="236"/>
        <v>-9.8791911860355768</v>
      </c>
      <c r="AM339" s="31">
        <f t="shared" si="237"/>
        <v>-71.297350595915788</v>
      </c>
      <c r="AN339" s="31">
        <f t="shared" si="238"/>
        <v>-3.073068678364784</v>
      </c>
      <c r="AO339" s="31">
        <f t="shared" si="239"/>
        <v>-73.622612886216473</v>
      </c>
      <c r="AP339" s="30">
        <f t="shared" si="253"/>
        <v>19.493882694704595</v>
      </c>
      <c r="AQ339" s="30">
        <f t="shared" si="254"/>
        <v>-19.244228782212005</v>
      </c>
      <c r="AR339" s="31">
        <f t="shared" si="240"/>
        <v>-31.060391786461569</v>
      </c>
      <c r="AS339" s="33">
        <f t="shared" si="241"/>
        <v>-225.8802957671777</v>
      </c>
      <c r="AT339" s="31">
        <f t="shared" si="242"/>
        <v>2.1782907208222225E-3</v>
      </c>
      <c r="AU339" s="31">
        <f t="shared" si="243"/>
        <v>1.2831287764439205</v>
      </c>
      <c r="AV339" s="32">
        <f t="shared" si="244"/>
        <v>-2.5929884710498578E-5</v>
      </c>
      <c r="AW339" s="31">
        <f t="shared" si="245"/>
        <v>-0.14000081168110448</v>
      </c>
      <c r="AX339" s="34">
        <f t="shared" si="246"/>
        <v>2.152360836111724E-3</v>
      </c>
      <c r="AY339" s="35">
        <f t="shared" si="247"/>
        <v>1.1431279647628161</v>
      </c>
      <c r="AZ339" s="10">
        <f t="shared" si="260"/>
        <v>-32.425925502765004</v>
      </c>
      <c r="BA339" s="10">
        <f t="shared" si="261"/>
        <v>-269.46128406629958</v>
      </c>
      <c r="BB339" s="10">
        <f t="shared" si="248"/>
        <v>-89.461284066299584</v>
      </c>
      <c r="BC339" s="62"/>
      <c r="BD339" s="60">
        <f t="shared" si="249"/>
        <v>-32</v>
      </c>
      <c r="BE339" s="60">
        <f t="shared" si="250"/>
        <v>-269</v>
      </c>
      <c r="BF339" s="60">
        <f t="shared" si="251"/>
        <v>-89</v>
      </c>
      <c r="BI339" s="37">
        <f t="shared" si="255"/>
        <v>-0.57415525994573713</v>
      </c>
      <c r="BJ339" s="37">
        <f t="shared" si="256"/>
        <v>-20.603942900783736</v>
      </c>
      <c r="BK339" s="37">
        <f t="shared" si="257"/>
        <v>-0.79353081719380647</v>
      </c>
      <c r="BL339" s="37">
        <f t="shared" si="258"/>
        <v>-24.120173363100967</v>
      </c>
    </row>
    <row r="340" spans="22:64" x14ac:dyDescent="0.35">
      <c r="V340" s="29">
        <v>4.3600000000000296</v>
      </c>
      <c r="W340" s="38">
        <f t="shared" si="223"/>
        <v>229086.76527679298</v>
      </c>
      <c r="X340" s="30">
        <f t="shared" si="259"/>
        <v>-6.6910605961528935</v>
      </c>
      <c r="Y340" s="31">
        <f t="shared" si="224"/>
        <v>-30.615086517727729</v>
      </c>
      <c r="Z340" s="31">
        <f t="shared" si="225"/>
        <v>-88.311771800199665</v>
      </c>
      <c r="AA340" s="31">
        <f t="shared" si="226"/>
        <v>9.0129075348807923</v>
      </c>
      <c r="AB340" s="31">
        <f t="shared" si="227"/>
        <v>-69.250277078822833</v>
      </c>
      <c r="AC340" s="31">
        <f t="shared" si="228"/>
        <v>3.227244929146017E-2</v>
      </c>
      <c r="AD340" s="31">
        <f t="shared" si="229"/>
        <v>4.9360263562702</v>
      </c>
      <c r="AE340" s="31">
        <f t="shared" si="230"/>
        <v>-28.260967129708366</v>
      </c>
      <c r="AF340" s="31">
        <f t="shared" si="231"/>
        <v>-152.62602252275229</v>
      </c>
      <c r="AG340" s="31">
        <f t="shared" si="252"/>
        <v>73.803921600570277</v>
      </c>
      <c r="AH340" s="31">
        <f t="shared" si="232"/>
        <v>-95.02931870893616</v>
      </c>
      <c r="AI340" s="31">
        <f t="shared" si="233"/>
        <v>-89.99898455431844</v>
      </c>
      <c r="AJ340" s="31">
        <f t="shared" si="234"/>
        <v>28.031197559271938</v>
      </c>
      <c r="AK340" s="31">
        <f t="shared" si="235"/>
        <v>87.726595488594754</v>
      </c>
      <c r="AL340" s="32">
        <f t="shared" si="236"/>
        <v>-10.059046704814063</v>
      </c>
      <c r="AM340" s="31">
        <f t="shared" si="237"/>
        <v>-71.694394616137771</v>
      </c>
      <c r="AN340" s="31">
        <f t="shared" si="238"/>
        <v>-3.2532462539080083</v>
      </c>
      <c r="AO340" s="31">
        <f t="shared" si="239"/>
        <v>-73.966783681861457</v>
      </c>
      <c r="AP340" s="30">
        <f t="shared" si="253"/>
        <v>19.493882694704595</v>
      </c>
      <c r="AQ340" s="30">
        <f t="shared" si="254"/>
        <v>-19.244228782212005</v>
      </c>
      <c r="AR340" s="31">
        <f t="shared" si="240"/>
        <v>-31.264559471123782</v>
      </c>
      <c r="AS340" s="33">
        <f t="shared" si="241"/>
        <v>-226.59280620461374</v>
      </c>
      <c r="AT340" s="31">
        <f t="shared" si="242"/>
        <v>2.2809234458027639E-3</v>
      </c>
      <c r="AU340" s="31">
        <f t="shared" si="243"/>
        <v>1.3130063413659923</v>
      </c>
      <c r="AV340" s="32">
        <f t="shared" si="244"/>
        <v>-2.7151918708048897E-5</v>
      </c>
      <c r="AW340" s="31">
        <f t="shared" si="245"/>
        <v>-0.14326183606969678</v>
      </c>
      <c r="AX340" s="34">
        <f t="shared" si="246"/>
        <v>2.253771527094715E-3</v>
      </c>
      <c r="AY340" s="35">
        <f t="shared" si="247"/>
        <v>1.1697445052962956</v>
      </c>
      <c r="AZ340" s="10">
        <f t="shared" si="260"/>
        <v>-32.689311274767867</v>
      </c>
      <c r="BA340" s="10">
        <f t="shared" si="261"/>
        <v>-271.08133874981019</v>
      </c>
      <c r="BB340" s="10">
        <f t="shared" si="248"/>
        <v>-91.081338749810186</v>
      </c>
      <c r="BC340" s="37"/>
      <c r="BD340" s="60">
        <f t="shared" si="249"/>
        <v>-33</v>
      </c>
      <c r="BE340" s="60">
        <f t="shared" si="250"/>
        <v>-271</v>
      </c>
      <c r="BF340" s="60">
        <f t="shared" si="251"/>
        <v>-91</v>
      </c>
      <c r="BI340" s="37">
        <f t="shared" si="255"/>
        <v>-0.59942830708867978</v>
      </c>
      <c r="BJ340" s="37">
        <f t="shared" si="256"/>
        <v>-21.042279250712546</v>
      </c>
      <c r="BK340" s="37">
        <f t="shared" si="257"/>
        <v>-0.82757726808250109</v>
      </c>
      <c r="BL340" s="37">
        <f t="shared" si="258"/>
        <v>-24.615997799780207</v>
      </c>
    </row>
    <row r="341" spans="22:64" x14ac:dyDescent="0.35">
      <c r="V341" s="29">
        <v>4.3700000000000303</v>
      </c>
      <c r="W341" s="38">
        <f t="shared" si="223"/>
        <v>234422.88153200864</v>
      </c>
      <c r="X341" s="30">
        <f t="shared" si="259"/>
        <v>-6.6910605961528935</v>
      </c>
      <c r="Y341" s="31">
        <f t="shared" si="224"/>
        <v>-30.814916862126587</v>
      </c>
      <c r="Z341" s="31">
        <f t="shared" si="225"/>
        <v>-88.350179080173262</v>
      </c>
      <c r="AA341" s="31">
        <f t="shared" si="226"/>
        <v>9.1883034485933894</v>
      </c>
      <c r="AB341" s="31">
        <f t="shared" si="227"/>
        <v>-69.683600424742096</v>
      </c>
      <c r="AC341" s="31">
        <f t="shared" si="228"/>
        <v>3.3787501535951503E-2</v>
      </c>
      <c r="AD341" s="31">
        <f t="shared" si="229"/>
        <v>5.0504132653654379</v>
      </c>
      <c r="AE341" s="31">
        <f t="shared" si="230"/>
        <v>-28.283886508150143</v>
      </c>
      <c r="AF341" s="31">
        <f t="shared" si="231"/>
        <v>-152.98336623954989</v>
      </c>
      <c r="AG341" s="31">
        <f t="shared" si="252"/>
        <v>73.803921600570277</v>
      </c>
      <c r="AH341" s="31">
        <f t="shared" si="232"/>
        <v>-95.229318708874771</v>
      </c>
      <c r="AI341" s="31">
        <f t="shared" si="233"/>
        <v>-89.999007668684115</v>
      </c>
      <c r="AJ341" s="31">
        <f t="shared" si="234"/>
        <v>28.230889975091959</v>
      </c>
      <c r="AK341" s="31">
        <f t="shared" si="235"/>
        <v>87.778292033031377</v>
      </c>
      <c r="AL341" s="32">
        <f t="shared" si="236"/>
        <v>-10.239721254827517</v>
      </c>
      <c r="AM341" s="31">
        <f t="shared" si="237"/>
        <v>-72.08416786587199</v>
      </c>
      <c r="AN341" s="31">
        <f t="shared" si="238"/>
        <v>-3.4342283880400526</v>
      </c>
      <c r="AO341" s="31">
        <f t="shared" si="239"/>
        <v>-74.304883501524728</v>
      </c>
      <c r="AP341" s="30">
        <f t="shared" si="253"/>
        <v>19.493882694704595</v>
      </c>
      <c r="AQ341" s="30">
        <f t="shared" si="254"/>
        <v>-19.244228782212005</v>
      </c>
      <c r="AR341" s="31">
        <f t="shared" si="240"/>
        <v>-31.468460983697604</v>
      </c>
      <c r="AS341" s="33">
        <f t="shared" si="241"/>
        <v>-227.28824974107462</v>
      </c>
      <c r="AT341" s="31">
        <f t="shared" si="242"/>
        <v>2.3883905025823835E-3</v>
      </c>
      <c r="AU341" s="31">
        <f t="shared" si="243"/>
        <v>1.3435791047201537</v>
      </c>
      <c r="AV341" s="32">
        <f t="shared" si="244"/>
        <v>-2.8431545024257868E-5</v>
      </c>
      <c r="AW341" s="31">
        <f t="shared" si="245"/>
        <v>-0.1465988185131866</v>
      </c>
      <c r="AX341" s="34">
        <f t="shared" si="246"/>
        <v>2.3599589575581258E-3</v>
      </c>
      <c r="AY341" s="35">
        <f t="shared" si="247"/>
        <v>1.1969802862069672</v>
      </c>
      <c r="AZ341" s="10">
        <f t="shared" si="260"/>
        <v>-32.954781268731374</v>
      </c>
      <c r="BA341" s="10">
        <f t="shared" si="261"/>
        <v>-272.69877272825744</v>
      </c>
      <c r="BB341" s="10">
        <f t="shared" si="248"/>
        <v>-92.698772728257438</v>
      </c>
      <c r="BC341" s="37"/>
      <c r="BD341" s="60">
        <f t="shared" si="249"/>
        <v>-33</v>
      </c>
      <c r="BE341" s="60">
        <f t="shared" si="250"/>
        <v>-273</v>
      </c>
      <c r="BF341" s="60">
        <f t="shared" si="251"/>
        <v>-93</v>
      </c>
      <c r="BI341" s="37">
        <f t="shared" si="255"/>
        <v>-0.62573574366828744</v>
      </c>
      <c r="BJ341" s="37">
        <f t="shared" si="256"/>
        <v>-21.48817015162604</v>
      </c>
      <c r="BK341" s="37">
        <f t="shared" si="257"/>
        <v>-0.86294450032303838</v>
      </c>
      <c r="BL341" s="37">
        <f t="shared" si="258"/>
        <v>-25.119333121763781</v>
      </c>
    </row>
    <row r="342" spans="22:64" x14ac:dyDescent="0.35">
      <c r="V342" s="29">
        <v>4.3800000000000301</v>
      </c>
      <c r="W342" s="36">
        <f t="shared" si="223"/>
        <v>239883.29190196586</v>
      </c>
      <c r="X342" s="30">
        <f t="shared" si="259"/>
        <v>-6.6910605961528935</v>
      </c>
      <c r="Y342" s="31">
        <f t="shared" si="224"/>
        <v>-31.014754836098263</v>
      </c>
      <c r="Z342" s="31">
        <f t="shared" si="225"/>
        <v>-88.387713536865917</v>
      </c>
      <c r="AA342" s="31">
        <f t="shared" si="226"/>
        <v>9.3646758889069126</v>
      </c>
      <c r="AB342" s="31">
        <f t="shared" si="227"/>
        <v>-70.109417946477777</v>
      </c>
      <c r="AC342" s="31">
        <f t="shared" si="228"/>
        <v>3.5373389714809654E-2</v>
      </c>
      <c r="AD342" s="31">
        <f t="shared" si="229"/>
        <v>5.167422810544017</v>
      </c>
      <c r="AE342" s="31">
        <f t="shared" si="230"/>
        <v>-28.305766153629435</v>
      </c>
      <c r="AF342" s="31">
        <f t="shared" si="231"/>
        <v>-153.32970867279968</v>
      </c>
      <c r="AG342" s="31">
        <f t="shared" si="252"/>
        <v>73.803921600570277</v>
      </c>
      <c r="AH342" s="31">
        <f t="shared" si="232"/>
        <v>-95.429318708816155</v>
      </c>
      <c r="AI342" s="31">
        <f t="shared" si="233"/>
        <v>-89.9990302569026</v>
      </c>
      <c r="AJ342" s="31">
        <f t="shared" si="234"/>
        <v>28.430596214143407</v>
      </c>
      <c r="AK342" s="31">
        <f t="shared" si="235"/>
        <v>87.828815317870067</v>
      </c>
      <c r="AL342" s="32">
        <f t="shared" si="236"/>
        <v>-10.421184968445765</v>
      </c>
      <c r="AM342" s="31">
        <f t="shared" si="237"/>
        <v>-72.466732653753169</v>
      </c>
      <c r="AN342" s="31">
        <f t="shared" si="238"/>
        <v>-3.6159858625482357</v>
      </c>
      <c r="AO342" s="31">
        <f t="shared" si="239"/>
        <v>-74.636947592785702</v>
      </c>
      <c r="AP342" s="30">
        <f t="shared" si="253"/>
        <v>19.493882694704595</v>
      </c>
      <c r="AQ342" s="30">
        <f t="shared" si="254"/>
        <v>-19.244228782212005</v>
      </c>
      <c r="AR342" s="31">
        <f t="shared" si="240"/>
        <v>-31.67209810368508</v>
      </c>
      <c r="AS342" s="33">
        <f t="shared" si="241"/>
        <v>-227.96665626558539</v>
      </c>
      <c r="AT342" s="31">
        <f t="shared" si="242"/>
        <v>2.5009194755448013E-3</v>
      </c>
      <c r="AU342" s="31">
        <f t="shared" si="243"/>
        <v>1.3748632069118951</v>
      </c>
      <c r="AV342" s="32">
        <f t="shared" si="244"/>
        <v>-2.9771477867789823E-5</v>
      </c>
      <c r="AW342" s="31">
        <f t="shared" si="245"/>
        <v>-0.15001352823322908</v>
      </c>
      <c r="AX342" s="34">
        <f t="shared" si="246"/>
        <v>2.4711479976770117E-3</v>
      </c>
      <c r="AY342" s="35">
        <f t="shared" si="247"/>
        <v>1.224849678678666</v>
      </c>
      <c r="AZ342" s="10">
        <f t="shared" si="260"/>
        <v>-33.222412638116531</v>
      </c>
      <c r="BA342" s="10">
        <f t="shared" si="261"/>
        <v>-274.31357790221722</v>
      </c>
      <c r="BB342" s="10">
        <f t="shared" si="248"/>
        <v>-94.313577902217219</v>
      </c>
      <c r="BC342" s="62"/>
      <c r="BD342" s="60">
        <f t="shared" si="249"/>
        <v>-33</v>
      </c>
      <c r="BE342" s="60">
        <f t="shared" si="250"/>
        <v>-274</v>
      </c>
      <c r="BF342" s="60">
        <f t="shared" si="251"/>
        <v>-94</v>
      </c>
      <c r="BI342" s="37">
        <f t="shared" si="255"/>
        <v>-0.65311327147679088</v>
      </c>
      <c r="BJ342" s="37">
        <f t="shared" si="256"/>
        <v>-21.941635923925517</v>
      </c>
      <c r="BK342" s="37">
        <f t="shared" si="257"/>
        <v>-0.8996724109523333</v>
      </c>
      <c r="BL342" s="37">
        <f t="shared" si="258"/>
        <v>-25.630135391385018</v>
      </c>
    </row>
    <row r="343" spans="22:64" x14ac:dyDescent="0.35">
      <c r="V343" s="29">
        <v>4.3900000000000299</v>
      </c>
      <c r="W343" s="38">
        <f t="shared" si="223"/>
        <v>245470.89156852019</v>
      </c>
      <c r="X343" s="30">
        <f t="shared" si="259"/>
        <v>-6.6910605961528935</v>
      </c>
      <c r="Y343" s="31">
        <f t="shared" si="224"/>
        <v>-31.21460009679938</v>
      </c>
      <c r="Z343" s="31">
        <f t="shared" si="225"/>
        <v>-88.424394942604621</v>
      </c>
      <c r="AA343" s="31">
        <f t="shared" si="226"/>
        <v>9.5419911112099225</v>
      </c>
      <c r="AB343" s="31">
        <f t="shared" si="227"/>
        <v>-70.527767207213671</v>
      </c>
      <c r="AC343" s="31">
        <f t="shared" si="228"/>
        <v>3.703339804290097E-2</v>
      </c>
      <c r="AD343" s="31">
        <f t="shared" si="229"/>
        <v>5.2871131256651411</v>
      </c>
      <c r="AE343" s="31">
        <f t="shared" si="230"/>
        <v>-28.326636183699449</v>
      </c>
      <c r="AF343" s="31">
        <f t="shared" si="231"/>
        <v>-153.66504902415315</v>
      </c>
      <c r="AG343" s="31">
        <f t="shared" si="252"/>
        <v>73.803921600570277</v>
      </c>
      <c r="AH343" s="31">
        <f t="shared" si="232"/>
        <v>-95.629318708760152</v>
      </c>
      <c r="AI343" s="31">
        <f t="shared" si="233"/>
        <v>-89.999052330950462</v>
      </c>
      <c r="AJ343" s="31">
        <f t="shared" si="234"/>
        <v>28.630315656065321</v>
      </c>
      <c r="AK343" s="31">
        <f t="shared" si="235"/>
        <v>87.878191816763874</v>
      </c>
      <c r="AL343" s="32">
        <f t="shared" si="236"/>
        <v>-10.603408790859621</v>
      </c>
      <c r="AM343" s="31">
        <f t="shared" si="237"/>
        <v>-72.842155327090637</v>
      </c>
      <c r="AN343" s="31">
        <f t="shared" si="238"/>
        <v>-3.798490242984176</v>
      </c>
      <c r="AO343" s="31">
        <f t="shared" si="239"/>
        <v>-74.963015841277226</v>
      </c>
      <c r="AP343" s="30">
        <f t="shared" si="253"/>
        <v>19.493882694704595</v>
      </c>
      <c r="AQ343" s="30">
        <f t="shared" si="254"/>
        <v>-19.244228782212005</v>
      </c>
      <c r="AR343" s="31">
        <f t="shared" si="240"/>
        <v>-31.875472514191031</v>
      </c>
      <c r="AS343" s="33">
        <f t="shared" si="241"/>
        <v>-228.62806486543036</v>
      </c>
      <c r="AT343" s="31">
        <f t="shared" si="242"/>
        <v>2.6187486506306845E-3</v>
      </c>
      <c r="AU343" s="31">
        <f t="shared" si="243"/>
        <v>1.4068751605303158</v>
      </c>
      <c r="AV343" s="32">
        <f t="shared" si="244"/>
        <v>-3.1174559357128788E-5</v>
      </c>
      <c r="AW343" s="31">
        <f t="shared" si="245"/>
        <v>-0.15350777565703136</v>
      </c>
      <c r="AX343" s="34">
        <f t="shared" si="246"/>
        <v>2.5875740912735556E-3</v>
      </c>
      <c r="AY343" s="35">
        <f t="shared" si="247"/>
        <v>1.2533673848732845</v>
      </c>
      <c r="AZ343" s="10">
        <f t="shared" si="260"/>
        <v>-33.492283443186039</v>
      </c>
      <c r="BA343" s="10">
        <f t="shared" si="261"/>
        <v>-275.92573778071392</v>
      </c>
      <c r="BB343" s="10">
        <f t="shared" si="248"/>
        <v>-95.925737780713916</v>
      </c>
      <c r="BC343" s="37"/>
      <c r="BD343" s="60">
        <f t="shared" si="249"/>
        <v>-33</v>
      </c>
      <c r="BE343" s="60">
        <f t="shared" si="250"/>
        <v>-276</v>
      </c>
      <c r="BF343" s="60">
        <f t="shared" si="251"/>
        <v>-96</v>
      </c>
      <c r="BI343" s="37">
        <f t="shared" si="255"/>
        <v>-0.68159727905843892</v>
      </c>
      <c r="BJ343" s="37">
        <f t="shared" si="256"/>
        <v>-22.40268970524119</v>
      </c>
      <c r="BK343" s="37">
        <f t="shared" si="257"/>
        <v>-0.93780122402784116</v>
      </c>
      <c r="BL343" s="37">
        <f t="shared" si="258"/>
        <v>-26.148350594915641</v>
      </c>
    </row>
    <row r="344" spans="22:64" x14ac:dyDescent="0.35">
      <c r="V344" s="29">
        <v>4.4000000000000297</v>
      </c>
      <c r="W344" s="38">
        <f t="shared" si="223"/>
        <v>251188.64315097555</v>
      </c>
      <c r="X344" s="30">
        <f t="shared" si="259"/>
        <v>-6.6910605961528935</v>
      </c>
      <c r="Y344" s="31">
        <f t="shared" si="224"/>
        <v>-31.414452316769275</v>
      </c>
      <c r="Z344" s="31">
        <f t="shared" si="225"/>
        <v>-88.46024262601037</v>
      </c>
      <c r="AA344" s="31">
        <f t="shared" si="226"/>
        <v>9.7202161417860005</v>
      </c>
      <c r="AB344" s="31">
        <f t="shared" si="227"/>
        <v>-70.938691538871922</v>
      </c>
      <c r="AC344" s="31">
        <f t="shared" si="228"/>
        <v>3.877096035480411E-2</v>
      </c>
      <c r="AD344" s="31">
        <f t="shared" si="229"/>
        <v>5.4095434912959073</v>
      </c>
      <c r="AE344" s="31">
        <f t="shared" si="230"/>
        <v>-28.346525810781362</v>
      </c>
      <c r="AF344" s="31">
        <f t="shared" si="231"/>
        <v>-153.98939067358637</v>
      </c>
      <c r="AG344" s="31">
        <f t="shared" si="252"/>
        <v>73.803921600570277</v>
      </c>
      <c r="AH344" s="31">
        <f t="shared" si="232"/>
        <v>-95.82931870870668</v>
      </c>
      <c r="AI344" s="31">
        <f t="shared" si="233"/>
        <v>-89.999073902531634</v>
      </c>
      <c r="AJ344" s="31">
        <f t="shared" si="234"/>
        <v>28.830047708260679</v>
      </c>
      <c r="AK344" s="31">
        <f t="shared" si="235"/>
        <v>87.926447416255485</v>
      </c>
      <c r="AL344" s="32">
        <f t="shared" si="236"/>
        <v>-10.786364480678674</v>
      </c>
      <c r="AM344" s="31">
        <f t="shared" si="237"/>
        <v>-73.210505948067748</v>
      </c>
      <c r="AN344" s="31">
        <f t="shared" si="238"/>
        <v>-3.9817138805543983</v>
      </c>
      <c r="AO344" s="31">
        <f t="shared" si="239"/>
        <v>-75.283132434343898</v>
      </c>
      <c r="AP344" s="30">
        <f t="shared" si="253"/>
        <v>19.493882694704595</v>
      </c>
      <c r="AQ344" s="30">
        <f t="shared" si="254"/>
        <v>-19.244228782212005</v>
      </c>
      <c r="AR344" s="31">
        <f t="shared" si="240"/>
        <v>-32.07858577884317</v>
      </c>
      <c r="AS344" s="33">
        <f t="shared" si="241"/>
        <v>-229.27252310793028</v>
      </c>
      <c r="AT344" s="31">
        <f t="shared" si="242"/>
        <v>2.7421275173642621E-3</v>
      </c>
      <c r="AU344" s="31">
        <f t="shared" si="243"/>
        <v>1.439631858747999</v>
      </c>
      <c r="AV344" s="32">
        <f t="shared" si="244"/>
        <v>-3.2643765555663309E-5</v>
      </c>
      <c r="AW344" s="31">
        <f t="shared" si="245"/>
        <v>-0.15708341337680015</v>
      </c>
      <c r="AX344" s="34">
        <f t="shared" si="246"/>
        <v>2.7094837518085988E-3</v>
      </c>
      <c r="AY344" s="35">
        <f t="shared" si="247"/>
        <v>1.2825484453711988</v>
      </c>
      <c r="AZ344" s="10">
        <f t="shared" si="260"/>
        <v>-33.764472526988214</v>
      </c>
      <c r="BA344" s="10">
        <f t="shared" si="261"/>
        <v>-277.53522602313524</v>
      </c>
      <c r="BB344" s="10">
        <f t="shared" si="248"/>
        <v>-97.535226023135237</v>
      </c>
      <c r="BC344" s="37"/>
      <c r="BD344" s="60">
        <f t="shared" si="249"/>
        <v>-34</v>
      </c>
      <c r="BE344" s="60">
        <f t="shared" si="250"/>
        <v>-278</v>
      </c>
      <c r="BF344" s="60">
        <f t="shared" si="251"/>
        <v>-98</v>
      </c>
      <c r="BI344" s="37">
        <f t="shared" si="255"/>
        <v>-0.71122480943315036</v>
      </c>
      <c r="BJ344" s="37">
        <f t="shared" si="256"/>
        <v>-22.871337056715465</v>
      </c>
      <c r="BK344" s="37">
        <f t="shared" si="257"/>
        <v>-0.9773714224637019</v>
      </c>
      <c r="BL344" s="37">
        <f t="shared" si="258"/>
        <v>-26.673914303860656</v>
      </c>
    </row>
    <row r="345" spans="22:64" x14ac:dyDescent="0.35">
      <c r="V345" s="29">
        <v>4.4100000000000303</v>
      </c>
      <c r="W345" s="36">
        <f t="shared" si="223"/>
        <v>257039.57827690477</v>
      </c>
      <c r="X345" s="30">
        <f t="shared" si="259"/>
        <v>-6.6910605961528935</v>
      </c>
      <c r="Y345" s="31">
        <f t="shared" si="224"/>
        <v>-31.61431118324181</v>
      </c>
      <c r="Z345" s="31">
        <f t="shared" si="225"/>
        <v>-88.495275481674341</v>
      </c>
      <c r="AA345" s="31">
        <f t="shared" si="226"/>
        <v>9.8993187923079677</v>
      </c>
      <c r="AB345" s="31">
        <f t="shared" si="227"/>
        <v>-71.342239670527718</v>
      </c>
      <c r="AC345" s="31">
        <f t="shared" si="228"/>
        <v>4.0589666668059826E-2</v>
      </c>
      <c r="AD345" s="31">
        <f t="shared" si="229"/>
        <v>5.5347743470629442</v>
      </c>
      <c r="AE345" s="31">
        <f t="shared" si="230"/>
        <v>-28.36546332041868</v>
      </c>
      <c r="AF345" s="31">
        <f t="shared" si="231"/>
        <v>-154.30274080513911</v>
      </c>
      <c r="AG345" s="31">
        <f t="shared" si="252"/>
        <v>73.803921600570277</v>
      </c>
      <c r="AH345" s="31">
        <f t="shared" si="232"/>
        <v>-96.029318708655623</v>
      </c>
      <c r="AI345" s="31">
        <f t="shared" si="233"/>
        <v>-89.999094983083666</v>
      </c>
      <c r="AJ345" s="31">
        <f t="shared" si="234"/>
        <v>29.029791804660579</v>
      </c>
      <c r="AK345" s="31">
        <f t="shared" si="235"/>
        <v>87.973607428111819</v>
      </c>
      <c r="AL345" s="32">
        <f t="shared" si="236"/>
        <v>-10.970024608276832</v>
      </c>
      <c r="AM345" s="31">
        <f t="shared" si="237"/>
        <v>-73.571857981420862</v>
      </c>
      <c r="AN345" s="31">
        <f t="shared" si="238"/>
        <v>-4.1656299117015987</v>
      </c>
      <c r="AO345" s="31">
        <f t="shared" si="239"/>
        <v>-75.597345536392709</v>
      </c>
      <c r="AP345" s="30">
        <f t="shared" si="253"/>
        <v>19.493882694704595</v>
      </c>
      <c r="AQ345" s="30">
        <f t="shared" si="254"/>
        <v>-19.244228782212005</v>
      </c>
      <c r="AR345" s="31">
        <f t="shared" si="240"/>
        <v>-32.281439319627687</v>
      </c>
      <c r="AS345" s="33">
        <f t="shared" si="241"/>
        <v>-229.90008634153182</v>
      </c>
      <c r="AT345" s="31">
        <f t="shared" si="242"/>
        <v>2.8713172943079937E-3</v>
      </c>
      <c r="AU345" s="31">
        <f t="shared" si="243"/>
        <v>1.4731505838973677</v>
      </c>
      <c r="AV345" s="32">
        <f t="shared" si="244"/>
        <v>-3.4182212774885444E-5</v>
      </c>
      <c r="AW345" s="31">
        <f t="shared" si="245"/>
        <v>-0.16074233713151478</v>
      </c>
      <c r="AX345" s="34">
        <f t="shared" si="246"/>
        <v>2.8371350815331081E-3</v>
      </c>
      <c r="AY345" s="35">
        <f t="shared" si="247"/>
        <v>1.3124082467658529</v>
      </c>
      <c r="AZ345" s="10">
        <f t="shared" si="260"/>
        <v>-34.039059382948849</v>
      </c>
      <c r="BA345" s="10">
        <f t="shared" si="261"/>
        <v>-279.14200501868487</v>
      </c>
      <c r="BB345" s="10">
        <f t="shared" si="248"/>
        <v>-99.14200501868487</v>
      </c>
      <c r="BC345" s="62"/>
      <c r="BD345" s="60">
        <f t="shared" si="249"/>
        <v>-34</v>
      </c>
      <c r="BE345" s="60">
        <f t="shared" si="250"/>
        <v>-279</v>
      </c>
      <c r="BF345" s="60">
        <f t="shared" si="251"/>
        <v>-99</v>
      </c>
      <c r="BI345" s="37">
        <f t="shared" si="255"/>
        <v>-0.74203352348373475</v>
      </c>
      <c r="BJ345" s="37">
        <f t="shared" si="256"/>
        <v>-23.347575569064844</v>
      </c>
      <c r="BK345" s="37">
        <f t="shared" si="257"/>
        <v>-1.018423674918965</v>
      </c>
      <c r="BL345" s="37">
        <f t="shared" si="258"/>
        <v>-27.206751354854067</v>
      </c>
    </row>
    <row r="346" spans="22:64" x14ac:dyDescent="0.35">
      <c r="V346" s="29">
        <v>4.4200000000000301</v>
      </c>
      <c r="W346" s="38">
        <f t="shared" si="223"/>
        <v>263026.79918955651</v>
      </c>
      <c r="X346" s="30">
        <f t="shared" si="259"/>
        <v>-6.6910605961528935</v>
      </c>
      <c r="Y346" s="31">
        <f t="shared" si="224"/>
        <v>-31.814176397487827</v>
      </c>
      <c r="Z346" s="31">
        <f t="shared" si="225"/>
        <v>-88.529511979642052</v>
      </c>
      <c r="AA346" s="31">
        <f t="shared" si="226"/>
        <v>10.079267671089745</v>
      </c>
      <c r="AB346" s="31">
        <f t="shared" si="227"/>
        <v>-71.738465365082064</v>
      </c>
      <c r="AC346" s="31">
        <f t="shared" si="228"/>
        <v>4.2493270010035944E-2</v>
      </c>
      <c r="AD346" s="31">
        <f t="shared" si="229"/>
        <v>5.6628673033214678</v>
      </c>
      <c r="AE346" s="31">
        <f t="shared" si="230"/>
        <v>-28.383476052540942</v>
      </c>
      <c r="AF346" s="31">
        <f t="shared" si="231"/>
        <v>-154.60511004140264</v>
      </c>
      <c r="AG346" s="31">
        <f t="shared" si="252"/>
        <v>73.803921600570277</v>
      </c>
      <c r="AH346" s="31">
        <f t="shared" si="232"/>
        <v>-96.22931870860684</v>
      </c>
      <c r="AI346" s="31">
        <f t="shared" si="233"/>
        <v>-89.999115583783777</v>
      </c>
      <c r="AJ346" s="31">
        <f t="shared" si="234"/>
        <v>29.229547404542767</v>
      </c>
      <c r="AK346" s="31">
        <f t="shared" si="235"/>
        <v>88.019696601446128</v>
      </c>
      <c r="AL346" s="32">
        <f t="shared" si="236"/>
        <v>-11.154362552075582</v>
      </c>
      <c r="AM346" s="31">
        <f t="shared" si="237"/>
        <v>-73.926287993919559</v>
      </c>
      <c r="AN346" s="31">
        <f t="shared" si="238"/>
        <v>-4.3502122555693781</v>
      </c>
      <c r="AO346" s="31">
        <f t="shared" si="239"/>
        <v>-75.905706976257207</v>
      </c>
      <c r="AP346" s="30">
        <f t="shared" si="253"/>
        <v>19.493882694704595</v>
      </c>
      <c r="AQ346" s="30">
        <f t="shared" si="254"/>
        <v>-19.244228782212005</v>
      </c>
      <c r="AR346" s="31">
        <f t="shared" si="240"/>
        <v>-32.484034395617726</v>
      </c>
      <c r="AS346" s="33">
        <f t="shared" si="241"/>
        <v>-230.51081701765986</v>
      </c>
      <c r="AT346" s="31">
        <f t="shared" si="242"/>
        <v>3.0065914790331971E-3</v>
      </c>
      <c r="AU346" s="31">
        <f t="shared" si="243"/>
        <v>1.5074490162262282</v>
      </c>
      <c r="AV346" s="32">
        <f t="shared" si="244"/>
        <v>-3.579316419295913E-5</v>
      </c>
      <c r="AW346" s="31">
        <f t="shared" si="245"/>
        <v>-0.16448648681153955</v>
      </c>
      <c r="AX346" s="34">
        <f t="shared" si="246"/>
        <v>2.9707983148402378E-3</v>
      </c>
      <c r="AY346" s="35">
        <f t="shared" si="247"/>
        <v>1.3429625294146885</v>
      </c>
      <c r="AZ346" s="10">
        <f t="shared" si="260"/>
        <v>-34.316124013946506</v>
      </c>
      <c r="BA346" s="10">
        <f t="shared" si="261"/>
        <v>-280.7460245098207</v>
      </c>
      <c r="BB346" s="10">
        <f t="shared" si="248"/>
        <v>-100.7460245098207</v>
      </c>
      <c r="BC346" s="37"/>
      <c r="BD346" s="60">
        <f t="shared" si="249"/>
        <v>-34</v>
      </c>
      <c r="BE346" s="60">
        <f t="shared" si="250"/>
        <v>-281</v>
      </c>
      <c r="BF346" s="60">
        <f t="shared" si="251"/>
        <v>-101</v>
      </c>
      <c r="BI346" s="37">
        <f t="shared" si="255"/>
        <v>-0.77406165884789857</v>
      </c>
      <c r="BJ346" s="37">
        <f t="shared" si="256"/>
        <v>-23.831394470386254</v>
      </c>
      <c r="BK346" s="37">
        <f t="shared" si="257"/>
        <v>-1.0609987577957192</v>
      </c>
      <c r="BL346" s="37">
        <f t="shared" si="258"/>
        <v>-27.746775551189273</v>
      </c>
    </row>
    <row r="347" spans="22:64" x14ac:dyDescent="0.35">
      <c r="V347" s="29">
        <v>4.4300000000000299</v>
      </c>
      <c r="W347" s="38">
        <f t="shared" si="223"/>
        <v>269153.48039271031</v>
      </c>
      <c r="X347" s="30">
        <f t="shared" si="259"/>
        <v>-6.6910605961528935</v>
      </c>
      <c r="Y347" s="31">
        <f t="shared" si="224"/>
        <v>-32.014047674186983</v>
      </c>
      <c r="Z347" s="31">
        <f t="shared" si="225"/>
        <v>-88.562970174707758</v>
      </c>
      <c r="AA347" s="31">
        <f t="shared" si="226"/>
        <v>10.26003219130299</v>
      </c>
      <c r="AB347" s="31">
        <f t="shared" si="227"/>
        <v>-72.1274270651015</v>
      </c>
      <c r="AC347" s="31">
        <f t="shared" si="228"/>
        <v>4.4485693516674238E-2</v>
      </c>
      <c r="AD347" s="31">
        <f t="shared" si="229"/>
        <v>5.7938851520633845</v>
      </c>
      <c r="AE347" s="31">
        <f t="shared" si="230"/>
        <v>-28.400590385520214</v>
      </c>
      <c r="AF347" s="31">
        <f t="shared" si="231"/>
        <v>-154.89651208774589</v>
      </c>
      <c r="AG347" s="31">
        <f t="shared" si="252"/>
        <v>73.803921600570277</v>
      </c>
      <c r="AH347" s="31">
        <f t="shared" si="232"/>
        <v>-96.42931870856026</v>
      </c>
      <c r="AI347" s="31">
        <f t="shared" si="233"/>
        <v>-89.999135715554686</v>
      </c>
      <c r="AJ347" s="31">
        <f t="shared" si="234"/>
        <v>29.429313991402481</v>
      </c>
      <c r="AK347" s="31">
        <f t="shared" si="235"/>
        <v>88.0647391346278</v>
      </c>
      <c r="AL347" s="32">
        <f t="shared" si="236"/>
        <v>-11.339352492948775</v>
      </c>
      <c r="AM347" s="31">
        <f t="shared" si="237"/>
        <v>-74.273875365875895</v>
      </c>
      <c r="AN347" s="31">
        <f t="shared" si="238"/>
        <v>-4.5354356095362771</v>
      </c>
      <c r="AO347" s="31">
        <f t="shared" si="239"/>
        <v>-76.208271946802782</v>
      </c>
      <c r="AP347" s="30">
        <f t="shared" si="253"/>
        <v>19.493882694704595</v>
      </c>
      <c r="AQ347" s="30">
        <f t="shared" si="254"/>
        <v>-19.244228782212005</v>
      </c>
      <c r="AR347" s="31">
        <f t="shared" si="240"/>
        <v>-32.686372082563899</v>
      </c>
      <c r="AS347" s="33">
        <f t="shared" si="241"/>
        <v>-231.10478403454869</v>
      </c>
      <c r="AT347" s="31">
        <f t="shared" si="242"/>
        <v>3.1482364237464915E-3</v>
      </c>
      <c r="AU347" s="31">
        <f t="shared" si="243"/>
        <v>1.5425452428352806</v>
      </c>
      <c r="AV347" s="32">
        <f t="shared" si="244"/>
        <v>-3.748003677323188E-5</v>
      </c>
      <c r="AW347" s="31">
        <f t="shared" si="245"/>
        <v>-0.16831784748661185</v>
      </c>
      <c r="AX347" s="34">
        <f t="shared" si="246"/>
        <v>3.1107563869732595E-3</v>
      </c>
      <c r="AY347" s="35">
        <f t="shared" si="247"/>
        <v>1.3742273953486688</v>
      </c>
      <c r="AZ347" s="10">
        <f t="shared" si="260"/>
        <v>-34.59574678279855</v>
      </c>
      <c r="BA347" s="10">
        <f t="shared" si="261"/>
        <v>-282.34722026613531</v>
      </c>
      <c r="BB347" s="10">
        <f t="shared" si="248"/>
        <v>-102.34722026613531</v>
      </c>
      <c r="BC347" s="37"/>
      <c r="BD347" s="60">
        <f t="shared" si="249"/>
        <v>-35</v>
      </c>
      <c r="BE347" s="60">
        <f t="shared" si="250"/>
        <v>-282</v>
      </c>
      <c r="BF347" s="60">
        <f t="shared" si="251"/>
        <v>-102</v>
      </c>
      <c r="BI347" s="37">
        <f t="shared" si="255"/>
        <v>-0.80734798417388753</v>
      </c>
      <c r="BJ347" s="37">
        <f t="shared" si="256"/>
        <v>-24.322774237841699</v>
      </c>
      <c r="BK347" s="37">
        <f t="shared" si="257"/>
        <v>-1.1051374724477341</v>
      </c>
      <c r="BL347" s="37">
        <f t="shared" si="258"/>
        <v>-28.293889389093575</v>
      </c>
    </row>
    <row r="348" spans="22:64" x14ac:dyDescent="0.35">
      <c r="V348" s="29">
        <v>4.4400000000000297</v>
      </c>
      <c r="W348" s="36">
        <f t="shared" si="223"/>
        <v>275422.87033383577</v>
      </c>
      <c r="X348" s="30">
        <f t="shared" si="259"/>
        <v>-6.6910605961528935</v>
      </c>
      <c r="Y348" s="31">
        <f t="shared" si="224"/>
        <v>-32.213924740827331</v>
      </c>
      <c r="Z348" s="31">
        <f t="shared" si="225"/>
        <v>-88.595667715521984</v>
      </c>
      <c r="AA348" s="31">
        <f t="shared" si="226"/>
        <v>10.441582576364093</v>
      </c>
      <c r="AB348" s="31">
        <f t="shared" si="227"/>
        <v>-72.509187548595634</v>
      </c>
      <c r="AC348" s="31">
        <f t="shared" si="228"/>
        <v>4.6571037811341351E-2</v>
      </c>
      <c r="AD348" s="31">
        <f t="shared" si="229"/>
        <v>5.9278918769799969</v>
      </c>
      <c r="AE348" s="31">
        <f t="shared" si="230"/>
        <v>-28.416831722804794</v>
      </c>
      <c r="AF348" s="31">
        <f t="shared" si="231"/>
        <v>-155.17696338713762</v>
      </c>
      <c r="AG348" s="31">
        <f t="shared" si="252"/>
        <v>73.803921600570277</v>
      </c>
      <c r="AH348" s="31">
        <f t="shared" si="232"/>
        <v>-96.629318708515797</v>
      </c>
      <c r="AI348" s="31">
        <f t="shared" si="233"/>
        <v>-89.999155389070538</v>
      </c>
      <c r="AJ348" s="31">
        <f t="shared" si="234"/>
        <v>29.629091071872754</v>
      </c>
      <c r="AK348" s="31">
        <f t="shared" si="235"/>
        <v>88.108758686980508</v>
      </c>
      <c r="AL348" s="32">
        <f t="shared" si="236"/>
        <v>-11.524969406924923</v>
      </c>
      <c r="AM348" s="31">
        <f t="shared" si="237"/>
        <v>-74.614702014822441</v>
      </c>
      <c r="AN348" s="31">
        <f t="shared" si="238"/>
        <v>-4.7212754429976886</v>
      </c>
      <c r="AO348" s="31">
        <f t="shared" si="239"/>
        <v>-76.505098716912471</v>
      </c>
      <c r="AP348" s="30">
        <f t="shared" si="253"/>
        <v>19.493882694704595</v>
      </c>
      <c r="AQ348" s="30">
        <f t="shared" si="254"/>
        <v>-19.244228782212005</v>
      </c>
      <c r="AR348" s="31">
        <f t="shared" si="240"/>
        <v>-32.888453253309891</v>
      </c>
      <c r="AS348" s="33">
        <f t="shared" si="241"/>
        <v>-231.68206210405009</v>
      </c>
      <c r="AT348" s="31">
        <f t="shared" si="242"/>
        <v>3.296551937754074E-3</v>
      </c>
      <c r="AU348" s="31">
        <f t="shared" si="243"/>
        <v>1.5784577668001705</v>
      </c>
      <c r="AV348" s="32">
        <f t="shared" si="244"/>
        <v>-3.9246408504872991E-5</v>
      </c>
      <c r="AW348" s="31">
        <f t="shared" si="245"/>
        <v>-0.17223845045773886</v>
      </c>
      <c r="AX348" s="34">
        <f t="shared" si="246"/>
        <v>3.2573055292492012E-3</v>
      </c>
      <c r="AY348" s="35">
        <f t="shared" si="247"/>
        <v>1.4062193163424317</v>
      </c>
      <c r="AZ348" s="10">
        <f t="shared" si="260"/>
        <v>-34.878008254145463</v>
      </c>
      <c r="BA348" s="10">
        <f t="shared" si="261"/>
        <v>-283.9455128151273</v>
      </c>
      <c r="BB348" s="10">
        <f t="shared" si="248"/>
        <v>-103.9455128151273</v>
      </c>
      <c r="BC348" s="62"/>
      <c r="BD348" s="60">
        <f t="shared" si="249"/>
        <v>-35</v>
      </c>
      <c r="BE348" s="60">
        <f t="shared" si="250"/>
        <v>-284</v>
      </c>
      <c r="BF348" s="60">
        <f t="shared" si="251"/>
        <v>-104</v>
      </c>
      <c r="BI348" s="37">
        <f t="shared" si="255"/>
        <v>-0.84193174861932663</v>
      </c>
      <c r="BJ348" s="37">
        <f t="shared" si="256"/>
        <v>-24.82168621551736</v>
      </c>
      <c r="BK348" s="37">
        <f t="shared" si="257"/>
        <v>-1.1508805577454968</v>
      </c>
      <c r="BL348" s="37">
        <f t="shared" si="258"/>
        <v>-28.847983811902282</v>
      </c>
    </row>
    <row r="349" spans="22:64" x14ac:dyDescent="0.35">
      <c r="V349" s="29">
        <v>4.4500000000000304</v>
      </c>
      <c r="W349" s="38">
        <f t="shared" si="223"/>
        <v>281838.2931264654</v>
      </c>
      <c r="X349" s="30">
        <f t="shared" si="259"/>
        <v>-6.6910605961528935</v>
      </c>
      <c r="Y349" s="31">
        <f t="shared" si="224"/>
        <v>-32.413807337131807</v>
      </c>
      <c r="Z349" s="31">
        <f t="shared" si="225"/>
        <v>-88.627621853514611</v>
      </c>
      <c r="AA349" s="31">
        <f t="shared" si="226"/>
        <v>10.623889862695663</v>
      </c>
      <c r="AB349" s="31">
        <f t="shared" si="227"/>
        <v>-72.88381359537793</v>
      </c>
      <c r="AC349" s="31">
        <f t="shared" si="228"/>
        <v>4.8753588671994988E-2</v>
      </c>
      <c r="AD349" s="31">
        <f t="shared" si="229"/>
        <v>6.0649526625896968</v>
      </c>
      <c r="AE349" s="31">
        <f t="shared" si="230"/>
        <v>-28.432224481917043</v>
      </c>
      <c r="AF349" s="31">
        <f t="shared" si="231"/>
        <v>-155.44648278630285</v>
      </c>
      <c r="AG349" s="31">
        <f t="shared" si="252"/>
        <v>73.803921600570277</v>
      </c>
      <c r="AH349" s="31">
        <f t="shared" si="232"/>
        <v>-96.829318708473323</v>
      </c>
      <c r="AI349" s="31">
        <f t="shared" si="233"/>
        <v>-89.999174614762495</v>
      </c>
      <c r="AJ349" s="31">
        <f t="shared" si="234"/>
        <v>29.828878174692694</v>
      </c>
      <c r="AK349" s="31">
        <f t="shared" si="235"/>
        <v>88.151778390269655</v>
      </c>
      <c r="AL349" s="32">
        <f t="shared" si="236"/>
        <v>-11.711189056356435</v>
      </c>
      <c r="AM349" s="31">
        <f t="shared" si="237"/>
        <v>-74.948852131422854</v>
      </c>
      <c r="AN349" s="31">
        <f t="shared" si="238"/>
        <v>-4.9077079895667879</v>
      </c>
      <c r="AO349" s="31">
        <f t="shared" si="239"/>
        <v>-76.796248355915694</v>
      </c>
      <c r="AP349" s="30">
        <f t="shared" si="253"/>
        <v>19.493882694704595</v>
      </c>
      <c r="AQ349" s="30">
        <f t="shared" si="254"/>
        <v>-19.244228782212005</v>
      </c>
      <c r="AR349" s="31">
        <f t="shared" si="240"/>
        <v>-33.090278558991244</v>
      </c>
      <c r="AS349" s="33">
        <f t="shared" si="241"/>
        <v>-232.24273114221853</v>
      </c>
      <c r="AT349" s="31">
        <f t="shared" si="242"/>
        <v>3.4518519179800541E-3</v>
      </c>
      <c r="AU349" s="31">
        <f t="shared" si="243"/>
        <v>1.6152055164808072</v>
      </c>
      <c r="AV349" s="32">
        <f t="shared" si="244"/>
        <v>-4.1096026004215377E-5</v>
      </c>
      <c r="AW349" s="31">
        <f t="shared" si="245"/>
        <v>-0.17625037433356719</v>
      </c>
      <c r="AX349" s="34">
        <f t="shared" si="246"/>
        <v>3.4107558919758388E-3</v>
      </c>
      <c r="AY349" s="35">
        <f t="shared" si="247"/>
        <v>1.43895514214724</v>
      </c>
      <c r="AZ349" s="10">
        <f t="shared" si="260"/>
        <v>-35.162989027788036</v>
      </c>
      <c r="BA349" s="10">
        <f t="shared" si="261"/>
        <v>-285.54080623629602</v>
      </c>
      <c r="BB349" s="10">
        <f t="shared" si="248"/>
        <v>-105.54080623629602</v>
      </c>
      <c r="BC349" s="37"/>
      <c r="BD349" s="60">
        <f t="shared" si="249"/>
        <v>-35</v>
      </c>
      <c r="BE349" s="60">
        <f t="shared" si="250"/>
        <v>-286</v>
      </c>
      <c r="BF349" s="60">
        <f t="shared" si="251"/>
        <v>-106</v>
      </c>
      <c r="BI349" s="37">
        <f t="shared" si="255"/>
        <v>-0.87785262649701168</v>
      </c>
      <c r="BJ349" s="37">
        <f t="shared" si="256"/>
        <v>-25.328092240914621</v>
      </c>
      <c r="BK349" s="37">
        <f t="shared" si="257"/>
        <v>-1.1982685981917593</v>
      </c>
      <c r="BL349" s="37">
        <f t="shared" si="258"/>
        <v>-29.408937995310108</v>
      </c>
    </row>
    <row r="350" spans="22:64" x14ac:dyDescent="0.35">
      <c r="V350" s="29">
        <v>4.4600000000000302</v>
      </c>
      <c r="W350" s="38">
        <f t="shared" si="223"/>
        <v>288403.1503126811</v>
      </c>
      <c r="X350" s="30">
        <f t="shared" si="259"/>
        <v>-6.6910605961528935</v>
      </c>
      <c r="Y350" s="31">
        <f t="shared" si="224"/>
        <v>-32.613695214510173</v>
      </c>
      <c r="Z350" s="31">
        <f t="shared" si="225"/>
        <v>-88.658849451636215</v>
      </c>
      <c r="AA350" s="31">
        <f t="shared" si="226"/>
        <v>10.806925900062085</v>
      </c>
      <c r="AB350" s="31">
        <f t="shared" si="227"/>
        <v>-73.251375664533271</v>
      </c>
      <c r="AC350" s="31">
        <f t="shared" si="228"/>
        <v>5.1037824994838381E-2</v>
      </c>
      <c r="AD350" s="31">
        <f t="shared" si="229"/>
        <v>6.2051339023343042</v>
      </c>
      <c r="AE350" s="31">
        <f t="shared" si="230"/>
        <v>-28.446792085606145</v>
      </c>
      <c r="AF350" s="31">
        <f t="shared" si="231"/>
        <v>-155.7050912138352</v>
      </c>
      <c r="AG350" s="31">
        <f t="shared" si="252"/>
        <v>73.803921600570277</v>
      </c>
      <c r="AH350" s="31">
        <f t="shared" si="232"/>
        <v>-97.029318708432754</v>
      </c>
      <c r="AI350" s="31">
        <f t="shared" si="233"/>
        <v>-89.999193402824289</v>
      </c>
      <c r="AJ350" s="31">
        <f t="shared" si="234"/>
        <v>30.028674849721174</v>
      </c>
      <c r="AK350" s="31">
        <f t="shared" si="235"/>
        <v>88.193820859980264</v>
      </c>
      <c r="AL350" s="32">
        <f t="shared" si="236"/>
        <v>-11.897987979716227</v>
      </c>
      <c r="AM350" s="31">
        <f t="shared" si="237"/>
        <v>-75.276411927606816</v>
      </c>
      <c r="AN350" s="31">
        <f t="shared" si="238"/>
        <v>-5.0947102378575302</v>
      </c>
      <c r="AO350" s="31">
        <f t="shared" si="239"/>
        <v>-77.081784470450842</v>
      </c>
      <c r="AP350" s="30">
        <f t="shared" si="253"/>
        <v>19.493882694704595</v>
      </c>
      <c r="AQ350" s="30">
        <f t="shared" si="254"/>
        <v>-19.244228782212005</v>
      </c>
      <c r="AR350" s="31">
        <f t="shared" si="240"/>
        <v>-33.291848410971085</v>
      </c>
      <c r="AS350" s="33">
        <f t="shared" si="241"/>
        <v>-232.78687568428603</v>
      </c>
      <c r="AT350" s="31">
        <f t="shared" si="242"/>
        <v>3.6144650088584746E-3</v>
      </c>
      <c r="AU350" s="31">
        <f t="shared" si="243"/>
        <v>1.6528078550204421</v>
      </c>
      <c r="AV350" s="32">
        <f t="shared" si="244"/>
        <v>-4.3032812443053775E-5</v>
      </c>
      <c r="AW350" s="31">
        <f t="shared" si="245"/>
        <v>-0.18035574613178582</v>
      </c>
      <c r="AX350" s="34">
        <f t="shared" si="246"/>
        <v>3.5714321964154206E-3</v>
      </c>
      <c r="AY350" s="35">
        <f t="shared" si="247"/>
        <v>1.4724521088886564</v>
      </c>
      <c r="AZ350" s="10">
        <f t="shared" si="260"/>
        <v>-35.4507695636051</v>
      </c>
      <c r="BA350" s="10">
        <f t="shared" si="261"/>
        <v>-287.13298702493802</v>
      </c>
      <c r="BB350" s="10">
        <f t="shared" si="248"/>
        <v>-107.13298702493802</v>
      </c>
      <c r="BC350" s="37"/>
      <c r="BD350" s="60">
        <f t="shared" si="249"/>
        <v>-35</v>
      </c>
      <c r="BE350" s="60">
        <f t="shared" si="250"/>
        <v>-287</v>
      </c>
      <c r="BF350" s="60">
        <f t="shared" si="251"/>
        <v>-107</v>
      </c>
      <c r="BI350" s="37">
        <f t="shared" si="255"/>
        <v>-0.91515065699881037</v>
      </c>
      <c r="BJ350" s="37">
        <f t="shared" si="256"/>
        <v>-25.841944282678554</v>
      </c>
      <c r="BK350" s="37">
        <f t="shared" si="257"/>
        <v>-1.2473419278316169</v>
      </c>
      <c r="BL350" s="37">
        <f t="shared" si="258"/>
        <v>-29.976619166862143</v>
      </c>
    </row>
    <row r="351" spans="22:64" x14ac:dyDescent="0.35">
      <c r="V351" s="29">
        <v>4.4700000000000299</v>
      </c>
      <c r="W351" s="36">
        <f t="shared" si="223"/>
        <v>295120.922666659</v>
      </c>
      <c r="X351" s="30">
        <f t="shared" si="259"/>
        <v>-6.6910605961528935</v>
      </c>
      <c r="Y351" s="31">
        <f t="shared" si="224"/>
        <v>-32.813588135535511</v>
      </c>
      <c r="Z351" s="31">
        <f t="shared" si="225"/>
        <v>-88.689366992920483</v>
      </c>
      <c r="AA351" s="31">
        <f t="shared" si="226"/>
        <v>10.990663349674499</v>
      </c>
      <c r="AB351" s="31">
        <f t="shared" si="227"/>
        <v>-73.611947583406234</v>
      </c>
      <c r="AC351" s="31">
        <f t="shared" si="228"/>
        <v>5.3428427062537698E-2</v>
      </c>
      <c r="AD351" s="31">
        <f t="shared" si="229"/>
        <v>6.348503205541685</v>
      </c>
      <c r="AE351" s="31">
        <f t="shared" si="230"/>
        <v>-28.460556954951368</v>
      </c>
      <c r="AF351" s="31">
        <f t="shared" si="231"/>
        <v>-155.95281137078504</v>
      </c>
      <c r="AG351" s="31">
        <f t="shared" si="252"/>
        <v>73.803921600570277</v>
      </c>
      <c r="AH351" s="31">
        <f t="shared" si="232"/>
        <v>-97.229318708394018</v>
      </c>
      <c r="AI351" s="31">
        <f t="shared" si="233"/>
        <v>-89.999211763217573</v>
      </c>
      <c r="AJ351" s="31">
        <f t="shared" si="234"/>
        <v>30.228480666994276</v>
      </c>
      <c r="AK351" s="31">
        <f t="shared" si="235"/>
        <v>88.234908206386478</v>
      </c>
      <c r="AL351" s="32">
        <f t="shared" si="236"/>
        <v>-12.085343480174711</v>
      </c>
      <c r="AM351" s="31">
        <f t="shared" si="237"/>
        <v>-75.597469396859751</v>
      </c>
      <c r="AN351" s="31">
        <f t="shared" si="238"/>
        <v>-5.2822599210041759</v>
      </c>
      <c r="AO351" s="31">
        <f t="shared" si="239"/>
        <v>-77.361772953690846</v>
      </c>
      <c r="AP351" s="30">
        <f t="shared" si="253"/>
        <v>19.493882694704595</v>
      </c>
      <c r="AQ351" s="30">
        <f t="shared" si="254"/>
        <v>-19.244228782212005</v>
      </c>
      <c r="AR351" s="31">
        <f t="shared" si="240"/>
        <v>-33.49316296346295</v>
      </c>
      <c r="AS351" s="33">
        <f t="shared" si="241"/>
        <v>-233.3145843244759</v>
      </c>
      <c r="AT351" s="31">
        <f t="shared" si="242"/>
        <v>3.7847352929369542E-3</v>
      </c>
      <c r="AU351" s="31">
        <f t="shared" si="243"/>
        <v>1.6912845900370628</v>
      </c>
      <c r="AV351" s="32">
        <f t="shared" si="244"/>
        <v>-4.5060875891658186E-5</v>
      </c>
      <c r="AW351" s="31">
        <f t="shared" si="245"/>
        <v>-0.18455674240614897</v>
      </c>
      <c r="AX351" s="34">
        <f t="shared" si="246"/>
        <v>3.739674417045296E-3</v>
      </c>
      <c r="AY351" s="35">
        <f t="shared" si="247"/>
        <v>1.5067278476309138</v>
      </c>
      <c r="AZ351" s="10">
        <f t="shared" si="260"/>
        <v>-35.741429998258639</v>
      </c>
      <c r="BA351" s="10">
        <f t="shared" si="261"/>
        <v>-288.72192303195618</v>
      </c>
      <c r="BB351" s="10">
        <f t="shared" si="248"/>
        <v>-108.72192303195618</v>
      </c>
      <c r="BC351" s="62"/>
      <c r="BD351" s="60">
        <f t="shared" si="249"/>
        <v>-36</v>
      </c>
      <c r="BE351" s="60">
        <f t="shared" si="250"/>
        <v>-289</v>
      </c>
      <c r="BF351" s="60">
        <f t="shared" si="251"/>
        <v>-109</v>
      </c>
      <c r="BI351" s="37">
        <f t="shared" si="255"/>
        <v>-0.95386617895983661</v>
      </c>
      <c r="BJ351" s="37">
        <f t="shared" si="256"/>
        <v>-26.363184092310743</v>
      </c>
      <c r="BK351" s="37">
        <f t="shared" si="257"/>
        <v>-1.2981405302529005</v>
      </c>
      <c r="BL351" s="37">
        <f t="shared" si="258"/>
        <v>-30.550882462800487</v>
      </c>
    </row>
    <row r="352" spans="22:64" x14ac:dyDescent="0.35">
      <c r="V352" s="29">
        <v>4.4800000000000297</v>
      </c>
      <c r="W352" s="38">
        <f t="shared" si="223"/>
        <v>301995.1720402225</v>
      </c>
      <c r="X352" s="30">
        <f t="shared" si="259"/>
        <v>-6.6910605961528935</v>
      </c>
      <c r="Y352" s="31">
        <f t="shared" si="224"/>
        <v>-33.013485873443983</v>
      </c>
      <c r="Z352" s="31">
        <f t="shared" si="225"/>
        <v>-88.719190588870333</v>
      </c>
      <c r="AA352" s="31">
        <f t="shared" si="226"/>
        <v>11.175075680254436</v>
      </c>
      <c r="AB352" s="31">
        <f t="shared" si="227"/>
        <v>-73.965606248420755</v>
      </c>
      <c r="AC352" s="31">
        <f t="shared" si="228"/>
        <v>5.5930285124886403E-2</v>
      </c>
      <c r="AD352" s="31">
        <f t="shared" si="229"/>
        <v>6.4951294031451354</v>
      </c>
      <c r="AE352" s="31">
        <f t="shared" si="230"/>
        <v>-28.473540504217553</v>
      </c>
      <c r="AF352" s="31">
        <f t="shared" si="231"/>
        <v>-156.18966743414595</v>
      </c>
      <c r="AG352" s="31">
        <f t="shared" si="252"/>
        <v>73.803921600570277</v>
      </c>
      <c r="AH352" s="31">
        <f t="shared" si="232"/>
        <v>-97.429318708357016</v>
      </c>
      <c r="AI352" s="31">
        <f t="shared" si="233"/>
        <v>-89.99922970567728</v>
      </c>
      <c r="AJ352" s="31">
        <f t="shared" si="234"/>
        <v>30.428295215824438</v>
      </c>
      <c r="AK352" s="31">
        <f t="shared" si="235"/>
        <v>88.275062045414529</v>
      </c>
      <c r="AL352" s="32">
        <f t="shared" si="236"/>
        <v>-12.273233613101233</v>
      </c>
      <c r="AM352" s="31">
        <f t="shared" si="237"/>
        <v>-75.912114086541607</v>
      </c>
      <c r="AN352" s="31">
        <f t="shared" si="238"/>
        <v>-5.4703355050635345</v>
      </c>
      <c r="AO352" s="31">
        <f t="shared" si="239"/>
        <v>-77.636281746804357</v>
      </c>
      <c r="AP352" s="30">
        <f t="shared" si="253"/>
        <v>19.493882694704595</v>
      </c>
      <c r="AQ352" s="30">
        <f t="shared" si="254"/>
        <v>-19.244228782212005</v>
      </c>
      <c r="AR352" s="31">
        <f t="shared" si="240"/>
        <v>-33.694222096788494</v>
      </c>
      <c r="AS352" s="33">
        <f t="shared" si="241"/>
        <v>-233.82594918095032</v>
      </c>
      <c r="AT352" s="31">
        <f t="shared" si="242"/>
        <v>3.9630230135864726E-3</v>
      </c>
      <c r="AU352" s="31">
        <f t="shared" si="243"/>
        <v>1.7306559835094983</v>
      </c>
      <c r="AV352" s="32">
        <f t="shared" si="244"/>
        <v>-4.7184518010933072E-5</v>
      </c>
      <c r="AW352" s="31">
        <f t="shared" si="245"/>
        <v>-0.1888555903997084</v>
      </c>
      <c r="AX352" s="34">
        <f t="shared" si="246"/>
        <v>3.9158384955755394E-3</v>
      </c>
      <c r="AY352" s="35">
        <f t="shared" si="247"/>
        <v>1.5418003931097899</v>
      </c>
      <c r="AZ352" s="10">
        <f t="shared" si="260"/>
        <v>-36.03504995397757</v>
      </c>
      <c r="BA352" s="10">
        <f t="shared" si="261"/>
        <v>-290.30746248587383</v>
      </c>
      <c r="BB352" s="10">
        <f t="shared" si="248"/>
        <v>-110.30746248587383</v>
      </c>
      <c r="BC352" s="37"/>
      <c r="BD352" s="60">
        <f t="shared" si="249"/>
        <v>-36</v>
      </c>
      <c r="BE352" s="60">
        <f t="shared" si="250"/>
        <v>-290</v>
      </c>
      <c r="BF352" s="60">
        <f t="shared" si="251"/>
        <v>-110</v>
      </c>
      <c r="BI352" s="37">
        <f t="shared" si="255"/>
        <v>-0.99403976065932453</v>
      </c>
      <c r="BJ352" s="37">
        <f t="shared" si="256"/>
        <v>-26.891742872737634</v>
      </c>
      <c r="BK352" s="37">
        <f t="shared" si="257"/>
        <v>-1.3507039350253238</v>
      </c>
      <c r="BL352" s="37">
        <f t="shared" si="258"/>
        <v>-31.13157082529569</v>
      </c>
    </row>
    <row r="353" spans="22:64" x14ac:dyDescent="0.35">
      <c r="V353" s="29">
        <v>4.4900000000000304</v>
      </c>
      <c r="W353" s="38">
        <f t="shared" si="223"/>
        <v>309029.54325138091</v>
      </c>
      <c r="X353" s="30">
        <f t="shared" si="259"/>
        <v>-6.6910605961528935</v>
      </c>
      <c r="Y353" s="31">
        <f t="shared" si="224"/>
        <v>-33.213388211656891</v>
      </c>
      <c r="Z353" s="31">
        <f t="shared" si="225"/>
        <v>-88.748335987670558</v>
      </c>
      <c r="AA353" s="31">
        <f t="shared" si="226"/>
        <v>11.360137162238876</v>
      </c>
      <c r="AB353" s="31">
        <f t="shared" si="227"/>
        <v>-74.312431337948141</v>
      </c>
      <c r="AC353" s="31">
        <f t="shared" si="228"/>
        <v>5.854850829972813E-2</v>
      </c>
      <c r="AD353" s="31">
        <f t="shared" si="229"/>
        <v>6.6450825520429921</v>
      </c>
      <c r="AE353" s="31">
        <f t="shared" si="230"/>
        <v>-28.485763137271178</v>
      </c>
      <c r="AF353" s="31">
        <f t="shared" si="231"/>
        <v>-156.41568477357572</v>
      </c>
      <c r="AG353" s="31">
        <f t="shared" si="252"/>
        <v>73.803921600570277</v>
      </c>
      <c r="AH353" s="31">
        <f t="shared" si="232"/>
        <v>-97.629318708321691</v>
      </c>
      <c r="AI353" s="31">
        <f t="shared" si="233"/>
        <v>-89.999247239716752</v>
      </c>
      <c r="AJ353" s="31">
        <f t="shared" si="234"/>
        <v>30.628118103939403</v>
      </c>
      <c r="AK353" s="31">
        <f t="shared" si="235"/>
        <v>88.314303509300544</v>
      </c>
      <c r="AL353" s="32">
        <f t="shared" si="236"/>
        <v>-12.461637172625768</v>
      </c>
      <c r="AM353" s="31">
        <f t="shared" si="237"/>
        <v>-76.220436882060994</v>
      </c>
      <c r="AN353" s="31">
        <f t="shared" si="238"/>
        <v>-5.6589161764377778</v>
      </c>
      <c r="AO353" s="31">
        <f t="shared" si="239"/>
        <v>-77.905380612477202</v>
      </c>
      <c r="AP353" s="30">
        <f t="shared" si="253"/>
        <v>19.493882694704595</v>
      </c>
      <c r="AQ353" s="30">
        <f t="shared" si="254"/>
        <v>-19.244228782212005</v>
      </c>
      <c r="AR353" s="31">
        <f t="shared" si="240"/>
        <v>-33.895025401216365</v>
      </c>
      <c r="AS353" s="33">
        <f t="shared" si="241"/>
        <v>-234.32106538605291</v>
      </c>
      <c r="AT353" s="31">
        <f t="shared" si="242"/>
        <v>4.1497053313259563E-3</v>
      </c>
      <c r="AU353" s="31">
        <f t="shared" si="243"/>
        <v>1.7709427618605547</v>
      </c>
      <c r="AV353" s="32">
        <f t="shared" si="244"/>
        <v>-4.9408243185339648E-5</v>
      </c>
      <c r="AW353" s="31">
        <f t="shared" si="245"/>
        <v>-0.19325456922486306</v>
      </c>
      <c r="AX353" s="34">
        <f t="shared" si="246"/>
        <v>4.1002970881406165E-3</v>
      </c>
      <c r="AY353" s="35">
        <f t="shared" si="247"/>
        <v>1.5776881926356916</v>
      </c>
      <c r="AZ353" s="10">
        <f t="shared" si="260"/>
        <v>-36.331708339800407</v>
      </c>
      <c r="BA353" s="10">
        <f t="shared" si="261"/>
        <v>-291.88943310309804</v>
      </c>
      <c r="BB353" s="10">
        <f t="shared" si="248"/>
        <v>-111.88943310309804</v>
      </c>
      <c r="BC353" s="37"/>
      <c r="BD353" s="60">
        <f t="shared" si="249"/>
        <v>-36</v>
      </c>
      <c r="BE353" s="60">
        <f t="shared" si="250"/>
        <v>-292</v>
      </c>
      <c r="BF353" s="60">
        <f t="shared" si="251"/>
        <v>-112</v>
      </c>
      <c r="BI353" s="37">
        <f t="shared" si="255"/>
        <v>-1.0357121246923426</v>
      </c>
      <c r="BJ353" s="37">
        <f t="shared" si="256"/>
        <v>-27.427540966714194</v>
      </c>
      <c r="BK353" s="37">
        <f t="shared" si="257"/>
        <v>-1.4050711109798417</v>
      </c>
      <c r="BL353" s="37">
        <f t="shared" si="258"/>
        <v>-31.718514942966642</v>
      </c>
    </row>
    <row r="354" spans="22:64" x14ac:dyDescent="0.35">
      <c r="V354" s="29">
        <v>4.5000000000000302</v>
      </c>
      <c r="W354" s="36">
        <f t="shared" si="223"/>
        <v>316227.76601686032</v>
      </c>
      <c r="X354" s="30">
        <f t="shared" si="259"/>
        <v>-6.6910605961528935</v>
      </c>
      <c r="Y354" s="31">
        <f t="shared" si="224"/>
        <v>-33.413294943324097</v>
      </c>
      <c r="Z354" s="31">
        <f t="shared" si="225"/>
        <v>-88.776818582229822</v>
      </c>
      <c r="AA354" s="31">
        <f t="shared" si="226"/>
        <v>11.545822860302479</v>
      </c>
      <c r="AB354" s="31">
        <f t="shared" si="227"/>
        <v>-74.652505037355311</v>
      </c>
      <c r="AC354" s="31">
        <f t="shared" si="228"/>
        <v>6.1288433801570744E-2</v>
      </c>
      <c r="AD354" s="31">
        <f t="shared" si="229"/>
        <v>6.7984339379746022</v>
      </c>
      <c r="AE354" s="31">
        <f t="shared" si="230"/>
        <v>-28.49724424537294</v>
      </c>
      <c r="AF354" s="31">
        <f t="shared" si="231"/>
        <v>-156.63088968161054</v>
      </c>
      <c r="AG354" s="31">
        <f t="shared" si="252"/>
        <v>73.803921600570277</v>
      </c>
      <c r="AH354" s="31">
        <f t="shared" si="232"/>
        <v>-97.829318708287957</v>
      </c>
      <c r="AI354" s="31">
        <f t="shared" si="233"/>
        <v>-89.999264374632745</v>
      </c>
      <c r="AJ354" s="31">
        <f t="shared" si="234"/>
        <v>30.827948956659444</v>
      </c>
      <c r="AK354" s="31">
        <f t="shared" si="235"/>
        <v>88.352653257045404</v>
      </c>
      <c r="AL354" s="32">
        <f t="shared" si="236"/>
        <v>-12.650533677388427</v>
      </c>
      <c r="AM354" s="31">
        <f t="shared" si="237"/>
        <v>-76.522529802688851</v>
      </c>
      <c r="AN354" s="31">
        <f t="shared" si="238"/>
        <v>-5.8479818284466631</v>
      </c>
      <c r="AO354" s="31">
        <f t="shared" si="239"/>
        <v>-78.169140920276192</v>
      </c>
      <c r="AP354" s="30">
        <f t="shared" si="253"/>
        <v>19.493882694704595</v>
      </c>
      <c r="AQ354" s="30">
        <f t="shared" si="254"/>
        <v>-19.244228782212005</v>
      </c>
      <c r="AR354" s="31">
        <f t="shared" si="240"/>
        <v>-34.095572161327013</v>
      </c>
      <c r="AS354" s="33">
        <f t="shared" si="241"/>
        <v>-234.80003060188673</v>
      </c>
      <c r="AT354" s="31">
        <f t="shared" si="242"/>
        <v>4.3451771152607154E-3</v>
      </c>
      <c r="AU354" s="31">
        <f t="shared" si="243"/>
        <v>1.8121661262394562</v>
      </c>
      <c r="AV354" s="32">
        <f t="shared" si="244"/>
        <v>-5.1736768079229302E-5</v>
      </c>
      <c r="AW354" s="31">
        <f t="shared" si="245"/>
        <v>-0.19775601107084989</v>
      </c>
      <c r="AX354" s="34">
        <f t="shared" si="246"/>
        <v>4.2934403471814857E-3</v>
      </c>
      <c r="AY354" s="35">
        <f t="shared" si="247"/>
        <v>1.6144101151686063</v>
      </c>
      <c r="AZ354" s="10">
        <f t="shared" si="260"/>
        <v>-36.631483145749755</v>
      </c>
      <c r="BA354" s="10">
        <f t="shared" si="261"/>
        <v>-293.46764129227489</v>
      </c>
      <c r="BB354" s="10">
        <f t="shared" si="248"/>
        <v>-113.46764129227489</v>
      </c>
      <c r="BC354" s="62"/>
      <c r="BD354" s="60">
        <f t="shared" si="249"/>
        <v>-37</v>
      </c>
      <c r="BE354" s="60">
        <f t="shared" si="250"/>
        <v>-293</v>
      </c>
      <c r="BF354" s="60">
        <f t="shared" si="251"/>
        <v>-113</v>
      </c>
      <c r="BI354" s="37">
        <f t="shared" si="255"/>
        <v>-1.0789240679873662</v>
      </c>
      <c r="BJ354" s="37">
        <f t="shared" si="256"/>
        <v>-27.970487568131084</v>
      </c>
      <c r="BK354" s="37">
        <f t="shared" si="257"/>
        <v>-1.4612803567825561</v>
      </c>
      <c r="BL354" s="37">
        <f t="shared" si="258"/>
        <v>-32.311533237425685</v>
      </c>
    </row>
    <row r="355" spans="22:64" x14ac:dyDescent="0.35">
      <c r="V355" s="29">
        <v>4.51000000000003</v>
      </c>
      <c r="W355" s="38">
        <f t="shared" si="223"/>
        <v>323593.6569296511</v>
      </c>
      <c r="X355" s="30">
        <f t="shared" si="259"/>
        <v>-6.6910605961528935</v>
      </c>
      <c r="Y355" s="31">
        <f t="shared" si="224"/>
        <v>-33.613205870887917</v>
      </c>
      <c r="Z355" s="31">
        <f t="shared" si="225"/>
        <v>-88.804653418054798</v>
      </c>
      <c r="AA355" s="31">
        <f t="shared" si="226"/>
        <v>11.732108624365019</v>
      </c>
      <c r="AB355" s="31">
        <f t="shared" si="227"/>
        <v>-74.985911776288006</v>
      </c>
      <c r="AC355" s="31">
        <f t="shared" si="228"/>
        <v>6.4155636505099478E-2</v>
      </c>
      <c r="AD355" s="31">
        <f t="shared" si="229"/>
        <v>6.9552560767807794</v>
      </c>
      <c r="AE355" s="31">
        <f t="shared" si="230"/>
        <v>-28.508002206170694</v>
      </c>
      <c r="AF355" s="31">
        <f t="shared" si="231"/>
        <v>-156.83530911756202</v>
      </c>
      <c r="AG355" s="31">
        <f t="shared" si="252"/>
        <v>73.803921600570277</v>
      </c>
      <c r="AH355" s="31">
        <f t="shared" si="232"/>
        <v>-98.029318708255744</v>
      </c>
      <c r="AI355" s="31">
        <f t="shared" si="233"/>
        <v>-89.999281119510442</v>
      </c>
      <c r="AJ355" s="31">
        <f t="shared" si="234"/>
        <v>31.027787416111096</v>
      </c>
      <c r="AK355" s="31">
        <f t="shared" si="235"/>
        <v>88.390131484668231</v>
      </c>
      <c r="AL355" s="32">
        <f t="shared" si="236"/>
        <v>-12.839903355595819</v>
      </c>
      <c r="AM355" s="31">
        <f t="shared" si="237"/>
        <v>-76.818485808760016</v>
      </c>
      <c r="AN355" s="31">
        <f t="shared" si="238"/>
        <v>-6.0375130471701901</v>
      </c>
      <c r="AO355" s="31">
        <f t="shared" si="239"/>
        <v>-78.427635443602227</v>
      </c>
      <c r="AP355" s="30">
        <f t="shared" si="253"/>
        <v>19.493882694704595</v>
      </c>
      <c r="AQ355" s="30">
        <f t="shared" si="254"/>
        <v>-19.244228782212005</v>
      </c>
      <c r="AR355" s="31">
        <f t="shared" si="240"/>
        <v>-34.29586134084829</v>
      </c>
      <c r="AS355" s="33">
        <f t="shared" si="241"/>
        <v>-235.26294456116426</v>
      </c>
      <c r="AT355" s="31">
        <f t="shared" si="242"/>
        <v>4.5498517712722654E-3</v>
      </c>
      <c r="AU355" s="31">
        <f t="shared" si="243"/>
        <v>1.854347763005707</v>
      </c>
      <c r="AV355" s="32">
        <f t="shared" si="244"/>
        <v>-5.4175031631060051E-5</v>
      </c>
      <c r="AW355" s="31">
        <f t="shared" si="245"/>
        <v>-0.20236230243931216</v>
      </c>
      <c r="AX355" s="34">
        <f t="shared" si="246"/>
        <v>4.4956767396412056E-3</v>
      </c>
      <c r="AY355" s="35">
        <f t="shared" si="247"/>
        <v>1.6519854605663948</v>
      </c>
      <c r="AZ355" s="10">
        <f t="shared" si="260"/>
        <v>-36.934451230506205</v>
      </c>
      <c r="BA355" s="10">
        <f t="shared" si="261"/>
        <v>-295.04187145832964</v>
      </c>
      <c r="BB355" s="10">
        <f t="shared" si="248"/>
        <v>-115.04187145832964</v>
      </c>
      <c r="BC355" s="37"/>
      <c r="BD355" s="60">
        <f t="shared" si="249"/>
        <v>-37</v>
      </c>
      <c r="BE355" s="60">
        <f t="shared" si="250"/>
        <v>-295</v>
      </c>
      <c r="BF355" s="60">
        <f t="shared" si="251"/>
        <v>-115</v>
      </c>
      <c r="BI355" s="37">
        <f t="shared" si="255"/>
        <v>-1.1237163770886218</v>
      </c>
      <c r="BJ355" s="37">
        <f t="shared" si="256"/>
        <v>-28.520480459356953</v>
      </c>
      <c r="BK355" s="37">
        <f t="shared" si="257"/>
        <v>-1.519369189308942</v>
      </c>
      <c r="BL355" s="37">
        <f t="shared" si="258"/>
        <v>-32.910431898374853</v>
      </c>
    </row>
    <row r="356" spans="22:64" x14ac:dyDescent="0.35">
      <c r="V356" s="29">
        <v>4.5200000000000298</v>
      </c>
      <c r="W356" s="38">
        <f t="shared" si="223"/>
        <v>331131.1214826139</v>
      </c>
      <c r="X356" s="30">
        <f t="shared" si="259"/>
        <v>-6.6910605961528935</v>
      </c>
      <c r="Y356" s="31">
        <f t="shared" si="224"/>
        <v>-33.813120805666323</v>
      </c>
      <c r="Z356" s="31">
        <f t="shared" si="225"/>
        <v>-88.831855200959126</v>
      </c>
      <c r="AA356" s="31">
        <f t="shared" si="226"/>
        <v>11.91897107924378</v>
      </c>
      <c r="AB356" s="31">
        <f t="shared" si="227"/>
        <v>-75.312737978173089</v>
      </c>
      <c r="AC356" s="31">
        <f t="shared" si="228"/>
        <v>6.7155938850427491E-2</v>
      </c>
      <c r="AD356" s="31">
        <f t="shared" si="229"/>
        <v>7.115622713908599</v>
      </c>
      <c r="AE356" s="31">
        <f t="shared" si="230"/>
        <v>-28.518054383725008</v>
      </c>
      <c r="AF356" s="31">
        <f t="shared" si="231"/>
        <v>-157.02897046522361</v>
      </c>
      <c r="AG356" s="31">
        <f t="shared" si="252"/>
        <v>73.803921600570277</v>
      </c>
      <c r="AH356" s="31">
        <f t="shared" si="232"/>
        <v>-98.229318708224952</v>
      </c>
      <c r="AI356" s="31">
        <f t="shared" si="233"/>
        <v>-89.999297483228176</v>
      </c>
      <c r="AJ356" s="31">
        <f t="shared" si="234"/>
        <v>31.227633140475763</v>
      </c>
      <c r="AK356" s="31">
        <f t="shared" si="235"/>
        <v>88.426757935261236</v>
      </c>
      <c r="AL356" s="32">
        <f t="shared" si="236"/>
        <v>-13.029727129495004</v>
      </c>
      <c r="AM356" s="31">
        <f t="shared" si="237"/>
        <v>-77.108398619979795</v>
      </c>
      <c r="AN356" s="31">
        <f t="shared" si="238"/>
        <v>-6.2274910966739156</v>
      </c>
      <c r="AO356" s="31">
        <f t="shared" si="239"/>
        <v>-78.680938167946735</v>
      </c>
      <c r="AP356" s="30">
        <f t="shared" si="253"/>
        <v>19.493882694704595</v>
      </c>
      <c r="AQ356" s="30">
        <f t="shared" si="254"/>
        <v>-19.244228782212005</v>
      </c>
      <c r="AR356" s="31">
        <f t="shared" si="240"/>
        <v>-34.495891567906334</v>
      </c>
      <c r="AS356" s="33">
        <f t="shared" si="241"/>
        <v>-235.70990863317036</v>
      </c>
      <c r="AT356" s="31">
        <f t="shared" si="242"/>
        <v>4.7641621086137167E-3</v>
      </c>
      <c r="AU356" s="31">
        <f t="shared" si="243"/>
        <v>1.8975098544163309</v>
      </c>
      <c r="AV356" s="32">
        <f t="shared" si="244"/>
        <v>-5.6728205537577419E-5</v>
      </c>
      <c r="AW356" s="31">
        <f t="shared" si="245"/>
        <v>-0.20707588540859131</v>
      </c>
      <c r="AX356" s="34">
        <f t="shared" si="246"/>
        <v>4.7074339030761395E-3</v>
      </c>
      <c r="AY356" s="35">
        <f t="shared" si="247"/>
        <v>1.6904339690077397</v>
      </c>
      <c r="AZ356" s="10">
        <f t="shared" si="260"/>
        <v>-37.24068810324561</v>
      </c>
      <c r="BA356" s="10">
        <f t="shared" si="261"/>
        <v>-296.61188541147141</v>
      </c>
      <c r="BB356" s="10">
        <f t="shared" si="248"/>
        <v>-116.61188541147141</v>
      </c>
      <c r="BC356" s="37"/>
      <c r="BD356" s="60">
        <f t="shared" si="249"/>
        <v>-37</v>
      </c>
      <c r="BE356" s="60">
        <f t="shared" si="250"/>
        <v>-297</v>
      </c>
      <c r="BF356" s="60">
        <f t="shared" si="251"/>
        <v>-117</v>
      </c>
      <c r="BI356" s="37">
        <f t="shared" si="255"/>
        <v>-1.1701297388685248</v>
      </c>
      <c r="BJ356" s="37">
        <f t="shared" si="256"/>
        <v>-29.077405777783913</v>
      </c>
      <c r="BK356" s="37">
        <f t="shared" si="257"/>
        <v>-1.579374230373831</v>
      </c>
      <c r="BL356" s="37">
        <f t="shared" si="258"/>
        <v>-33.515004969524846</v>
      </c>
    </row>
    <row r="357" spans="22:64" x14ac:dyDescent="0.35">
      <c r="V357" s="29">
        <v>4.5300000000000296</v>
      </c>
      <c r="W357" s="36">
        <f t="shared" si="223"/>
        <v>338844.15613922582</v>
      </c>
      <c r="X357" s="30">
        <f t="shared" si="259"/>
        <v>-6.6910605961528935</v>
      </c>
      <c r="Y357" s="31">
        <f t="shared" si="224"/>
        <v>-34.013039567454989</v>
      </c>
      <c r="Z357" s="31">
        <f t="shared" si="225"/>
        <v>-88.858438304610303</v>
      </c>
      <c r="AA357" s="31">
        <f t="shared" si="226"/>
        <v>12.106387613102907</v>
      </c>
      <c r="AB357" s="31">
        <f t="shared" si="227"/>
        <v>-75.633071821864633</v>
      </c>
      <c r="AC357" s="31">
        <f t="shared" si="228"/>
        <v>7.0295421096422617E-2</v>
      </c>
      <c r="AD357" s="31">
        <f t="shared" si="229"/>
        <v>7.2796088220121398</v>
      </c>
      <c r="AE357" s="31">
        <f t="shared" si="230"/>
        <v>-28.527417129408555</v>
      </c>
      <c r="AF357" s="31">
        <f t="shared" si="231"/>
        <v>-157.2119013044628</v>
      </c>
      <c r="AG357" s="31">
        <f t="shared" si="252"/>
        <v>73.803921600570277</v>
      </c>
      <c r="AH357" s="31">
        <f t="shared" si="232"/>
        <v>-98.429318708195567</v>
      </c>
      <c r="AI357" s="31">
        <f t="shared" si="233"/>
        <v>-89.999313474462227</v>
      </c>
      <c r="AJ357" s="31">
        <f t="shared" si="234"/>
        <v>31.427485803271708</v>
      </c>
      <c r="AK357" s="31">
        <f t="shared" si="235"/>
        <v>88.462551908847544</v>
      </c>
      <c r="AL357" s="32">
        <f t="shared" si="236"/>
        <v>-13.219986599368109</v>
      </c>
      <c r="AM357" s="31">
        <f t="shared" si="237"/>
        <v>-77.39236254452841</v>
      </c>
      <c r="AN357" s="31">
        <f t="shared" si="238"/>
        <v>-6.4178979037216912</v>
      </c>
      <c r="AO357" s="31">
        <f t="shared" si="239"/>
        <v>-78.929124110143093</v>
      </c>
      <c r="AP357" s="30">
        <f t="shared" si="253"/>
        <v>19.493882694704595</v>
      </c>
      <c r="AQ357" s="30">
        <f t="shared" si="254"/>
        <v>-19.244228782212005</v>
      </c>
      <c r="AR357" s="31">
        <f t="shared" si="240"/>
        <v>-34.695661120637652</v>
      </c>
      <c r="AS357" s="33">
        <f t="shared" si="241"/>
        <v>-236.14102541460591</v>
      </c>
      <c r="AT357" s="31">
        <f t="shared" si="242"/>
        <v>4.9885612466813315E-3</v>
      </c>
      <c r="AU357" s="31">
        <f t="shared" si="243"/>
        <v>1.9416750895183865</v>
      </c>
      <c r="AV357" s="32">
        <f t="shared" si="244"/>
        <v>-5.9401705215431559E-5</v>
      </c>
      <c r="AW357" s="31">
        <f t="shared" si="245"/>
        <v>-0.21189925892741296</v>
      </c>
      <c r="AX357" s="34">
        <f t="shared" si="246"/>
        <v>4.9291595414658997E-3</v>
      </c>
      <c r="AY357" s="35">
        <f t="shared" si="247"/>
        <v>1.7297758305909736</v>
      </c>
      <c r="AZ357" s="10">
        <f t="shared" si="260"/>
        <v>-37.550267700400305</v>
      </c>
      <c r="BA357" s="10">
        <f t="shared" si="261"/>
        <v>-298.17742188607934</v>
      </c>
      <c r="BB357" s="10">
        <f t="shared" si="248"/>
        <v>-118.17742188607934</v>
      </c>
      <c r="BC357" s="62"/>
      <c r="BD357" s="60">
        <f t="shared" si="249"/>
        <v>-38</v>
      </c>
      <c r="BE357" s="60">
        <f t="shared" si="250"/>
        <v>-298</v>
      </c>
      <c r="BF357" s="60">
        <f t="shared" si="251"/>
        <v>-118</v>
      </c>
      <c r="BI357" s="37">
        <f t="shared" si="255"/>
        <v>-1.2182046468846675</v>
      </c>
      <c r="BJ357" s="37">
        <f t="shared" si="256"/>
        <v>-29.641137814751936</v>
      </c>
      <c r="BK357" s="37">
        <f t="shared" si="257"/>
        <v>-1.6413310924194546</v>
      </c>
      <c r="BL357" s="37">
        <f t="shared" si="258"/>
        <v>-34.125034487312455</v>
      </c>
    </row>
    <row r="358" spans="22:64" x14ac:dyDescent="0.35">
      <c r="V358" s="29">
        <v>4.5400000000000302</v>
      </c>
      <c r="W358" s="38">
        <f t="shared" si="223"/>
        <v>346736.85045255604</v>
      </c>
      <c r="X358" s="30">
        <f t="shared" si="259"/>
        <v>-6.6910605961528935</v>
      </c>
      <c r="Y358" s="31">
        <f t="shared" si="224"/>
        <v>-34.21296198414688</v>
      </c>
      <c r="Z358" s="31">
        <f t="shared" si="225"/>
        <v>-88.884416777916954</v>
      </c>
      <c r="AA358" s="31">
        <f t="shared" si="226"/>
        <v>12.294336364842788</v>
      </c>
      <c r="AB358" s="31">
        <f t="shared" si="227"/>
        <v>-75.947003015301476</v>
      </c>
      <c r="AC358" s="31">
        <f t="shared" si="228"/>
        <v>7.3580431927982637E-2</v>
      </c>
      <c r="AD358" s="31">
        <f t="shared" si="229"/>
        <v>7.4472905964915279</v>
      </c>
      <c r="AE358" s="31">
        <f t="shared" si="230"/>
        <v>-28.536105783529003</v>
      </c>
      <c r="AF358" s="31">
        <f t="shared" si="231"/>
        <v>-157.38412919672689</v>
      </c>
      <c r="AG358" s="31">
        <f t="shared" si="252"/>
        <v>73.803921600570277</v>
      </c>
      <c r="AH358" s="31">
        <f t="shared" si="232"/>
        <v>-98.629318708167517</v>
      </c>
      <c r="AI358" s="31">
        <f t="shared" si="233"/>
        <v>-89.999329101691359</v>
      </c>
      <c r="AJ358" s="31">
        <f t="shared" si="234"/>
        <v>31.627345092667941</v>
      </c>
      <c r="AK358" s="31">
        <f t="shared" si="235"/>
        <v>88.497532272044808</v>
      </c>
      <c r="AL358" s="32">
        <f t="shared" si="236"/>
        <v>-13.410664027142507</v>
      </c>
      <c r="AM358" s="31">
        <f t="shared" si="237"/>
        <v>-77.670472318634552</v>
      </c>
      <c r="AN358" s="31">
        <f t="shared" si="238"/>
        <v>-6.6087160420718067</v>
      </c>
      <c r="AO358" s="31">
        <f t="shared" si="239"/>
        <v>-79.172269148281103</v>
      </c>
      <c r="AP358" s="30">
        <f t="shared" si="253"/>
        <v>19.493882694704595</v>
      </c>
      <c r="AQ358" s="30">
        <f t="shared" si="254"/>
        <v>-19.244228782212005</v>
      </c>
      <c r="AR358" s="31">
        <f t="shared" si="240"/>
        <v>-34.895167913108217</v>
      </c>
      <c r="AS358" s="33">
        <f t="shared" si="241"/>
        <v>-236.55639834500801</v>
      </c>
      <c r="AT358" s="31">
        <f t="shared" si="242"/>
        <v>5.223523563773624E-3</v>
      </c>
      <c r="AU358" s="31">
        <f t="shared" si="243"/>
        <v>1.9868666752484065</v>
      </c>
      <c r="AV358" s="32">
        <f t="shared" si="244"/>
        <v>-6.2201201286527549E-5</v>
      </c>
      <c r="AW358" s="31">
        <f t="shared" si="245"/>
        <v>-0.21683498013864252</v>
      </c>
      <c r="AX358" s="34">
        <f t="shared" si="246"/>
        <v>5.1613223624870962E-3</v>
      </c>
      <c r="AY358" s="35">
        <f t="shared" si="247"/>
        <v>1.7700316951097641</v>
      </c>
      <c r="AZ358" s="10">
        <f t="shared" si="260"/>
        <v>-37.863262158198836</v>
      </c>
      <c r="BA358" s="10">
        <f t="shared" si="261"/>
        <v>-299.73819617394963</v>
      </c>
      <c r="BB358" s="10">
        <f t="shared" si="248"/>
        <v>-119.73819617394963</v>
      </c>
      <c r="BC358" s="37"/>
      <c r="BD358" s="60">
        <f t="shared" si="249"/>
        <v>-38</v>
      </c>
      <c r="BE358" s="60">
        <f t="shared" si="250"/>
        <v>-300</v>
      </c>
      <c r="BF358" s="60">
        <f t="shared" si="251"/>
        <v>-120</v>
      </c>
      <c r="BI358" s="37">
        <f t="shared" si="255"/>
        <v>-1.2679813036463818</v>
      </c>
      <c r="BJ358" s="37">
        <f t="shared" si="256"/>
        <v>-30.211538849999439</v>
      </c>
      <c r="BK358" s="37">
        <f t="shared" si="257"/>
        <v>-1.7052742638067262</v>
      </c>
      <c r="BL358" s="37">
        <f t="shared" si="258"/>
        <v>-34.740290674051948</v>
      </c>
    </row>
    <row r="359" spans="22:64" x14ac:dyDescent="0.35">
      <c r="V359" s="29">
        <v>4.55000000000003</v>
      </c>
      <c r="W359" s="38">
        <f t="shared" si="223"/>
        <v>354813.38923360041</v>
      </c>
      <c r="X359" s="30">
        <f t="shared" si="259"/>
        <v>-6.6910605961528935</v>
      </c>
      <c r="Y359" s="31">
        <f t="shared" si="224"/>
        <v>-34.412887891368996</v>
      </c>
      <c r="Z359" s="31">
        <f t="shared" si="225"/>
        <v>-88.90980435225967</v>
      </c>
      <c r="AA359" s="31">
        <f t="shared" si="226"/>
        <v>12.482796210564524</v>
      </c>
      <c r="AB359" s="31">
        <f t="shared" si="227"/>
        <v>-76.254622580998117</v>
      </c>
      <c r="AC359" s="31">
        <f t="shared" si="228"/>
        <v>7.7017599422439256E-2</v>
      </c>
      <c r="AD359" s="31">
        <f t="shared" si="229"/>
        <v>7.6187454488036783</v>
      </c>
      <c r="AE359" s="31">
        <f t="shared" si="230"/>
        <v>-28.544134677534927</v>
      </c>
      <c r="AF359" s="31">
        <f t="shared" si="231"/>
        <v>-157.54568148445412</v>
      </c>
      <c r="AG359" s="31">
        <f t="shared" si="252"/>
        <v>73.803921600570277</v>
      </c>
      <c r="AH359" s="31">
        <f t="shared" si="232"/>
        <v>-98.829318708140704</v>
      </c>
      <c r="AI359" s="31">
        <f t="shared" si="233"/>
        <v>-89.999344373201311</v>
      </c>
      <c r="AJ359" s="31">
        <f t="shared" si="234"/>
        <v>31.827210710828581</v>
      </c>
      <c r="AK359" s="31">
        <f t="shared" si="235"/>
        <v>88.531717467536879</v>
      </c>
      <c r="AL359" s="32">
        <f t="shared" si="236"/>
        <v>-13.601742319704345</v>
      </c>
      <c r="AM359" s="31">
        <f t="shared" si="237"/>
        <v>-77.942822956273602</v>
      </c>
      <c r="AN359" s="31">
        <f t="shared" si="238"/>
        <v>-6.7999287164461908</v>
      </c>
      <c r="AO359" s="31">
        <f t="shared" si="239"/>
        <v>-79.410449861938034</v>
      </c>
      <c r="AP359" s="30">
        <f t="shared" si="253"/>
        <v>19.493882694704595</v>
      </c>
      <c r="AQ359" s="30">
        <f t="shared" si="254"/>
        <v>-19.244228782212005</v>
      </c>
      <c r="AR359" s="31">
        <f t="shared" si="240"/>
        <v>-35.094409481488526</v>
      </c>
      <c r="AS359" s="33">
        <f t="shared" si="241"/>
        <v>-236.95613134639217</v>
      </c>
      <c r="AT359" s="31">
        <f t="shared" si="242"/>
        <v>5.4695456897687015E-3</v>
      </c>
      <c r="AU359" s="31">
        <f t="shared" si="243"/>
        <v>2.0331083477403009</v>
      </c>
      <c r="AV359" s="32">
        <f t="shared" si="244"/>
        <v>-6.5132631607369717E-5</v>
      </c>
      <c r="AW359" s="31">
        <f t="shared" si="245"/>
        <v>-0.2218856657338095</v>
      </c>
      <c r="AX359" s="34">
        <f t="shared" si="246"/>
        <v>5.4044130581613319E-3</v>
      </c>
      <c r="AY359" s="35">
        <f t="shared" si="247"/>
        <v>1.8112226820064914</v>
      </c>
      <c r="AZ359" s="10">
        <f t="shared" si="260"/>
        <v>-38.17974158193207</v>
      </c>
      <c r="BA359" s="10">
        <f t="shared" si="261"/>
        <v>-301.29389987588854</v>
      </c>
      <c r="BB359" s="10">
        <f t="shared" si="248"/>
        <v>-121.29389987588854</v>
      </c>
      <c r="BC359" s="37"/>
      <c r="BD359" s="60">
        <f t="shared" si="249"/>
        <v>-38</v>
      </c>
      <c r="BE359" s="60">
        <f t="shared" si="250"/>
        <v>-301</v>
      </c>
      <c r="BF359" s="60">
        <f t="shared" si="251"/>
        <v>-121</v>
      </c>
      <c r="BI359" s="37">
        <f t="shared" si="255"/>
        <v>-1.3194995191082124</v>
      </c>
      <c r="BJ359" s="37">
        <f t="shared" si="256"/>
        <v>-30.788459024725462</v>
      </c>
      <c r="BK359" s="37">
        <f t="shared" si="257"/>
        <v>-1.7712369943934911</v>
      </c>
      <c r="BL359" s="37">
        <f t="shared" si="258"/>
        <v>-35.360532186777391</v>
      </c>
    </row>
    <row r="360" spans="22:64" x14ac:dyDescent="0.35">
      <c r="V360" s="29">
        <v>4.5600000000000298</v>
      </c>
      <c r="W360" s="36">
        <f t="shared" si="223"/>
        <v>363078.05477012682</v>
      </c>
      <c r="X360" s="30">
        <f t="shared" si="259"/>
        <v>-6.6910605961528935</v>
      </c>
      <c r="Y360" s="31">
        <f t="shared" si="224"/>
        <v>-34.612817132135419</v>
      </c>
      <c r="Z360" s="31">
        <f t="shared" si="225"/>
        <v>-88.934614448567814</v>
      </c>
      <c r="AA360" s="31">
        <f t="shared" si="226"/>
        <v>12.671746749235995</v>
      </c>
      <c r="AB360" s="31">
        <f t="shared" si="227"/>
        <v>-76.556022653148844</v>
      </c>
      <c r="AC360" s="31">
        <f t="shared" si="228"/>
        <v>8.0613842379661252E-2</v>
      </c>
      <c r="AD360" s="31">
        <f t="shared" si="229"/>
        <v>7.7940519973685678</v>
      </c>
      <c r="AE360" s="31">
        <f t="shared" si="230"/>
        <v>-28.551517136672658</v>
      </c>
      <c r="AF360" s="31">
        <f t="shared" si="231"/>
        <v>-157.69658510434809</v>
      </c>
      <c r="AG360" s="31">
        <f t="shared" si="252"/>
        <v>73.803921600570277</v>
      </c>
      <c r="AH360" s="31">
        <f t="shared" si="232"/>
        <v>-99.029318708115127</v>
      </c>
      <c r="AI360" s="31">
        <f t="shared" si="233"/>
        <v>-89.999359297089256</v>
      </c>
      <c r="AJ360" s="31">
        <f t="shared" si="234"/>
        <v>32.027082373286575</v>
      </c>
      <c r="AK360" s="31">
        <f t="shared" si="235"/>
        <v>88.565125523356002</v>
      </c>
      <c r="AL360" s="32">
        <f t="shared" si="236"/>
        <v>-13.793205011995894</v>
      </c>
      <c r="AM360" s="31">
        <f t="shared" si="237"/>
        <v>-78.209509608633624</v>
      </c>
      <c r="AN360" s="31">
        <f t="shared" si="238"/>
        <v>-6.9915197462541698</v>
      </c>
      <c r="AO360" s="31">
        <f t="shared" si="239"/>
        <v>-79.643743382366878</v>
      </c>
      <c r="AP360" s="30">
        <f t="shared" si="253"/>
        <v>19.493882694704595</v>
      </c>
      <c r="AQ360" s="30">
        <f t="shared" si="254"/>
        <v>-19.244228782212005</v>
      </c>
      <c r="AR360" s="31">
        <f t="shared" si="240"/>
        <v>-35.293382970434237</v>
      </c>
      <c r="AS360" s="33">
        <f t="shared" si="241"/>
        <v>-237.34032848671495</v>
      </c>
      <c r="AT360" s="31">
        <f t="shared" si="242"/>
        <v>5.7271475446805066E-3</v>
      </c>
      <c r="AU360" s="31">
        <f t="shared" si="243"/>
        <v>2.0804243838430572</v>
      </c>
      <c r="AV360" s="32">
        <f t="shared" si="244"/>
        <v>-6.8202213862661774E-5</v>
      </c>
      <c r="AW360" s="31">
        <f t="shared" si="245"/>
        <v>-0.22705399333911461</v>
      </c>
      <c r="AX360" s="34">
        <f t="shared" si="246"/>
        <v>5.6589453308178448E-3</v>
      </c>
      <c r="AY360" s="35">
        <f t="shared" si="247"/>
        <v>1.8533703905039425</v>
      </c>
      <c r="AZ360" s="10">
        <f t="shared" si="260"/>
        <v>-38.499773812980216</v>
      </c>
      <c r="BA360" s="10">
        <f t="shared" si="261"/>
        <v>-302.84420077507366</v>
      </c>
      <c r="BB360" s="10">
        <f t="shared" si="248"/>
        <v>-122.84420077507366</v>
      </c>
      <c r="BC360" s="62"/>
      <c r="BD360" s="60">
        <f t="shared" si="249"/>
        <v>-38</v>
      </c>
      <c r="BE360" s="60">
        <f t="shared" si="250"/>
        <v>-303</v>
      </c>
      <c r="BF360" s="60">
        <f t="shared" si="251"/>
        <v>-123</v>
      </c>
      <c r="BI360" s="37">
        <f t="shared" si="255"/>
        <v>-1.3727986057605666</v>
      </c>
      <c r="BJ360" s="37">
        <f t="shared" si="256"/>
        <v>-31.371736256246479</v>
      </c>
      <c r="BK360" s="37">
        <f t="shared" si="257"/>
        <v>-1.8392511821162305</v>
      </c>
      <c r="BL360" s="37">
        <f t="shared" si="258"/>
        <v>-35.985506422616176</v>
      </c>
    </row>
    <row r="361" spans="22:64" x14ac:dyDescent="0.35">
      <c r="V361" s="29">
        <v>4.5700000000000296</v>
      </c>
      <c r="W361" s="38">
        <f t="shared" ref="W361:W424" si="262">10*10^V361</f>
        <v>371535.22909719788</v>
      </c>
      <c r="X361" s="30">
        <f t="shared" si="259"/>
        <v>-6.6910605961528935</v>
      </c>
      <c r="Y361" s="31">
        <f t="shared" ref="Y361:Y424" si="263">20*LOG(1/SQRT((W361/fp)^2+1))</f>
        <v>-34.812749556515719</v>
      </c>
      <c r="Z361" s="31">
        <f t="shared" ref="Z361:Z424" si="264">-180/PI()*ATAN(W361/fp)</f>
        <v>-88.958860184245495</v>
      </c>
      <c r="AA361" s="31">
        <f t="shared" ref="AA361:AA424" si="265">20*LOG(SQRT((W361/fzRHP)^2+1))</f>
        <v>12.861168287677438</v>
      </c>
      <c r="AB361" s="31">
        <f t="shared" ref="AB361:AB424" si="266">-180/PI()*ATAN(W361/fzRHP)</f>
        <v>-76.851296286088868</v>
      </c>
      <c r="AC361" s="31">
        <f t="shared" ref="AC361:AC424" si="267">20*LOG(SQRT((W361/fzESR)^2+1))</f>
        <v>8.4376382019463111E-2</v>
      </c>
      <c r="AD361" s="31">
        <f t="shared" ref="AD361:AD424" si="268">180/PI()*ATAN(W361/fzESR)</f>
        <v>7.9732900558845188</v>
      </c>
      <c r="AE361" s="31">
        <f t="shared" ref="AE361:AE424" si="269">X361+Y361+AA361+AC361</f>
        <v>-28.558265482971713</v>
      </c>
      <c r="AF361" s="31">
        <f t="shared" ref="AF361:AF424" si="270">Z361+AB361+AD361</f>
        <v>-157.83686641444984</v>
      </c>
      <c r="AG361" s="31">
        <f t="shared" si="252"/>
        <v>73.803921600570277</v>
      </c>
      <c r="AH361" s="31">
        <f t="shared" ref="AH361:AH424" si="271">20*LOG(1/SQRT((W361/fp_comp1)^2+1))</f>
        <v>-99.229318708090659</v>
      </c>
      <c r="AI361" s="31">
        <f t="shared" ref="AI361:AI424" si="272">-180/PI()*ATAN(W361/fp_comp1)</f>
        <v>-89.999373881268056</v>
      </c>
      <c r="AJ361" s="31">
        <f t="shared" ref="AJ361:AJ424" si="273">20*LOG(SQRT((W361/fz_comp)^2+1))</f>
        <v>32.226959808345043</v>
      </c>
      <c r="AK361" s="31">
        <f t="shared" ref="AK361:AK424" si="274">180/PI()*ATAN(W361/fz_comp)</f>
        <v>88.597774061978171</v>
      </c>
      <c r="AL361" s="32">
        <f t="shared" ref="AL361:AL424" si="275">20*LOG(1/SQRT((W361/fp_comp2)^2+1))</f>
        <v>-13.985036249969973</v>
      </c>
      <c r="AM361" s="31">
        <f t="shared" ref="AM361:AM424" si="276">-180/PI()*ATAN(W361/fp_comp2)</f>
        <v>-78.470627432982411</v>
      </c>
      <c r="AN361" s="31">
        <f t="shared" ref="AN361:AN424" si="277">AG361+AH361+AJ361+AL361</f>
        <v>-7.1834735491453117</v>
      </c>
      <c r="AO361" s="31">
        <f t="shared" ref="AO361:AO424" si="278">AI361+AK361+AM361</f>
        <v>-79.872227252272296</v>
      </c>
      <c r="AP361" s="30">
        <f t="shared" si="253"/>
        <v>19.493882694704595</v>
      </c>
      <c r="AQ361" s="30">
        <f t="shared" si="254"/>
        <v>-19.244228782212005</v>
      </c>
      <c r="AR361" s="31">
        <f t="shared" ref="AR361:AR424" si="279">AE361+AN361+AP361+AQ361</f>
        <v>-35.492085119624434</v>
      </c>
      <c r="AS361" s="33">
        <f t="shared" ref="AS361:AS424" si="280">AF361+AO361</f>
        <v>-237.70909366672214</v>
      </c>
      <c r="AT361" s="31">
        <f t="shared" ref="AT361:AT424" si="281">20*LOG(SQRT((W361/fz_ff)^2+1))</f>
        <v>5.9968734252017165E-3</v>
      </c>
      <c r="AU361" s="31">
        <f t="shared" ref="AU361:AU424" si="282">180/PI()*ATAN(W361/fz_ff)</f>
        <v>2.128839612849283</v>
      </c>
      <c r="AV361" s="32">
        <f t="shared" ref="AV361:AV424" si="283">20*LOG(1/SQRT((W361/fp_ff)^2+1))</f>
        <v>-7.1416458747282859E-5</v>
      </c>
      <c r="AW361" s="31">
        <f t="shared" ref="AW361:AW424" si="284">-180/PI()*ATAN(W361/fp_ff)</f>
        <v>-0.23234270293364143</v>
      </c>
      <c r="AX361" s="34">
        <f t="shared" ref="AX361:AX424" si="285">AT361+AV361</f>
        <v>5.9254569664544338E-3</v>
      </c>
      <c r="AY361" s="35">
        <f t="shared" ref="AY361:AY424" si="286">AU361+AW361</f>
        <v>1.8964969099156417</v>
      </c>
      <c r="AZ361" s="10">
        <f t="shared" si="260"/>
        <v>-38.823424194716701</v>
      </c>
      <c r="BA361" s="10">
        <f t="shared" si="261"/>
        <v>-304.38874283497603</v>
      </c>
      <c r="BB361" s="10">
        <f t="shared" ref="BB361:BB424" si="287">BA361+180</f>
        <v>-124.38874283497603</v>
      </c>
      <c r="BC361" s="37"/>
      <c r="BD361" s="60">
        <f t="shared" ref="BD361:BD424" si="288">ROUND(AZ361,0)</f>
        <v>-39</v>
      </c>
      <c r="BE361" s="60">
        <f t="shared" ref="BE361:BE424" si="289">ROUND(BA361,0)</f>
        <v>-304</v>
      </c>
      <c r="BF361" s="60">
        <f t="shared" ref="BF361:BF424" si="290">ROUND(BB361,0)</f>
        <v>-124</v>
      </c>
      <c r="BI361" s="37">
        <f t="shared" si="255"/>
        <v>-1.4279172707406718</v>
      </c>
      <c r="BJ361" s="37">
        <f t="shared" si="256"/>
        <v>-31.961196197087187</v>
      </c>
      <c r="BK361" s="37">
        <f t="shared" si="257"/>
        <v>-1.9093472613180453</v>
      </c>
      <c r="BL361" s="37">
        <f t="shared" si="258"/>
        <v>-36.614949881082332</v>
      </c>
    </row>
    <row r="362" spans="22:64" x14ac:dyDescent="0.35">
      <c r="V362" s="29">
        <v>4.5800000000000303</v>
      </c>
      <c r="W362" s="38">
        <f t="shared" si="262"/>
        <v>380189.39632058778</v>
      </c>
      <c r="X362" s="30">
        <f t="shared" si="259"/>
        <v>-6.6910605961528935</v>
      </c>
      <c r="Y362" s="31">
        <f t="shared" si="263"/>
        <v>-35.012685021318376</v>
      </c>
      <c r="Z362" s="31">
        <f t="shared" si="264"/>
        <v>-88.982554379949079</v>
      </c>
      <c r="AA362" s="31">
        <f t="shared" si="265"/>
        <v>13.051041824976773</v>
      </c>
      <c r="AB362" s="31">
        <f t="shared" si="266"/>
        <v>-77.140537273827846</v>
      </c>
      <c r="AC362" s="31">
        <f t="shared" si="267"/>
        <v>8.8312754049135106E-2</v>
      </c>
      <c r="AD362" s="31">
        <f t="shared" si="268"/>
        <v>8.1565406188564396</v>
      </c>
      <c r="AE362" s="31">
        <f t="shared" si="269"/>
        <v>-28.564391038445365</v>
      </c>
      <c r="AF362" s="31">
        <f t="shared" si="270"/>
        <v>-157.96655103492049</v>
      </c>
      <c r="AG362" s="31">
        <f t="shared" si="252"/>
        <v>73.803921600570277</v>
      </c>
      <c r="AH362" s="31">
        <f t="shared" si="271"/>
        <v>-99.429318708067328</v>
      </c>
      <c r="AI362" s="31">
        <f t="shared" si="272"/>
        <v>-89.999388133470404</v>
      </c>
      <c r="AJ362" s="31">
        <f t="shared" si="273"/>
        <v>32.426842756505557</v>
      </c>
      <c r="AK362" s="31">
        <f t="shared" si="274"/>
        <v>88.629680309234317</v>
      </c>
      <c r="AL362" s="32">
        <f t="shared" si="275"/>
        <v>-14.177220773468795</v>
      </c>
      <c r="AM362" s="31">
        <f t="shared" si="276"/>
        <v>-78.726271470564356</v>
      </c>
      <c r="AN362" s="31">
        <f t="shared" si="277"/>
        <v>-7.3757751244602883</v>
      </c>
      <c r="AO362" s="31">
        <f t="shared" si="278"/>
        <v>-80.095979294800443</v>
      </c>
      <c r="AP362" s="30">
        <f t="shared" si="253"/>
        <v>19.493882694704595</v>
      </c>
      <c r="AQ362" s="30">
        <f t="shared" si="254"/>
        <v>-19.244228782212005</v>
      </c>
      <c r="AR362" s="31">
        <f t="shared" si="279"/>
        <v>-35.690512250413065</v>
      </c>
      <c r="AS362" s="33">
        <f t="shared" si="280"/>
        <v>-238.06253032972091</v>
      </c>
      <c r="AT362" s="31">
        <f t="shared" si="281"/>
        <v>6.2792931413793067E-3</v>
      </c>
      <c r="AU362" s="31">
        <f t="shared" si="282"/>
        <v>2.1783794284355178</v>
      </c>
      <c r="AV362" s="32">
        <f t="shared" si="283"/>
        <v>-7.4782183778118852E-5</v>
      </c>
      <c r="AW362" s="31">
        <f t="shared" si="284"/>
        <v>-0.23775459830052495</v>
      </c>
      <c r="AX362" s="34">
        <f t="shared" si="285"/>
        <v>6.2045109576011875E-3</v>
      </c>
      <c r="AY362" s="35">
        <f t="shared" si="286"/>
        <v>1.9406248301349929</v>
      </c>
      <c r="AZ362" s="10">
        <f t="shared" si="260"/>
        <v>-39.150755338480202</v>
      </c>
      <c r="BA362" s="10">
        <f t="shared" si="261"/>
        <v>-305.92714632394825</v>
      </c>
      <c r="BB362" s="10">
        <f t="shared" si="287"/>
        <v>-125.92714632394825</v>
      </c>
      <c r="BC362" s="37"/>
      <c r="BD362" s="60">
        <f t="shared" si="288"/>
        <v>-39</v>
      </c>
      <c r="BE362" s="60">
        <f t="shared" si="289"/>
        <v>-306</v>
      </c>
      <c r="BF362" s="60">
        <f t="shared" si="290"/>
        <v>-126</v>
      </c>
      <c r="BI362" s="37">
        <f t="shared" si="255"/>
        <v>-1.4848935054395525</v>
      </c>
      <c r="BJ362" s="37">
        <f t="shared" si="256"/>
        <v>-32.556652241161608</v>
      </c>
      <c r="BK362" s="37">
        <f t="shared" si="257"/>
        <v>-1.9815540935851859</v>
      </c>
      <c r="BL362" s="37">
        <f t="shared" si="258"/>
        <v>-37.2485885832007</v>
      </c>
    </row>
    <row r="363" spans="22:64" x14ac:dyDescent="0.35">
      <c r="V363" s="29">
        <v>4.5900000000000301</v>
      </c>
      <c r="W363" s="36">
        <f t="shared" si="262"/>
        <v>389045.14499430778</v>
      </c>
      <c r="X363" s="30">
        <f t="shared" si="259"/>
        <v>-6.6910605961528935</v>
      </c>
      <c r="Y363" s="31">
        <f t="shared" si="263"/>
        <v>-35.212623389788149</v>
      </c>
      <c r="Z363" s="31">
        <f t="shared" si="264"/>
        <v>-89.005709566219338</v>
      </c>
      <c r="AA363" s="31">
        <f t="shared" si="265"/>
        <v>13.241349036436334</v>
      </c>
      <c r="AB363" s="31">
        <f t="shared" si="266"/>
        <v>-77.42383998034461</v>
      </c>
      <c r="AC363" s="31">
        <f t="shared" si="267"/>
        <v>9.2430821102702204E-2</v>
      </c>
      <c r="AD363" s="31">
        <f t="shared" si="268"/>
        <v>8.3438858441296819</v>
      </c>
      <c r="AE363" s="31">
        <f t="shared" si="269"/>
        <v>-28.569904128402008</v>
      </c>
      <c r="AF363" s="31">
        <f t="shared" si="270"/>
        <v>-158.08566370243426</v>
      </c>
      <c r="AG363" s="31">
        <f t="shared" si="252"/>
        <v>73.803921600570277</v>
      </c>
      <c r="AH363" s="31">
        <f t="shared" si="271"/>
        <v>-99.629318708045048</v>
      </c>
      <c r="AI363" s="31">
        <f t="shared" si="272"/>
        <v>-89.999402061253022</v>
      </c>
      <c r="AJ363" s="31">
        <f t="shared" si="273"/>
        <v>32.62673096992156</v>
      </c>
      <c r="AK363" s="31">
        <f t="shared" si="274"/>
        <v>88.660861103039878</v>
      </c>
      <c r="AL363" s="32">
        <f t="shared" si="275"/>
        <v>-14.369743899087499</v>
      </c>
      <c r="AM363" s="31">
        <f t="shared" si="276"/>
        <v>-78.976536533151659</v>
      </c>
      <c r="AN363" s="31">
        <f t="shared" si="277"/>
        <v>-7.5684100366407101</v>
      </c>
      <c r="AO363" s="31">
        <f t="shared" si="278"/>
        <v>-80.315077491364804</v>
      </c>
      <c r="AP363" s="30">
        <f t="shared" si="253"/>
        <v>19.493882694704595</v>
      </c>
      <c r="AQ363" s="30">
        <f t="shared" si="254"/>
        <v>-19.244228782212005</v>
      </c>
      <c r="AR363" s="31">
        <f t="shared" si="279"/>
        <v>-35.888660252550125</v>
      </c>
      <c r="AS363" s="33">
        <f t="shared" si="280"/>
        <v>-238.40074119379906</v>
      </c>
      <c r="AT363" s="31">
        <f t="shared" si="281"/>
        <v>6.5750032057047903E-3</v>
      </c>
      <c r="AU363" s="31">
        <f t="shared" si="282"/>
        <v>2.2290698008148224</v>
      </c>
      <c r="AV363" s="32">
        <f t="shared" si="283"/>
        <v>-7.8306527746370888E-5</v>
      </c>
      <c r="AW363" s="31">
        <f t="shared" si="284"/>
        <v>-0.24329254851182866</v>
      </c>
      <c r="AX363" s="34">
        <f t="shared" si="285"/>
        <v>6.4966966779584192E-3</v>
      </c>
      <c r="AY363" s="35">
        <f t="shared" si="286"/>
        <v>1.9857772523029937</v>
      </c>
      <c r="AZ363" s="10">
        <f t="shared" si="260"/>
        <v>-39.481826890868938</v>
      </c>
      <c r="BA363" s="10">
        <f t="shared" si="261"/>
        <v>-307.45900806783357</v>
      </c>
      <c r="BB363" s="10">
        <f t="shared" si="287"/>
        <v>-127.45900806783357</v>
      </c>
      <c r="BC363" s="62"/>
      <c r="BD363" s="60">
        <f t="shared" si="288"/>
        <v>-39</v>
      </c>
      <c r="BE363" s="60">
        <f t="shared" si="289"/>
        <v>-307</v>
      </c>
      <c r="BF363" s="60">
        <f t="shared" si="290"/>
        <v>-127</v>
      </c>
      <c r="BI363" s="37">
        <f t="shared" si="255"/>
        <v>-1.5437644731314024</v>
      </c>
      <c r="BJ363" s="37">
        <f t="shared" si="256"/>
        <v>-33.157905579470061</v>
      </c>
      <c r="BK363" s="37">
        <f t="shared" si="257"/>
        <v>-2.055898861865368</v>
      </c>
      <c r="BL363" s="37">
        <f t="shared" si="258"/>
        <v>-37.886138546867393</v>
      </c>
    </row>
    <row r="364" spans="22:64" x14ac:dyDescent="0.35">
      <c r="V364" s="29">
        <v>4.6000000000000298</v>
      </c>
      <c r="W364" s="38">
        <f t="shared" si="262"/>
        <v>398107.17055352498</v>
      </c>
      <c r="X364" s="30">
        <f t="shared" si="259"/>
        <v>-6.6910605961528935</v>
      </c>
      <c r="Y364" s="31">
        <f t="shared" si="263"/>
        <v>-35.412564531317237</v>
      </c>
      <c r="Z364" s="31">
        <f t="shared" si="264"/>
        <v>-89.02833798997068</v>
      </c>
      <c r="AA364" s="31">
        <f t="shared" si="265"/>
        <v>13.432072257145762</v>
      </c>
      <c r="AB364" s="31">
        <f t="shared" si="266"/>
        <v>-77.701299180313995</v>
      </c>
      <c r="AC364" s="31">
        <f t="shared" si="267"/>
        <v>9.6738785552455991E-2</v>
      </c>
      <c r="AD364" s="31">
        <f t="shared" si="268"/>
        <v>8.5354090322122786</v>
      </c>
      <c r="AE364" s="31">
        <f t="shared" si="269"/>
        <v>-28.574814084771912</v>
      </c>
      <c r="AF364" s="31">
        <f t="shared" si="270"/>
        <v>-158.19422813807239</v>
      </c>
      <c r="AG364" s="31">
        <f t="shared" si="252"/>
        <v>73.803921600570277</v>
      </c>
      <c r="AH364" s="31">
        <f t="shared" si="271"/>
        <v>-99.829318708023749</v>
      </c>
      <c r="AI364" s="31">
        <f t="shared" si="272"/>
        <v>-89.999415672000595</v>
      </c>
      <c r="AJ364" s="31">
        <f t="shared" si="273"/>
        <v>32.826624211876535</v>
      </c>
      <c r="AK364" s="31">
        <f t="shared" si="274"/>
        <v>88.691332901945614</v>
      </c>
      <c r="AL364" s="32">
        <f t="shared" si="275"/>
        <v>-14.562591503077837</v>
      </c>
      <c r="AM364" s="31">
        <f t="shared" si="276"/>
        <v>-79.22151709787515</v>
      </c>
      <c r="AN364" s="31">
        <f t="shared" si="277"/>
        <v>-7.7613643986547736</v>
      </c>
      <c r="AO364" s="31">
        <f t="shared" si="278"/>
        <v>-80.529599867930131</v>
      </c>
      <c r="AP364" s="30">
        <f t="shared" si="253"/>
        <v>19.493882694704595</v>
      </c>
      <c r="AQ364" s="30">
        <f t="shared" si="254"/>
        <v>-19.244228782212005</v>
      </c>
      <c r="AR364" s="31">
        <f t="shared" si="279"/>
        <v>-36.086524570934095</v>
      </c>
      <c r="AS364" s="33">
        <f t="shared" si="280"/>
        <v>-238.72382800600252</v>
      </c>
      <c r="AT364" s="31">
        <f t="shared" si="281"/>
        <v>6.8846280769455561E-3</v>
      </c>
      <c r="AU364" s="31">
        <f t="shared" si="282"/>
        <v>2.280937289102082</v>
      </c>
      <c r="AV364" s="32">
        <f t="shared" si="283"/>
        <v>-8.1996965863394831E-5</v>
      </c>
      <c r="AW364" s="31">
        <f t="shared" si="284"/>
        <v>-0.24895948944792415</v>
      </c>
      <c r="AX364" s="34">
        <f t="shared" si="285"/>
        <v>6.8026311110821617E-3</v>
      </c>
      <c r="AY364" s="35">
        <f t="shared" si="286"/>
        <v>2.0319777996541579</v>
      </c>
      <c r="AZ364" s="10">
        <f t="shared" si="260"/>
        <v>-39.816695303667821</v>
      </c>
      <c r="BA364" s="10">
        <f t="shared" si="261"/>
        <v>-308.98390183115237</v>
      </c>
      <c r="BB364" s="10">
        <f t="shared" si="287"/>
        <v>-128.98390183115237</v>
      </c>
      <c r="BC364" s="37"/>
      <c r="BD364" s="60">
        <f t="shared" si="288"/>
        <v>-40</v>
      </c>
      <c r="BE364" s="60">
        <f t="shared" si="289"/>
        <v>-309</v>
      </c>
      <c r="BF364" s="60">
        <f t="shared" si="290"/>
        <v>-129</v>
      </c>
      <c r="BI364" s="37">
        <f t="shared" si="255"/>
        <v>-1.6045663952005222</v>
      </c>
      <c r="BJ364" s="37">
        <f t="shared" si="256"/>
        <v>-33.764745307469283</v>
      </c>
      <c r="BK364" s="37">
        <f t="shared" si="257"/>
        <v>-2.1324069686442888</v>
      </c>
      <c r="BL364" s="37">
        <f t="shared" si="258"/>
        <v>-38.527306317334698</v>
      </c>
    </row>
    <row r="365" spans="22:64" x14ac:dyDescent="0.35">
      <c r="V365" s="29">
        <v>4.6100000000000296</v>
      </c>
      <c r="W365" s="38">
        <f t="shared" si="262"/>
        <v>407380.27780414105</v>
      </c>
      <c r="X365" s="30">
        <f t="shared" si="259"/>
        <v>-6.6910605961528935</v>
      </c>
      <c r="Y365" s="31">
        <f t="shared" si="263"/>
        <v>-35.61250832116923</v>
      </c>
      <c r="Z365" s="31">
        <f t="shared" si="264"/>
        <v>-89.050451620840434</v>
      </c>
      <c r="AA365" s="31">
        <f t="shared" si="265"/>
        <v>13.623194465267343</v>
      </c>
      <c r="AB365" s="31">
        <f t="shared" si="266"/>
        <v>-77.973009909918218</v>
      </c>
      <c r="AC365" s="31">
        <f t="shared" si="267"/>
        <v>0.10124520269180744</v>
      </c>
      <c r="AD365" s="31">
        <f t="shared" si="268"/>
        <v>8.7311946021563536</v>
      </c>
      <c r="AE365" s="31">
        <f t="shared" si="269"/>
        <v>-28.579129249362975</v>
      </c>
      <c r="AF365" s="31">
        <f t="shared" si="270"/>
        <v>-158.29226692860229</v>
      </c>
      <c r="AG365" s="31">
        <f t="shared" si="252"/>
        <v>73.803921600570277</v>
      </c>
      <c r="AH365" s="31">
        <f t="shared" si="271"/>
        <v>-100.02931870800342</v>
      </c>
      <c r="AI365" s="31">
        <f t="shared" si="272"/>
        <v>-89.999428972929735</v>
      </c>
      <c r="AJ365" s="31">
        <f t="shared" si="273"/>
        <v>33.026522256285169</v>
      </c>
      <c r="AK365" s="31">
        <f t="shared" si="274"/>
        <v>88.721111793512421</v>
      </c>
      <c r="AL365" s="32">
        <f t="shared" si="275"/>
        <v>-14.75575000434076</v>
      </c>
      <c r="AM365" s="31">
        <f t="shared" si="276"/>
        <v>-79.461307209960026</v>
      </c>
      <c r="AN365" s="31">
        <f t="shared" si="277"/>
        <v>-7.9546248554887296</v>
      </c>
      <c r="AO365" s="31">
        <f t="shared" si="278"/>
        <v>-80.73962438937734</v>
      </c>
      <c r="AP365" s="30">
        <f t="shared" si="253"/>
        <v>19.493882694704595</v>
      </c>
      <c r="AQ365" s="30">
        <f t="shared" si="254"/>
        <v>-19.244228782212005</v>
      </c>
      <c r="AR365" s="31">
        <f t="shared" si="279"/>
        <v>-36.284100192359112</v>
      </c>
      <c r="AS365" s="33">
        <f t="shared" si="280"/>
        <v>-239.03189131797961</v>
      </c>
      <c r="AT365" s="31">
        <f t="shared" si="281"/>
        <v>7.2088214612145906E-3</v>
      </c>
      <c r="AU365" s="31">
        <f t="shared" si="282"/>
        <v>2.3340090538918865</v>
      </c>
      <c r="AV365" s="32">
        <f t="shared" si="283"/>
        <v>-8.5861325609732519E-5</v>
      </c>
      <c r="AW365" s="31">
        <f t="shared" si="284"/>
        <v>-0.25475842535215459</v>
      </c>
      <c r="AX365" s="34">
        <f t="shared" si="285"/>
        <v>7.1229601356048583E-3</v>
      </c>
      <c r="AY365" s="35">
        <f t="shared" si="286"/>
        <v>2.0792506285397319</v>
      </c>
      <c r="AZ365" s="10">
        <f t="shared" si="260"/>
        <v>-40.155413607759648</v>
      </c>
      <c r="BA365" s="10">
        <f t="shared" si="261"/>
        <v>-310.50137882656884</v>
      </c>
      <c r="BB365" s="10">
        <f t="shared" si="287"/>
        <v>-130.50137882656884</v>
      </c>
      <c r="BC365" s="37"/>
      <c r="BD365" s="60">
        <f t="shared" si="288"/>
        <v>-40</v>
      </c>
      <c r="BE365" s="60">
        <f t="shared" si="289"/>
        <v>-311</v>
      </c>
      <c r="BF365" s="60">
        <f t="shared" si="290"/>
        <v>-131</v>
      </c>
      <c r="BI365" s="37">
        <f t="shared" si="255"/>
        <v>-1.6673344365861289</v>
      </c>
      <c r="BJ365" s="37">
        <f t="shared" si="256"/>
        <v>-34.376948585954835</v>
      </c>
      <c r="BK365" s="37">
        <f t="shared" si="257"/>
        <v>-2.2111019389500077</v>
      </c>
      <c r="BL365" s="37">
        <f t="shared" si="258"/>
        <v>-39.171789551174143</v>
      </c>
    </row>
    <row r="366" spans="22:64" x14ac:dyDescent="0.35">
      <c r="V366" s="29">
        <v>4.6200000000000303</v>
      </c>
      <c r="W366" s="36">
        <f t="shared" si="262"/>
        <v>416869.38347036514</v>
      </c>
      <c r="X366" s="30">
        <f t="shared" si="259"/>
        <v>-6.6910605961528935</v>
      </c>
      <c r="Y366" s="31">
        <f t="shared" si="263"/>
        <v>-35.812454640215499</v>
      </c>
      <c r="Z366" s="31">
        <f t="shared" si="264"/>
        <v>-89.072062157400566</v>
      </c>
      <c r="AA366" s="31">
        <f t="shared" si="265"/>
        <v>13.814699265113751</v>
      </c>
      <c r="AB366" s="31">
        <f t="shared" si="266"/>
        <v>-78.239067327385413</v>
      </c>
      <c r="AC366" s="31">
        <f t="shared" si="267"/>
        <v>0.10595899428712691</v>
      </c>
      <c r="AD366" s="31">
        <f t="shared" si="268"/>
        <v>8.9313280637590342</v>
      </c>
      <c r="AE366" s="31">
        <f t="shared" si="269"/>
        <v>-28.582856976967513</v>
      </c>
      <c r="AF366" s="31">
        <f t="shared" si="270"/>
        <v>-158.37980142102694</v>
      </c>
      <c r="AG366" s="31">
        <f t="shared" si="252"/>
        <v>73.803921600570277</v>
      </c>
      <c r="AH366" s="31">
        <f t="shared" si="271"/>
        <v>-100.22931870798402</v>
      </c>
      <c r="AI366" s="31">
        <f t="shared" si="272"/>
        <v>-89.999441971092779</v>
      </c>
      <c r="AJ366" s="31">
        <f t="shared" si="273"/>
        <v>33.226424887216915</v>
      </c>
      <c r="AK366" s="31">
        <f t="shared" si="274"/>
        <v>88.750213502512651</v>
      </c>
      <c r="AL366" s="32">
        <f t="shared" si="275"/>
        <v>-14.949206347552366</v>
      </c>
      <c r="AM366" s="31">
        <f t="shared" si="276"/>
        <v>-79.69600039299705</v>
      </c>
      <c r="AN366" s="31">
        <f t="shared" si="277"/>
        <v>-8.1481785677491949</v>
      </c>
      <c r="AO366" s="31">
        <f t="shared" si="278"/>
        <v>-80.945228861577178</v>
      </c>
      <c r="AP366" s="30">
        <f t="shared" si="253"/>
        <v>19.493882694704595</v>
      </c>
      <c r="AQ366" s="30">
        <f t="shared" si="254"/>
        <v>-19.244228782212005</v>
      </c>
      <c r="AR366" s="31">
        <f t="shared" si="279"/>
        <v>-36.481381632224114</v>
      </c>
      <c r="AS366" s="33">
        <f t="shared" si="280"/>
        <v>-239.32503028260413</v>
      </c>
      <c r="AT366" s="31">
        <f t="shared" si="281"/>
        <v>7.5482676728145714E-3</v>
      </c>
      <c r="AU366" s="31">
        <f t="shared" si="282"/>
        <v>2.3883128700487197</v>
      </c>
      <c r="AV366" s="32">
        <f t="shared" si="283"/>
        <v>-8.9907803332676738E-5</v>
      </c>
      <c r="AW366" s="31">
        <f t="shared" si="284"/>
        <v>-0.26069243042160761</v>
      </c>
      <c r="AX366" s="34">
        <f t="shared" si="285"/>
        <v>7.4583598694818948E-3</v>
      </c>
      <c r="AY366" s="35">
        <f t="shared" si="286"/>
        <v>2.1276204396271119</v>
      </c>
      <c r="AZ366" s="10">
        <f t="shared" si="260"/>
        <v>-40.498031192400894</v>
      </c>
      <c r="BA366" s="10">
        <f t="shared" si="261"/>
        <v>-312.01096835145984</v>
      </c>
      <c r="BB366" s="10">
        <f t="shared" si="287"/>
        <v>-132.01096835145984</v>
      </c>
      <c r="BC366" s="62"/>
      <c r="BD366" s="60">
        <f t="shared" si="288"/>
        <v>-40</v>
      </c>
      <c r="BE366" s="60">
        <f t="shared" si="289"/>
        <v>-312</v>
      </c>
      <c r="BF366" s="60">
        <f t="shared" si="290"/>
        <v>-132</v>
      </c>
      <c r="BI366" s="37">
        <f t="shared" si="255"/>
        <v>-1.7321025911067303</v>
      </c>
      <c r="BJ366" s="37">
        <f t="shared" si="256"/>
        <v>-34.994280856942005</v>
      </c>
      <c r="BK366" s="37">
        <f t="shared" si="257"/>
        <v>-2.2920053289395308</v>
      </c>
      <c r="BL366" s="37">
        <f t="shared" si="258"/>
        <v>-39.819277651540801</v>
      </c>
    </row>
    <row r="367" spans="22:64" x14ac:dyDescent="0.35">
      <c r="V367" s="29">
        <v>4.6300000000000301</v>
      </c>
      <c r="W367" s="38">
        <f t="shared" si="262"/>
        <v>426579.51880162227</v>
      </c>
      <c r="X367" s="30">
        <f t="shared" si="259"/>
        <v>-6.6910605961528935</v>
      </c>
      <c r="Y367" s="31">
        <f t="shared" si="263"/>
        <v>-36.012403374683238</v>
      </c>
      <c r="Z367" s="31">
        <f t="shared" si="264"/>
        <v>-89.093181033234828</v>
      </c>
      <c r="AA367" s="31">
        <f t="shared" si="265"/>
        <v>14.006570870090764</v>
      </c>
      <c r="AB367" s="31">
        <f t="shared" si="266"/>
        <v>-78.499566582887923</v>
      </c>
      <c r="AC367" s="31">
        <f t="shared" si="267"/>
        <v>0.11088946249444728</v>
      </c>
      <c r="AD367" s="31">
        <f t="shared" si="268"/>
        <v>9.1358959858313238</v>
      </c>
      <c r="AE367" s="31">
        <f t="shared" si="269"/>
        <v>-28.586003638250922</v>
      </c>
      <c r="AF367" s="31">
        <f t="shared" si="270"/>
        <v>-158.45685163029142</v>
      </c>
      <c r="AG367" s="31">
        <f t="shared" si="252"/>
        <v>73.803921600570277</v>
      </c>
      <c r="AH367" s="31">
        <f t="shared" si="271"/>
        <v>-100.42931870796548</v>
      </c>
      <c r="AI367" s="31">
        <f t="shared" si="272"/>
        <v>-89.999454673381479</v>
      </c>
      <c r="AJ367" s="31">
        <f t="shared" si="273"/>
        <v>33.426331898440708</v>
      </c>
      <c r="AK367" s="31">
        <f t="shared" si="274"/>
        <v>88.77865339896114</v>
      </c>
      <c r="AL367" s="32">
        <f t="shared" si="275"/>
        <v>-15.14294798646219</v>
      </c>
      <c r="AM367" s="31">
        <f t="shared" si="276"/>
        <v>-79.92568956638334</v>
      </c>
      <c r="AN367" s="31">
        <f t="shared" si="277"/>
        <v>-8.3420131954166834</v>
      </c>
      <c r="AO367" s="31">
        <f t="shared" si="278"/>
        <v>-81.146490840803679</v>
      </c>
      <c r="AP367" s="30">
        <f t="shared" si="253"/>
        <v>19.493882694704595</v>
      </c>
      <c r="AQ367" s="30">
        <f t="shared" si="254"/>
        <v>-19.244228782212005</v>
      </c>
      <c r="AR367" s="31">
        <f t="shared" si="279"/>
        <v>-36.678362921175015</v>
      </c>
      <c r="AS367" s="33">
        <f t="shared" si="280"/>
        <v>-239.60334247109512</v>
      </c>
      <c r="AT367" s="31">
        <f t="shared" si="281"/>
        <v>7.9036830575205854E-3</v>
      </c>
      <c r="AU367" s="31">
        <f t="shared" si="282"/>
        <v>2.4438771397086616</v>
      </c>
      <c r="AV367" s="32">
        <f t="shared" si="283"/>
        <v>-9.4144981636750481E-5</v>
      </c>
      <c r="AW367" s="31">
        <f t="shared" si="284"/>
        <v>-0.26676465043482267</v>
      </c>
      <c r="AX367" s="34">
        <f t="shared" si="285"/>
        <v>7.8095380758838352E-3</v>
      </c>
      <c r="AY367" s="35">
        <f t="shared" si="286"/>
        <v>2.1771124892738389</v>
      </c>
      <c r="AZ367" s="10">
        <f t="shared" si="260"/>
        <v>-40.844593591257478</v>
      </c>
      <c r="BA367" s="10">
        <f t="shared" si="261"/>
        <v>-313.51217854948743</v>
      </c>
      <c r="BB367" s="10">
        <f t="shared" si="287"/>
        <v>-133.51217854948743</v>
      </c>
      <c r="BC367" s="37"/>
      <c r="BD367" s="60">
        <f t="shared" si="288"/>
        <v>-41</v>
      </c>
      <c r="BE367" s="60">
        <f t="shared" si="289"/>
        <v>-314</v>
      </c>
      <c r="BF367" s="60">
        <f t="shared" si="290"/>
        <v>-134</v>
      </c>
      <c r="BI367" s="37">
        <f t="shared" si="255"/>
        <v>-1.7989035673618516</v>
      </c>
      <c r="BJ367" s="37">
        <f t="shared" si="256"/>
        <v>-35.616496115634433</v>
      </c>
      <c r="BK367" s="37">
        <f t="shared" si="257"/>
        <v>-2.3751366407964909</v>
      </c>
      <c r="BL367" s="37">
        <f t="shared" si="258"/>
        <v>-40.469452452031724</v>
      </c>
    </row>
    <row r="368" spans="22:64" x14ac:dyDescent="0.35">
      <c r="V368" s="29">
        <v>4.6400000000000299</v>
      </c>
      <c r="W368" s="38">
        <f t="shared" si="262"/>
        <v>436515.83224019624</v>
      </c>
      <c r="X368" s="30">
        <f t="shared" si="259"/>
        <v>-6.6910605961528935</v>
      </c>
      <c r="Y368" s="31">
        <f t="shared" si="263"/>
        <v>-36.212354415915101</v>
      </c>
      <c r="Z368" s="31">
        <f t="shared" si="264"/>
        <v>-89.113819422883608</v>
      </c>
      <c r="AA368" s="31">
        <f t="shared" si="265"/>
        <v>14.198794085571576</v>
      </c>
      <c r="AB368" s="31">
        <f t="shared" si="266"/>
        <v>-78.754602697428453</v>
      </c>
      <c r="AC368" s="31">
        <f t="shared" si="267"/>
        <v>0.11604630413513825</v>
      </c>
      <c r="AD368" s="31">
        <f t="shared" si="268"/>
        <v>9.3449859602724832</v>
      </c>
      <c r="AE368" s="31">
        <f t="shared" si="269"/>
        <v>-28.588574622361278</v>
      </c>
      <c r="AF368" s="31">
        <f t="shared" si="270"/>
        <v>-158.52343616003958</v>
      </c>
      <c r="AG368" s="31">
        <f t="shared" si="252"/>
        <v>73.803921600570277</v>
      </c>
      <c r="AH368" s="31">
        <f t="shared" si="271"/>
        <v>-100.62931870794776</v>
      </c>
      <c r="AI368" s="31">
        <f t="shared" si="272"/>
        <v>-89.999467086530814</v>
      </c>
      <c r="AJ368" s="31">
        <f t="shared" si="273"/>
        <v>33.626243092990187</v>
      </c>
      <c r="AK368" s="31">
        <f t="shared" si="274"/>
        <v>88.806446505978442</v>
      </c>
      <c r="AL368" s="32">
        <f t="shared" si="275"/>
        <v>-15.336962867398912</v>
      </c>
      <c r="AM368" s="31">
        <f t="shared" si="276"/>
        <v>-80.150466969574921</v>
      </c>
      <c r="AN368" s="31">
        <f t="shared" si="277"/>
        <v>-8.5361168817862083</v>
      </c>
      <c r="AO368" s="31">
        <f t="shared" si="278"/>
        <v>-81.343487550127293</v>
      </c>
      <c r="AP368" s="30">
        <f t="shared" si="253"/>
        <v>19.493882694704595</v>
      </c>
      <c r="AQ368" s="30">
        <f t="shared" si="254"/>
        <v>-19.244228782212005</v>
      </c>
      <c r="AR368" s="31">
        <f t="shared" si="279"/>
        <v>-36.875037591654895</v>
      </c>
      <c r="AS368" s="33">
        <f t="shared" si="280"/>
        <v>-239.86692371016687</v>
      </c>
      <c r="AT368" s="31">
        <f t="shared" si="281"/>
        <v>8.275817481125566E-3</v>
      </c>
      <c r="AU368" s="31">
        <f t="shared" si="282"/>
        <v>2.5007309054915745</v>
      </c>
      <c r="AV368" s="32">
        <f t="shared" si="283"/>
        <v>-9.8581847570979815E-5</v>
      </c>
      <c r="AW368" s="31">
        <f t="shared" si="284"/>
        <v>-0.27297830441729815</v>
      </c>
      <c r="AX368" s="34">
        <f t="shared" si="285"/>
        <v>8.177235633554587E-3</v>
      </c>
      <c r="AY368" s="35">
        <f t="shared" si="286"/>
        <v>2.2277526010742763</v>
      </c>
      <c r="AZ368" s="10">
        <f t="shared" si="260"/>
        <v>-41.19514227659495</v>
      </c>
      <c r="BA368" s="10">
        <f t="shared" si="261"/>
        <v>-315.00449729415146</v>
      </c>
      <c r="BB368" s="10">
        <f t="shared" si="287"/>
        <v>-135.00449729415146</v>
      </c>
      <c r="BC368" s="37"/>
      <c r="BD368" s="60">
        <f t="shared" si="288"/>
        <v>-41</v>
      </c>
      <c r="BE368" s="60">
        <f t="shared" si="289"/>
        <v>-315</v>
      </c>
      <c r="BF368" s="60">
        <f t="shared" si="290"/>
        <v>-135</v>
      </c>
      <c r="BI368" s="37">
        <f t="shared" si="255"/>
        <v>-1.8677686759394185</v>
      </c>
      <c r="BJ368" s="37">
        <f t="shared" si="256"/>
        <v>-36.24333723914043</v>
      </c>
      <c r="BK368" s="37">
        <f t="shared" si="257"/>
        <v>-2.4605132446341962</v>
      </c>
      <c r="BL368" s="37">
        <f t="shared" si="258"/>
        <v>-41.121988945918403</v>
      </c>
    </row>
    <row r="369" spans="22:64" x14ac:dyDescent="0.35">
      <c r="V369" s="29">
        <v>4.6500000000000297</v>
      </c>
      <c r="W369" s="36">
        <f t="shared" si="262"/>
        <v>446683.59215099411</v>
      </c>
      <c r="X369" s="30">
        <f t="shared" si="259"/>
        <v>-6.6910605961528935</v>
      </c>
      <c r="Y369" s="31">
        <f t="shared" si="263"/>
        <v>-36.412307660139284</v>
      </c>
      <c r="Z369" s="31">
        <f t="shared" si="264"/>
        <v>-89.133988247659389</v>
      </c>
      <c r="AA369" s="31">
        <f t="shared" si="265"/>
        <v>14.391354291762166</v>
      </c>
      <c r="AB369" s="31">
        <f t="shared" si="266"/>
        <v>-79.004270450338481</v>
      </c>
      <c r="AC369" s="31">
        <f t="shared" si="267"/>
        <v>0.12143962532247407</v>
      </c>
      <c r="AD369" s="31">
        <f t="shared" si="268"/>
        <v>9.5586865616750476</v>
      </c>
      <c r="AE369" s="31">
        <f t="shared" si="269"/>
        <v>-28.590574339207539</v>
      </c>
      <c r="AF369" s="31">
        <f t="shared" si="270"/>
        <v>-158.57957213632281</v>
      </c>
      <c r="AG369" s="31">
        <f t="shared" si="252"/>
        <v>73.803921600570277</v>
      </c>
      <c r="AH369" s="31">
        <f t="shared" si="271"/>
        <v>-100.82931870793084</v>
      </c>
      <c r="AI369" s="31">
        <f t="shared" si="272"/>
        <v>-89.999479217122342</v>
      </c>
      <c r="AJ369" s="31">
        <f t="shared" si="273"/>
        <v>33.826158282748153</v>
      </c>
      <c r="AK369" s="31">
        <f t="shared" si="274"/>
        <v>88.833607507489191</v>
      </c>
      <c r="AL369" s="32">
        <f t="shared" si="275"/>
        <v>-15.531239413013351</v>
      </c>
      <c r="AM369" s="31">
        <f t="shared" si="276"/>
        <v>-80.370424092799396</v>
      </c>
      <c r="AN369" s="31">
        <f t="shared" si="277"/>
        <v>-8.7304782376257588</v>
      </c>
      <c r="AO369" s="31">
        <f t="shared" si="278"/>
        <v>-81.536295802432548</v>
      </c>
      <c r="AP369" s="30">
        <f t="shared" si="253"/>
        <v>19.493882694704595</v>
      </c>
      <c r="AQ369" s="30">
        <f t="shared" si="254"/>
        <v>-19.244228782212005</v>
      </c>
      <c r="AR369" s="31">
        <f t="shared" si="279"/>
        <v>-37.071398664340705</v>
      </c>
      <c r="AS369" s="33">
        <f t="shared" si="280"/>
        <v>-240.11586793875534</v>
      </c>
      <c r="AT369" s="31">
        <f t="shared" si="281"/>
        <v>8.6654558860864983E-3</v>
      </c>
      <c r="AU369" s="31">
        <f t="shared" si="282"/>
        <v>2.5589038639220063</v>
      </c>
      <c r="AV369" s="32">
        <f t="shared" si="283"/>
        <v>-1.0322781169495396E-4</v>
      </c>
      <c r="AW369" s="31">
        <f t="shared" si="284"/>
        <v>-0.27933668634565001</v>
      </c>
      <c r="AX369" s="34">
        <f t="shared" si="285"/>
        <v>8.5622280743915449E-3</v>
      </c>
      <c r="AY369" s="35">
        <f t="shared" si="286"/>
        <v>2.2795671775763564</v>
      </c>
      <c r="AZ369" s="10">
        <f t="shared" si="260"/>
        <v>-41.549714463000292</v>
      </c>
      <c r="BA369" s="10">
        <f t="shared" si="261"/>
        <v>-316.48739319034792</v>
      </c>
      <c r="BB369" s="10">
        <f t="shared" si="287"/>
        <v>-136.48739319034792</v>
      </c>
      <c r="BC369" s="62"/>
      <c r="BD369" s="60">
        <f t="shared" si="288"/>
        <v>-42</v>
      </c>
      <c r="BE369" s="60">
        <f t="shared" si="289"/>
        <v>-316</v>
      </c>
      <c r="BF369" s="60">
        <f t="shared" si="290"/>
        <v>-136</v>
      </c>
      <c r="BI369" s="37">
        <f t="shared" si="255"/>
        <v>-1.9387277186802732</v>
      </c>
      <c r="BJ369" s="37">
        <f t="shared" si="256"/>
        <v>-36.874536372131239</v>
      </c>
      <c r="BK369" s="37">
        <f t="shared" si="257"/>
        <v>-2.5481503080537014</v>
      </c>
      <c r="BL369" s="37">
        <f t="shared" si="258"/>
        <v>-41.776556057037673</v>
      </c>
    </row>
    <row r="370" spans="22:64" x14ac:dyDescent="0.35">
      <c r="V370" s="29">
        <v>4.6600000000000303</v>
      </c>
      <c r="W370" s="38">
        <f t="shared" si="262"/>
        <v>457088.18961490749</v>
      </c>
      <c r="X370" s="30">
        <f t="shared" si="259"/>
        <v>-6.6910605961528935</v>
      </c>
      <c r="Y370" s="31">
        <f t="shared" si="263"/>
        <v>-36.612263008250146</v>
      </c>
      <c r="Z370" s="31">
        <f t="shared" si="264"/>
        <v>-89.153698181335187</v>
      </c>
      <c r="AA370" s="31">
        <f t="shared" si="265"/>
        <v>14.584237426612569</v>
      </c>
      <c r="AB370" s="31">
        <f t="shared" si="266"/>
        <v>-79.24866427501388</v>
      </c>
      <c r="AC370" s="31">
        <f t="shared" si="267"/>
        <v>0.12707995642887471</v>
      </c>
      <c r="AD370" s="31">
        <f t="shared" si="268"/>
        <v>9.777087302175298</v>
      </c>
      <c r="AE370" s="31">
        <f t="shared" si="269"/>
        <v>-28.592006221361597</v>
      </c>
      <c r="AF370" s="31">
        <f t="shared" si="270"/>
        <v>-158.62527515417378</v>
      </c>
      <c r="AG370" s="31">
        <f t="shared" si="252"/>
        <v>73.803921600570277</v>
      </c>
      <c r="AH370" s="31">
        <f t="shared" si="271"/>
        <v>-101.02931870791471</v>
      </c>
      <c r="AI370" s="31">
        <f t="shared" si="272"/>
        <v>-89.999491071587926</v>
      </c>
      <c r="AJ370" s="31">
        <f t="shared" si="273"/>
        <v>34.026077288049713</v>
      </c>
      <c r="AK370" s="31">
        <f t="shared" si="274"/>
        <v>88.860150755758411</v>
      </c>
      <c r="AL370" s="32">
        <f t="shared" si="275"/>
        <v>-15.725766506285879</v>
      </c>
      <c r="AM370" s="31">
        <f t="shared" si="276"/>
        <v>-80.585651613887308</v>
      </c>
      <c r="AN370" s="31">
        <f t="shared" si="277"/>
        <v>-8.925086325580601</v>
      </c>
      <c r="AO370" s="31">
        <f t="shared" si="278"/>
        <v>-81.724991929716822</v>
      </c>
      <c r="AP370" s="30">
        <f t="shared" si="253"/>
        <v>19.493882694704595</v>
      </c>
      <c r="AQ370" s="30">
        <f t="shared" si="254"/>
        <v>-19.244228782212005</v>
      </c>
      <c r="AR370" s="31">
        <f t="shared" si="279"/>
        <v>-37.267438634449604</v>
      </c>
      <c r="AS370" s="33">
        <f t="shared" si="280"/>
        <v>-240.3502670838906</v>
      </c>
      <c r="AT370" s="31">
        <f t="shared" si="281"/>
        <v>9.0734199193379158E-3</v>
      </c>
      <c r="AU370" s="31">
        <f t="shared" si="282"/>
        <v>2.6184263790569156</v>
      </c>
      <c r="AV370" s="32">
        <f t="shared" si="283"/>
        <v>-1.0809272803623588E-4</v>
      </c>
      <c r="AW370" s="31">
        <f t="shared" si="284"/>
        <v>-0.28584316689133321</v>
      </c>
      <c r="AX370" s="34">
        <f t="shared" si="285"/>
        <v>8.9653271913016797E-3</v>
      </c>
      <c r="AY370" s="35">
        <f t="shared" si="286"/>
        <v>2.3325832121655825</v>
      </c>
      <c r="AZ370" s="10">
        <f t="shared" si="260"/>
        <v>-41.908342921979866</v>
      </c>
      <c r="BA370" s="10">
        <f t="shared" si="261"/>
        <v>-317.9603166890405</v>
      </c>
      <c r="BB370" s="10">
        <f t="shared" si="287"/>
        <v>-137.9603166890405</v>
      </c>
      <c r="BC370" s="37"/>
      <c r="BD370" s="60">
        <f t="shared" si="288"/>
        <v>-42</v>
      </c>
      <c r="BE370" s="60">
        <f t="shared" si="289"/>
        <v>-318</v>
      </c>
      <c r="BF370" s="60">
        <f t="shared" si="290"/>
        <v>-138</v>
      </c>
      <c r="BI370" s="37">
        <f t="shared" si="255"/>
        <v>-2.0118088807678225</v>
      </c>
      <c r="BJ370" s="37">
        <f t="shared" si="256"/>
        <v>-37.509815369148832</v>
      </c>
      <c r="BK370" s="37">
        <f t="shared" si="257"/>
        <v>-2.6380607339537461</v>
      </c>
      <c r="BL370" s="37">
        <f t="shared" si="258"/>
        <v>-42.432817448166659</v>
      </c>
    </row>
    <row r="371" spans="22:64" x14ac:dyDescent="0.35">
      <c r="V371" s="29">
        <v>4.6700000000000301</v>
      </c>
      <c r="W371" s="38">
        <f t="shared" si="262"/>
        <v>467735.14128723129</v>
      </c>
      <c r="X371" s="30">
        <f t="shared" si="259"/>
        <v>-6.6910605961528935</v>
      </c>
      <c r="Y371" s="31">
        <f t="shared" si="263"/>
        <v>-36.812220365598485</v>
      </c>
      <c r="Z371" s="31">
        <f t="shared" si="264"/>
        <v>-89.172959655708496</v>
      </c>
      <c r="AA371" s="31">
        <f t="shared" si="265"/>
        <v>14.777429968822297</v>
      </c>
      <c r="AB371" s="31">
        <f t="shared" si="266"/>
        <v>-79.48787816251432</v>
      </c>
      <c r="AC371" s="31">
        <f t="shared" si="267"/>
        <v>0.13297826738096599</v>
      </c>
      <c r="AD371" s="31">
        <f t="shared" si="268"/>
        <v>10.000278581251642</v>
      </c>
      <c r="AE371" s="31">
        <f t="shared" si="269"/>
        <v>-28.592872725548116</v>
      </c>
      <c r="AF371" s="31">
        <f t="shared" si="270"/>
        <v>-158.66055923697118</v>
      </c>
      <c r="AG371" s="31">
        <f t="shared" si="252"/>
        <v>73.803921600570277</v>
      </c>
      <c r="AH371" s="31">
        <f t="shared" si="271"/>
        <v>-101.22931870789928</v>
      </c>
      <c r="AI371" s="31">
        <f t="shared" si="272"/>
        <v>-89.999502656212925</v>
      </c>
      <c r="AJ371" s="31">
        <f t="shared" si="273"/>
        <v>34.225999937303072</v>
      </c>
      <c r="AK371" s="31">
        <f t="shared" si="274"/>
        <v>88.886090278768663</v>
      </c>
      <c r="AL371" s="32">
        <f t="shared" si="275"/>
        <v>-15.920533474820678</v>
      </c>
      <c r="AM371" s="31">
        <f t="shared" si="276"/>
        <v>-80.796239340888931</v>
      </c>
      <c r="AN371" s="31">
        <f t="shared" si="277"/>
        <v>-9.11993064484661</v>
      </c>
      <c r="AO371" s="31">
        <f t="shared" si="278"/>
        <v>-81.909651718333194</v>
      </c>
      <c r="AP371" s="30">
        <f t="shared" si="253"/>
        <v>19.493882694704595</v>
      </c>
      <c r="AQ371" s="30">
        <f t="shared" si="254"/>
        <v>-19.244228782212005</v>
      </c>
      <c r="AR371" s="31">
        <f t="shared" si="279"/>
        <v>-37.463149457902134</v>
      </c>
      <c r="AS371" s="33">
        <f t="shared" si="280"/>
        <v>-240.57021095530439</v>
      </c>
      <c r="AT371" s="31">
        <f t="shared" si="281"/>
        <v>9.500569634398371E-3</v>
      </c>
      <c r="AU371" s="31">
        <f t="shared" si="282"/>
        <v>2.6793294963174756</v>
      </c>
      <c r="AV371" s="32">
        <f t="shared" si="283"/>
        <v>-1.1318691497965538E-4</v>
      </c>
      <c r="AW371" s="31">
        <f t="shared" si="284"/>
        <v>-0.29250119520482165</v>
      </c>
      <c r="AX371" s="34">
        <f t="shared" si="285"/>
        <v>9.3873827194187152E-3</v>
      </c>
      <c r="AY371" s="35">
        <f t="shared" si="286"/>
        <v>2.3868283011126539</v>
      </c>
      <c r="AZ371" s="10">
        <f t="shared" si="260"/>
        <v>-42.271055808728157</v>
      </c>
      <c r="BA371" s="10">
        <f t="shared" si="261"/>
        <v>-319.42270130922896</v>
      </c>
      <c r="BB371" s="10">
        <f t="shared" si="287"/>
        <v>-139.42270130922896</v>
      </c>
      <c r="BC371" s="37"/>
      <c r="BD371" s="60">
        <f t="shared" si="288"/>
        <v>-42</v>
      </c>
      <c r="BE371" s="60">
        <f t="shared" si="289"/>
        <v>-319</v>
      </c>
      <c r="BF371" s="60">
        <f t="shared" si="290"/>
        <v>-139</v>
      </c>
      <c r="BI371" s="37">
        <f t="shared" si="255"/>
        <v>-2.0870386264182841</v>
      </c>
      <c r="BJ371" s="37">
        <f t="shared" si="256"/>
        <v>-38.148886292756949</v>
      </c>
      <c r="BK371" s="37">
        <f t="shared" si="257"/>
        <v>-2.7302551071271539</v>
      </c>
      <c r="BL371" s="37">
        <f t="shared" si="258"/>
        <v>-43.090432362280232</v>
      </c>
    </row>
    <row r="372" spans="22:64" x14ac:dyDescent="0.35">
      <c r="V372" s="29">
        <v>4.6800000000000299</v>
      </c>
      <c r="W372" s="36">
        <f t="shared" si="262"/>
        <v>478630.09232267219</v>
      </c>
      <c r="X372" s="30">
        <f t="shared" si="259"/>
        <v>-6.6910605961528935</v>
      </c>
      <c r="Y372" s="31">
        <f t="shared" si="263"/>
        <v>-37.012179641791441</v>
      </c>
      <c r="Z372" s="31">
        <f t="shared" si="264"/>
        <v>-89.191782866043383</v>
      </c>
      <c r="AA372" s="31">
        <f t="shared" si="265"/>
        <v>14.970918920983822</v>
      </c>
      <c r="AB372" s="31">
        <f t="shared" si="266"/>
        <v>-79.722005572656386</v>
      </c>
      <c r="AC372" s="31">
        <f t="shared" si="267"/>
        <v>0.13914598326698197</v>
      </c>
      <c r="AD372" s="31">
        <f t="shared" si="268"/>
        <v>10.228351630162987</v>
      </c>
      <c r="AE372" s="31">
        <f t="shared" si="269"/>
        <v>-28.593175333693534</v>
      </c>
      <c r="AF372" s="31">
        <f t="shared" si="270"/>
        <v>-158.68543680853679</v>
      </c>
      <c r="AG372" s="31">
        <f t="shared" si="252"/>
        <v>73.803921600570277</v>
      </c>
      <c r="AH372" s="31">
        <f t="shared" si="271"/>
        <v>-101.42931870788456</v>
      </c>
      <c r="AI372" s="31">
        <f t="shared" si="272"/>
        <v>-89.999513977139642</v>
      </c>
      <c r="AJ372" s="31">
        <f t="shared" si="273"/>
        <v>34.425926066627433</v>
      </c>
      <c r="AK372" s="31">
        <f t="shared" si="274"/>
        <v>88.911439787440528</v>
      </c>
      <c r="AL372" s="32">
        <f t="shared" si="275"/>
        <v>-16.115530075446802</v>
      </c>
      <c r="AM372" s="31">
        <f t="shared" si="276"/>
        <v>-81.002276160154821</v>
      </c>
      <c r="AN372" s="31">
        <f t="shared" si="277"/>
        <v>-9.3150011161336543</v>
      </c>
      <c r="AO372" s="31">
        <f t="shared" si="278"/>
        <v>-82.090350349853935</v>
      </c>
      <c r="AP372" s="30">
        <f t="shared" si="253"/>
        <v>19.493882694704595</v>
      </c>
      <c r="AQ372" s="30">
        <f t="shared" si="254"/>
        <v>-19.244228782212005</v>
      </c>
      <c r="AR372" s="31">
        <f t="shared" si="279"/>
        <v>-37.658522537334598</v>
      </c>
      <c r="AS372" s="33">
        <f t="shared" si="280"/>
        <v>-240.77578715839073</v>
      </c>
      <c r="AT372" s="31">
        <f t="shared" si="281"/>
        <v>9.947805271028249E-3</v>
      </c>
      <c r="AU372" s="31">
        <f t="shared" si="282"/>
        <v>2.7416449565218945</v>
      </c>
      <c r="AV372" s="32">
        <f t="shared" si="283"/>
        <v>-1.1852117715312752E-4</v>
      </c>
      <c r="AW372" s="31">
        <f t="shared" si="284"/>
        <v>-0.2993143007411912</v>
      </c>
      <c r="AX372" s="34">
        <f t="shared" si="285"/>
        <v>9.8292840938751218E-3</v>
      </c>
      <c r="AY372" s="35">
        <f t="shared" si="286"/>
        <v>2.4423306557807032</v>
      </c>
      <c r="AZ372" s="10">
        <f t="shared" si="260"/>
        <v>-42.637876502296074</v>
      </c>
      <c r="BA372" s="10">
        <f t="shared" si="261"/>
        <v>-320.87396496052952</v>
      </c>
      <c r="BB372" s="10">
        <f t="shared" si="287"/>
        <v>-140.87396496052952</v>
      </c>
      <c r="BC372" s="62"/>
      <c r="BD372" s="60">
        <f t="shared" si="288"/>
        <v>-43</v>
      </c>
      <c r="BE372" s="60">
        <f t="shared" si="289"/>
        <v>-321</v>
      </c>
      <c r="BF372" s="60">
        <f t="shared" si="290"/>
        <v>-141</v>
      </c>
      <c r="BI372" s="37">
        <f t="shared" si="255"/>
        <v>-2.1644415989463353</v>
      </c>
      <c r="BJ372" s="37">
        <f t="shared" si="256"/>
        <v>-38.791451966205649</v>
      </c>
      <c r="BK372" s="37">
        <f t="shared" si="257"/>
        <v>-2.8247416501090203</v>
      </c>
      <c r="BL372" s="37">
        <f t="shared" si="258"/>
        <v>-43.74905649171383</v>
      </c>
    </row>
    <row r="373" spans="22:64" x14ac:dyDescent="0.35">
      <c r="V373" s="29">
        <v>4.6900000000000297</v>
      </c>
      <c r="W373" s="38">
        <f t="shared" si="262"/>
        <v>489778.81936847995</v>
      </c>
      <c r="X373" s="30">
        <f t="shared" si="259"/>
        <v>-6.6910605961528935</v>
      </c>
      <c r="Y373" s="31">
        <f t="shared" si="263"/>
        <v>-37.212140750501142</v>
      </c>
      <c r="Z373" s="31">
        <f t="shared" si="264"/>
        <v>-89.210177776393095</v>
      </c>
      <c r="AA373" s="31">
        <f t="shared" si="265"/>
        <v>15.164691792902453</v>
      </c>
      <c r="AB373" s="31">
        <f t="shared" si="266"/>
        <v>-79.951139352236012</v>
      </c>
      <c r="AC373" s="31">
        <f t="shared" si="267"/>
        <v>0.14559500023795208</v>
      </c>
      <c r="AD373" s="31">
        <f t="shared" si="268"/>
        <v>10.461398450707796</v>
      </c>
      <c r="AE373" s="31">
        <f t="shared" si="269"/>
        <v>-28.59291455351363</v>
      </c>
      <c r="AF373" s="31">
        <f t="shared" si="270"/>
        <v>-158.69991867792129</v>
      </c>
      <c r="AG373" s="31">
        <f t="shared" si="252"/>
        <v>73.803921600570277</v>
      </c>
      <c r="AH373" s="31">
        <f t="shared" si="271"/>
        <v>-101.62931870787048</v>
      </c>
      <c r="AI373" s="31">
        <f t="shared" si="272"/>
        <v>-89.999525040370628</v>
      </c>
      <c r="AJ373" s="31">
        <f t="shared" si="273"/>
        <v>34.625855519506899</v>
      </c>
      <c r="AK373" s="31">
        <f t="shared" si="274"/>
        <v>88.936212682699647</v>
      </c>
      <c r="AL373" s="32">
        <f t="shared" si="275"/>
        <v>-16.310746479142136</v>
      </c>
      <c r="AM373" s="31">
        <f t="shared" si="276"/>
        <v>-81.203849989567317</v>
      </c>
      <c r="AN373" s="31">
        <f t="shared" si="277"/>
        <v>-9.5102880669354413</v>
      </c>
      <c r="AO373" s="31">
        <f t="shared" si="278"/>
        <v>-82.267162347238298</v>
      </c>
      <c r="AP373" s="30">
        <f t="shared" si="253"/>
        <v>19.493882694704595</v>
      </c>
      <c r="AQ373" s="30">
        <f t="shared" si="254"/>
        <v>-19.244228782212005</v>
      </c>
      <c r="AR373" s="31">
        <f t="shared" si="279"/>
        <v>-37.853548707956477</v>
      </c>
      <c r="AS373" s="33">
        <f t="shared" si="280"/>
        <v>-240.96708102515959</v>
      </c>
      <c r="AT373" s="31">
        <f t="shared" si="281"/>
        <v>1.0416069115855114E-2</v>
      </c>
      <c r="AU373" s="31">
        <f t="shared" si="282"/>
        <v>2.8054052101153393</v>
      </c>
      <c r="AV373" s="32">
        <f t="shared" si="283"/>
        <v>-1.24106828337034E-4</v>
      </c>
      <c r="AW373" s="31">
        <f t="shared" si="284"/>
        <v>-0.30628609512804528</v>
      </c>
      <c r="AX373" s="34">
        <f t="shared" si="285"/>
        <v>1.0291962287518081E-2</v>
      </c>
      <c r="AY373" s="35">
        <f t="shared" si="286"/>
        <v>2.4991191149872938</v>
      </c>
      <c r="AZ373" s="10">
        <f t="shared" si="260"/>
        <v>-43.008823460304917</v>
      </c>
      <c r="BA373" s="10">
        <f t="shared" si="261"/>
        <v>-322.31351135884455</v>
      </c>
      <c r="BB373" s="10">
        <f t="shared" si="287"/>
        <v>-142.31351135884455</v>
      </c>
      <c r="BC373" s="37"/>
      <c r="BD373" s="60">
        <f t="shared" si="288"/>
        <v>-43</v>
      </c>
      <c r="BE373" s="60">
        <f t="shared" si="289"/>
        <v>-322</v>
      </c>
      <c r="BF373" s="60">
        <f t="shared" si="290"/>
        <v>-142</v>
      </c>
      <c r="BI373" s="37">
        <f t="shared" si="255"/>
        <v>-2.2440405259706693</v>
      </c>
      <c r="BJ373" s="37">
        <f t="shared" si="256"/>
        <v>-39.437206578744714</v>
      </c>
      <c r="BK373" s="37">
        <f t="shared" si="257"/>
        <v>-2.9215261886652915</v>
      </c>
      <c r="BL373" s="37">
        <f t="shared" si="258"/>
        <v>-44.408342869927516</v>
      </c>
    </row>
    <row r="374" spans="22:64" x14ac:dyDescent="0.35">
      <c r="V374" s="29">
        <v>4.7000000000000304</v>
      </c>
      <c r="W374" s="38">
        <f t="shared" si="262"/>
        <v>501187.23362730764</v>
      </c>
      <c r="X374" s="30">
        <f t="shared" si="259"/>
        <v>-6.6910605961528935</v>
      </c>
      <c r="Y374" s="31">
        <f t="shared" si="263"/>
        <v>-37.412103609282156</v>
      </c>
      <c r="Z374" s="31">
        <f t="shared" si="264"/>
        <v>-89.22815412480557</v>
      </c>
      <c r="AA374" s="31">
        <f t="shared" si="265"/>
        <v>15.358736585127188</v>
      </c>
      <c r="AB374" s="31">
        <f t="shared" si="266"/>
        <v>-80.175371660022861</v>
      </c>
      <c r="AC374" s="31">
        <f t="shared" si="267"/>
        <v>0.15233770168092012</v>
      </c>
      <c r="AD374" s="31">
        <f t="shared" si="268"/>
        <v>10.699511747974761</v>
      </c>
      <c r="AE374" s="31">
        <f t="shared" si="269"/>
        <v>-28.592089918626939</v>
      </c>
      <c r="AF374" s="31">
        <f t="shared" si="270"/>
        <v>-158.70401403685369</v>
      </c>
      <c r="AG374" s="31">
        <f t="shared" si="252"/>
        <v>73.803921600570277</v>
      </c>
      <c r="AH374" s="31">
        <f t="shared" si="271"/>
        <v>-101.82931870785707</v>
      </c>
      <c r="AI374" s="31">
        <f t="shared" si="272"/>
        <v>-89.999535851771739</v>
      </c>
      <c r="AJ374" s="31">
        <f t="shared" si="273"/>
        <v>34.82578814646007</v>
      </c>
      <c r="AK374" s="31">
        <f t="shared" si="274"/>
        <v>88.960422062392922</v>
      </c>
      <c r="AL374" s="32">
        <f t="shared" si="275"/>
        <v>-16.506173256294261</v>
      </c>
      <c r="AM374" s="31">
        <f t="shared" si="276"/>
        <v>-81.401047736623269</v>
      </c>
      <c r="AN374" s="31">
        <f t="shared" si="277"/>
        <v>-9.7057822171209835</v>
      </c>
      <c r="AO374" s="31">
        <f t="shared" si="278"/>
        <v>-82.440161526002086</v>
      </c>
      <c r="AP374" s="30">
        <f t="shared" si="253"/>
        <v>19.493882694704595</v>
      </c>
      <c r="AQ374" s="30">
        <f t="shared" si="254"/>
        <v>-19.244228782212005</v>
      </c>
      <c r="AR374" s="31">
        <f t="shared" si="279"/>
        <v>-38.048218223255333</v>
      </c>
      <c r="AS374" s="33">
        <f t="shared" si="280"/>
        <v>-241.14417556285576</v>
      </c>
      <c r="AT374" s="31">
        <f t="shared" si="281"/>
        <v>1.0906347447509609E-2</v>
      </c>
      <c r="AU374" s="31">
        <f t="shared" si="282"/>
        <v>2.8706434315926019</v>
      </c>
      <c r="AV374" s="32">
        <f t="shared" si="283"/>
        <v>-1.2995571545024466E-4</v>
      </c>
      <c r="AW374" s="31">
        <f t="shared" si="284"/>
        <v>-0.31342027407677087</v>
      </c>
      <c r="AX374" s="34">
        <f t="shared" si="285"/>
        <v>1.0776391732059364E-2</v>
      </c>
      <c r="AY374" s="35">
        <f t="shared" si="286"/>
        <v>2.5572231575158311</v>
      </c>
      <c r="AZ374" s="10">
        <f t="shared" si="260"/>
        <v>-43.38391008925614</v>
      </c>
      <c r="BA374" s="10">
        <f t="shared" si="261"/>
        <v>-323.74073152683366</v>
      </c>
      <c r="BB374" s="10">
        <f t="shared" si="287"/>
        <v>-143.74073152683366</v>
      </c>
      <c r="BC374" s="37"/>
      <c r="BD374" s="60">
        <f t="shared" si="288"/>
        <v>-43</v>
      </c>
      <c r="BE374" s="60">
        <f t="shared" si="289"/>
        <v>-324</v>
      </c>
      <c r="BF374" s="60">
        <f t="shared" si="290"/>
        <v>-144</v>
      </c>
      <c r="BI374" s="37">
        <f t="shared" si="255"/>
        <v>-2.3258561305046004</v>
      </c>
      <c r="BJ374" s="37">
        <f t="shared" si="256"/>
        <v>-40.085836341190976</v>
      </c>
      <c r="BK374" s="37">
        <f t="shared" si="257"/>
        <v>-3.0206121272282713</v>
      </c>
      <c r="BL374" s="37">
        <f t="shared" si="258"/>
        <v>-45.067942780302779</v>
      </c>
    </row>
    <row r="375" spans="22:64" x14ac:dyDescent="0.35">
      <c r="V375" s="29">
        <v>4.7100000000000302</v>
      </c>
      <c r="W375" s="36">
        <f t="shared" si="262"/>
        <v>512861.383991401</v>
      </c>
      <c r="X375" s="30">
        <f t="shared" si="259"/>
        <v>-6.6910605961528935</v>
      </c>
      <c r="Y375" s="31">
        <f t="shared" si="263"/>
        <v>-37.612068139396875</v>
      </c>
      <c r="Z375" s="31">
        <f t="shared" si="264"/>
        <v>-89.245721428414242</v>
      </c>
      <c r="AA375" s="31">
        <f t="shared" si="265"/>
        <v>15.553041772722091</v>
      </c>
      <c r="AB375" s="31">
        <f t="shared" si="266"/>
        <v>-80.394793898175848</v>
      </c>
      <c r="AC375" s="31">
        <f t="shared" si="267"/>
        <v>0.15938697463884041</v>
      </c>
      <c r="AD375" s="31">
        <f t="shared" si="268"/>
        <v>10.942784856745579</v>
      </c>
      <c r="AE375" s="31">
        <f t="shared" si="269"/>
        <v>-28.590699988188838</v>
      </c>
      <c r="AF375" s="31">
        <f t="shared" si="270"/>
        <v>-158.69773046984452</v>
      </c>
      <c r="AG375" s="31">
        <f t="shared" si="252"/>
        <v>73.803921600570277</v>
      </c>
      <c r="AH375" s="31">
        <f t="shared" si="271"/>
        <v>-102.02931870784424</v>
      </c>
      <c r="AI375" s="31">
        <f t="shared" si="272"/>
        <v>-89.999546417075294</v>
      </c>
      <c r="AJ375" s="31">
        <f t="shared" si="273"/>
        <v>35.025723804724159</v>
      </c>
      <c r="AK375" s="31">
        <f t="shared" si="274"/>
        <v>88.984080728056355</v>
      </c>
      <c r="AL375" s="32">
        <f t="shared" si="275"/>
        <v>-16.701801362308945</v>
      </c>
      <c r="AM375" s="31">
        <f t="shared" si="276"/>
        <v>-81.593955261077525</v>
      </c>
      <c r="AN375" s="31">
        <f t="shared" si="277"/>
        <v>-9.9014746648587497</v>
      </c>
      <c r="AO375" s="31">
        <f t="shared" si="278"/>
        <v>-82.609420950096464</v>
      </c>
      <c r="AP375" s="30">
        <f t="shared" si="253"/>
        <v>19.493882694704595</v>
      </c>
      <c r="AQ375" s="30">
        <f t="shared" si="254"/>
        <v>-19.244228782212005</v>
      </c>
      <c r="AR375" s="31">
        <f t="shared" si="279"/>
        <v>-38.242520740554994</v>
      </c>
      <c r="AS375" s="33">
        <f t="shared" si="280"/>
        <v>-241.30715141994096</v>
      </c>
      <c r="AT375" s="31">
        <f t="shared" si="281"/>
        <v>1.1419672569924211E-2</v>
      </c>
      <c r="AU375" s="31">
        <f t="shared" si="282"/>
        <v>2.937393534108184</v>
      </c>
      <c r="AV375" s="32">
        <f t="shared" si="283"/>
        <v>-1.3608024367646902E-4</v>
      </c>
      <c r="AW375" s="31">
        <f t="shared" si="284"/>
        <v>-0.32072061933810447</v>
      </c>
      <c r="AX375" s="34">
        <f t="shared" si="285"/>
        <v>1.1283592326247741E-2</v>
      </c>
      <c r="AY375" s="35">
        <f t="shared" si="286"/>
        <v>2.6166729147700796</v>
      </c>
      <c r="AZ375" s="10">
        <f t="shared" si="260"/>
        <v>-43.763144631374431</v>
      </c>
      <c r="BA375" s="10">
        <f t="shared" si="261"/>
        <v>-325.15500537019852</v>
      </c>
      <c r="BB375" s="10">
        <f t="shared" si="287"/>
        <v>-145.15500537019852</v>
      </c>
      <c r="BC375" s="62"/>
      <c r="BD375" s="60">
        <f t="shared" si="288"/>
        <v>-44</v>
      </c>
      <c r="BE375" s="60">
        <f t="shared" si="289"/>
        <v>-325</v>
      </c>
      <c r="BF375" s="60">
        <f t="shared" si="290"/>
        <v>-145</v>
      </c>
      <c r="BI375" s="37">
        <f t="shared" si="255"/>
        <v>-2.4099070486473533</v>
      </c>
      <c r="BJ375" s="37">
        <f t="shared" si="256"/>
        <v>-40.737020188828367</v>
      </c>
      <c r="BK375" s="37">
        <f t="shared" si="257"/>
        <v>-3.122000434498331</v>
      </c>
      <c r="BL375" s="37">
        <f t="shared" si="258"/>
        <v>-45.727506676199241</v>
      </c>
    </row>
    <row r="376" spans="22:64" x14ac:dyDescent="0.35">
      <c r="V376" s="29">
        <v>4.7200000000000299</v>
      </c>
      <c r="W376" s="38">
        <f t="shared" si="262"/>
        <v>524807.46024980955</v>
      </c>
      <c r="X376" s="30">
        <f t="shared" si="259"/>
        <v>-6.6910605961528935</v>
      </c>
      <c r="Y376" s="31">
        <f t="shared" si="263"/>
        <v>-37.812034265648961</v>
      </c>
      <c r="Z376" s="31">
        <f t="shared" si="264"/>
        <v>-89.262888988416691</v>
      </c>
      <c r="AA376" s="31">
        <f t="shared" si="265"/>
        <v>15.747596289304855</v>
      </c>
      <c r="AB376" s="31">
        <f t="shared" si="266"/>
        <v>-80.609496649739839</v>
      </c>
      <c r="AC376" s="31">
        <f t="shared" si="267"/>
        <v>0.1667562264480888</v>
      </c>
      <c r="AD376" s="31">
        <f t="shared" si="268"/>
        <v>11.191311661202317</v>
      </c>
      <c r="AE376" s="31">
        <f t="shared" si="269"/>
        <v>-28.58874234604891</v>
      </c>
      <c r="AF376" s="31">
        <f t="shared" si="270"/>
        <v>-158.6810739769542</v>
      </c>
      <c r="AG376" s="31">
        <f t="shared" si="252"/>
        <v>73.803921600570277</v>
      </c>
      <c r="AH376" s="31">
        <f t="shared" si="271"/>
        <v>-102.22931870783198</v>
      </c>
      <c r="AI376" s="31">
        <f t="shared" si="272"/>
        <v>-89.999556741883183</v>
      </c>
      <c r="AJ376" s="31">
        <f t="shared" si="273"/>
        <v>35.225662357953517</v>
      </c>
      <c r="AK376" s="31">
        <f t="shared" si="274"/>
        <v>89.007201191537945</v>
      </c>
      <c r="AL376" s="32">
        <f t="shared" si="275"/>
        <v>-16.897622123575434</v>
      </c>
      <c r="AM376" s="31">
        <f t="shared" si="276"/>
        <v>-81.782657341870006</v>
      </c>
      <c r="AN376" s="31">
        <f t="shared" si="277"/>
        <v>-10.097356872883619</v>
      </c>
      <c r="AO376" s="31">
        <f t="shared" si="278"/>
        <v>-82.775012892215244</v>
      </c>
      <c r="AP376" s="30">
        <f t="shared" si="253"/>
        <v>19.493882694704595</v>
      </c>
      <c r="AQ376" s="30">
        <f t="shared" si="254"/>
        <v>-19.244228782212005</v>
      </c>
      <c r="AR376" s="31">
        <f t="shared" si="279"/>
        <v>-38.436445306439936</v>
      </c>
      <c r="AS376" s="33">
        <f t="shared" si="280"/>
        <v>-241.45608686916944</v>
      </c>
      <c r="AT376" s="31">
        <f t="shared" si="281"/>
        <v>1.1957124937648307E-2</v>
      </c>
      <c r="AU376" s="31">
        <f t="shared" si="282"/>
        <v>3.0056901842679853</v>
      </c>
      <c r="AV376" s="32">
        <f t="shared" si="283"/>
        <v>-1.4249340276955785E-4</v>
      </c>
      <c r="AW376" s="31">
        <f t="shared" si="284"/>
        <v>-0.32819100070304563</v>
      </c>
      <c r="AX376" s="34">
        <f t="shared" si="285"/>
        <v>1.181463153487875E-2</v>
      </c>
      <c r="AY376" s="35">
        <f t="shared" si="286"/>
        <v>2.6774991835649398</v>
      </c>
      <c r="AZ376" s="10">
        <f t="shared" si="260"/>
        <v>-44.14653006879972</v>
      </c>
      <c r="BA376" s="10">
        <f t="shared" si="261"/>
        <v>-326.55570332018743</v>
      </c>
      <c r="BB376" s="10">
        <f t="shared" si="287"/>
        <v>-146.55570332018743</v>
      </c>
      <c r="BC376" s="37"/>
      <c r="BD376" s="60">
        <f t="shared" si="288"/>
        <v>-44</v>
      </c>
      <c r="BE376" s="60">
        <f t="shared" si="289"/>
        <v>-327</v>
      </c>
      <c r="BF376" s="60">
        <f t="shared" si="290"/>
        <v>-147</v>
      </c>
      <c r="BI376" s="37">
        <f t="shared" si="255"/>
        <v>-2.4962097545533832</v>
      </c>
      <c r="BJ376" s="37">
        <f t="shared" si="256"/>
        <v>-41.390430528216029</v>
      </c>
      <c r="BK376" s="37">
        <f t="shared" si="257"/>
        <v>-3.2256896393412742</v>
      </c>
      <c r="BL376" s="37">
        <f t="shared" si="258"/>
        <v>-46.386685106366897</v>
      </c>
    </row>
    <row r="377" spans="22:64" x14ac:dyDescent="0.35">
      <c r="V377" s="29">
        <v>4.7300000000000297</v>
      </c>
      <c r="W377" s="38">
        <f t="shared" si="262"/>
        <v>537031.79637029045</v>
      </c>
      <c r="X377" s="30">
        <f t="shared" si="259"/>
        <v>-6.6910605961528935</v>
      </c>
      <c r="Y377" s="31">
        <f t="shared" si="263"/>
        <v>-38.012001916224207</v>
      </c>
      <c r="Z377" s="31">
        <f t="shared" si="264"/>
        <v>-89.279665894943207</v>
      </c>
      <c r="AA377" s="31">
        <f t="shared" si="265"/>
        <v>15.942389511374543</v>
      </c>
      <c r="AB377" s="31">
        <f t="shared" si="266"/>
        <v>-80.819569621891006</v>
      </c>
      <c r="AC377" s="31">
        <f t="shared" si="267"/>
        <v>0.17445940156023315</v>
      </c>
      <c r="AD377" s="31">
        <f t="shared" si="268"/>
        <v>11.445186507582614</v>
      </c>
      <c r="AE377" s="31">
        <f t="shared" si="269"/>
        <v>-28.586213599442324</v>
      </c>
      <c r="AF377" s="31">
        <f t="shared" si="270"/>
        <v>-158.65404900925159</v>
      </c>
      <c r="AG377" s="31">
        <f t="shared" si="252"/>
        <v>73.803921600570277</v>
      </c>
      <c r="AH377" s="31">
        <f t="shared" si="271"/>
        <v>-102.42931870782029</v>
      </c>
      <c r="AI377" s="31">
        <f t="shared" si="272"/>
        <v>-89.999566831669753</v>
      </c>
      <c r="AJ377" s="31">
        <f t="shared" si="273"/>
        <v>35.425603675931541</v>
      </c>
      <c r="AK377" s="31">
        <f t="shared" si="274"/>
        <v>89.029795681477594</v>
      </c>
      <c r="AL377" s="32">
        <f t="shared" si="275"/>
        <v>-17.093627223794719</v>
      </c>
      <c r="AM377" s="31">
        <f t="shared" si="276"/>
        <v>-81.967237648069045</v>
      </c>
      <c r="AN377" s="31">
        <f t="shared" si="277"/>
        <v>-10.293420655113188</v>
      </c>
      <c r="AO377" s="31">
        <f t="shared" si="278"/>
        <v>-82.937008798261203</v>
      </c>
      <c r="AP377" s="30">
        <f t="shared" si="253"/>
        <v>19.493882694704595</v>
      </c>
      <c r="AQ377" s="30">
        <f t="shared" si="254"/>
        <v>-19.244228782212005</v>
      </c>
      <c r="AR377" s="31">
        <f t="shared" si="279"/>
        <v>-38.629980342062922</v>
      </c>
      <c r="AS377" s="33">
        <f t="shared" si="280"/>
        <v>-241.59105780751281</v>
      </c>
      <c r="AT377" s="31">
        <f t="shared" si="281"/>
        <v>1.2519835377139282E-2</v>
      </c>
      <c r="AU377" s="31">
        <f t="shared" si="282"/>
        <v>3.0755688170955984</v>
      </c>
      <c r="AV377" s="32">
        <f t="shared" si="283"/>
        <v>-1.4920879458988124E-4</v>
      </c>
      <c r="AW377" s="31">
        <f t="shared" si="284"/>
        <v>-0.33583537805014091</v>
      </c>
      <c r="AX377" s="34">
        <f t="shared" si="285"/>
        <v>1.23706265825494E-2</v>
      </c>
      <c r="AY377" s="35">
        <f t="shared" si="286"/>
        <v>2.7397334390454575</v>
      </c>
      <c r="AZ377" s="10">
        <f t="shared" si="260"/>
        <v>-44.534064045806907</v>
      </c>
      <c r="BA377" s="10">
        <f t="shared" si="261"/>
        <v>-327.94218803220394</v>
      </c>
      <c r="BB377" s="10">
        <f t="shared" si="287"/>
        <v>-147.94218803220394</v>
      </c>
      <c r="BC377" s="37"/>
      <c r="BD377" s="60">
        <f t="shared" si="288"/>
        <v>-45</v>
      </c>
      <c r="BE377" s="60">
        <f t="shared" si="289"/>
        <v>-328</v>
      </c>
      <c r="BF377" s="60">
        <f t="shared" si="290"/>
        <v>-148</v>
      </c>
      <c r="BI377" s="37">
        <f t="shared" si="255"/>
        <v>-2.5847784933085904</v>
      </c>
      <c r="BJ377" s="37">
        <f t="shared" si="256"/>
        <v>-42.045734023994846</v>
      </c>
      <c r="BK377" s="37">
        <f t="shared" si="257"/>
        <v>-3.3316758370179445</v>
      </c>
      <c r="BL377" s="37">
        <f t="shared" si="258"/>
        <v>-47.045129639741702</v>
      </c>
    </row>
    <row r="378" spans="22:64" x14ac:dyDescent="0.35">
      <c r="V378" s="29">
        <v>4.7400000000000304</v>
      </c>
      <c r="W378" s="36">
        <f t="shared" si="262"/>
        <v>549540.87385766313</v>
      </c>
      <c r="X378" s="30">
        <f t="shared" si="259"/>
        <v>-6.6910605961528935</v>
      </c>
      <c r="Y378" s="31">
        <f t="shared" si="263"/>
        <v>-38.211971022538464</v>
      </c>
      <c r="Z378" s="31">
        <f t="shared" si="264"/>
        <v>-89.296061031817615</v>
      </c>
      <c r="AA378" s="31">
        <f t="shared" si="265"/>
        <v>16.137411242948051</v>
      </c>
      <c r="AB378" s="31">
        <f t="shared" si="266"/>
        <v>-81.025101594610177</v>
      </c>
      <c r="AC378" s="31">
        <f t="shared" si="267"/>
        <v>0.18251099851042085</v>
      </c>
      <c r="AD378" s="31">
        <f t="shared" si="268"/>
        <v>11.704504109419931</v>
      </c>
      <c r="AE378" s="31">
        <f t="shared" si="269"/>
        <v>-28.583109377232887</v>
      </c>
      <c r="AF378" s="31">
        <f t="shared" si="270"/>
        <v>-158.61665851700786</v>
      </c>
      <c r="AG378" s="31">
        <f t="shared" si="252"/>
        <v>73.803921600570277</v>
      </c>
      <c r="AH378" s="31">
        <f t="shared" si="271"/>
        <v>-102.62931870780911</v>
      </c>
      <c r="AI378" s="31">
        <f t="shared" si="272"/>
        <v>-89.999576691784753</v>
      </c>
      <c r="AJ378" s="31">
        <f t="shared" si="273"/>
        <v>35.625547634295415</v>
      </c>
      <c r="AK378" s="31">
        <f t="shared" si="274"/>
        <v>89.05187614964737</v>
      </c>
      <c r="AL378" s="32">
        <f t="shared" si="275"/>
        <v>-17.289808690675702</v>
      </c>
      <c r="AM378" s="31">
        <f t="shared" si="276"/>
        <v>-82.147778713576386</v>
      </c>
      <c r="AN378" s="31">
        <f t="shared" si="277"/>
        <v>-10.489658163619115</v>
      </c>
      <c r="AO378" s="31">
        <f t="shared" si="278"/>
        <v>-83.095479255713769</v>
      </c>
      <c r="AP378" s="30">
        <f t="shared" si="253"/>
        <v>19.493882694704595</v>
      </c>
      <c r="AQ378" s="30">
        <f t="shared" si="254"/>
        <v>-19.244228782212005</v>
      </c>
      <c r="AR378" s="31">
        <f t="shared" si="279"/>
        <v>-38.823113628359408</v>
      </c>
      <c r="AS378" s="33">
        <f t="shared" si="280"/>
        <v>-241.71213777272163</v>
      </c>
      <c r="AT378" s="31">
        <f t="shared" si="281"/>
        <v>1.3108987408136688E-2</v>
      </c>
      <c r="AU378" s="31">
        <f t="shared" si="282"/>
        <v>3.1470656511655801</v>
      </c>
      <c r="AV378" s="32">
        <f t="shared" si="283"/>
        <v>-1.5624066194705772E-4</v>
      </c>
      <c r="AW378" s="31">
        <f t="shared" si="284"/>
        <v>-0.34365780344021302</v>
      </c>
      <c r="AX378" s="34">
        <f t="shared" si="285"/>
        <v>1.295274674618963E-2</v>
      </c>
      <c r="AY378" s="35">
        <f t="shared" si="286"/>
        <v>2.8034078477253672</v>
      </c>
      <c r="AZ378" s="10">
        <f t="shared" si="260"/>
        <v>-44.925738809589234</v>
      </c>
      <c r="BA378" s="10">
        <f t="shared" si="261"/>
        <v>-329.31381612999729</v>
      </c>
      <c r="BB378" s="10">
        <f t="shared" si="287"/>
        <v>-149.31381612999729</v>
      </c>
      <c r="BC378" s="62"/>
      <c r="BD378" s="60">
        <f t="shared" si="288"/>
        <v>-45</v>
      </c>
      <c r="BE378" s="60">
        <f t="shared" si="289"/>
        <v>-329</v>
      </c>
      <c r="BF378" s="60">
        <f t="shared" si="290"/>
        <v>-149</v>
      </c>
      <c r="BI378" s="37">
        <f t="shared" si="255"/>
        <v>-2.6756252222857446</v>
      </c>
      <c r="BJ378" s="37">
        <f t="shared" si="256"/>
        <v>-42.702592421338295</v>
      </c>
      <c r="BK378" s="37">
        <f t="shared" si="257"/>
        <v>-3.4399527056902652</v>
      </c>
      <c r="BL378" s="37">
        <f t="shared" si="258"/>
        <v>-47.702493783662767</v>
      </c>
    </row>
    <row r="379" spans="22:64" x14ac:dyDescent="0.35">
      <c r="V379" s="29">
        <v>4.7500000000000302</v>
      </c>
      <c r="W379" s="38">
        <f t="shared" si="262"/>
        <v>562341.32519038848</v>
      </c>
      <c r="X379" s="30">
        <f t="shared" si="259"/>
        <v>-6.6910605961528935</v>
      </c>
      <c r="Y379" s="31">
        <f t="shared" si="263"/>
        <v>-38.41194151909248</v>
      </c>
      <c r="Z379" s="31">
        <f t="shared" si="264"/>
        <v>-89.312083081212648</v>
      </c>
      <c r="AA379" s="31">
        <f t="shared" si="265"/>
        <v>16.332651700521239</v>
      </c>
      <c r="AB379" s="31">
        <f t="shared" si="266"/>
        <v>-81.226180374473316</v>
      </c>
      <c r="AC379" s="31">
        <f t="shared" si="267"/>
        <v>0.19092608698986044</v>
      </c>
      <c r="AD379" s="31">
        <f t="shared" si="268"/>
        <v>11.969359444999954</v>
      </c>
      <c r="AE379" s="31">
        <f t="shared" si="269"/>
        <v>-28.579424327734273</v>
      </c>
      <c r="AF379" s="31">
        <f t="shared" si="270"/>
        <v>-158.56890401068603</v>
      </c>
      <c r="AG379" s="31">
        <f t="shared" si="252"/>
        <v>73.803921600570277</v>
      </c>
      <c r="AH379" s="31">
        <f t="shared" si="271"/>
        <v>-102.82931870779845</v>
      </c>
      <c r="AI379" s="31">
        <f t="shared" si="272"/>
        <v>-89.999586327456129</v>
      </c>
      <c r="AJ379" s="31">
        <f t="shared" si="273"/>
        <v>35.825494114273333</v>
      </c>
      <c r="AK379" s="31">
        <f t="shared" si="274"/>
        <v>89.073454277154426</v>
      </c>
      <c r="AL379" s="32">
        <f t="shared" si="275"/>
        <v>-17.48615888300208</v>
      </c>
      <c r="AM379" s="31">
        <f t="shared" si="276"/>
        <v>-82.324361915350039</v>
      </c>
      <c r="AN379" s="31">
        <f t="shared" si="277"/>
        <v>-10.68606187595692</v>
      </c>
      <c r="AO379" s="31">
        <f t="shared" si="278"/>
        <v>-83.250493965651742</v>
      </c>
      <c r="AP379" s="30">
        <f t="shared" si="253"/>
        <v>19.493882694704595</v>
      </c>
      <c r="AQ379" s="30">
        <f t="shared" si="254"/>
        <v>-19.244228782212005</v>
      </c>
      <c r="AR379" s="31">
        <f t="shared" si="279"/>
        <v>-39.015832291198606</v>
      </c>
      <c r="AS379" s="33">
        <f t="shared" si="280"/>
        <v>-241.81939797633777</v>
      </c>
      <c r="AT379" s="31">
        <f t="shared" si="281"/>
        <v>1.3725819669442375E-2</v>
      </c>
      <c r="AU379" s="31">
        <f t="shared" si="282"/>
        <v>3.2202177038949178</v>
      </c>
      <c r="AV379" s="32">
        <f t="shared" si="283"/>
        <v>-1.636039187982786E-4</v>
      </c>
      <c r="AW379" s="31">
        <f t="shared" si="284"/>
        <v>-0.35166242325961783</v>
      </c>
      <c r="AX379" s="34">
        <f t="shared" si="285"/>
        <v>1.3562215750644096E-2</v>
      </c>
      <c r="AY379" s="35">
        <f t="shared" si="286"/>
        <v>2.8685552806353001</v>
      </c>
      <c r="AZ379" s="10">
        <f t="shared" si="260"/>
        <v>-45.321541169989878</v>
      </c>
      <c r="BA379" s="10">
        <f t="shared" si="261"/>
        <v>-330.66993998461476</v>
      </c>
      <c r="BB379" s="10">
        <f t="shared" si="287"/>
        <v>-150.66993998461476</v>
      </c>
      <c r="BC379" s="37"/>
      <c r="BD379" s="60">
        <f t="shared" si="288"/>
        <v>-45</v>
      </c>
      <c r="BE379" s="60">
        <f t="shared" si="289"/>
        <v>-331</v>
      </c>
      <c r="BF379" s="60">
        <f t="shared" si="290"/>
        <v>-151</v>
      </c>
      <c r="BI379" s="37">
        <f t="shared" si="255"/>
        <v>-2.7687595614862373</v>
      </c>
      <c r="BJ379" s="37">
        <f t="shared" si="256"/>
        <v>-43.360663399285741</v>
      </c>
      <c r="BK379" s="37">
        <f t="shared" si="257"/>
        <v>-3.5505115330556847</v>
      </c>
      <c r="BL379" s="37">
        <f t="shared" si="258"/>
        <v>-48.358433889626582</v>
      </c>
    </row>
    <row r="380" spans="22:64" x14ac:dyDescent="0.35">
      <c r="V380" s="29">
        <v>4.76000000000003</v>
      </c>
      <c r="W380" s="38">
        <f t="shared" si="262"/>
        <v>575439.93733719713</v>
      </c>
      <c r="X380" s="30">
        <f t="shared" si="259"/>
        <v>-6.6910605961528935</v>
      </c>
      <c r="Y380" s="31">
        <f t="shared" si="263"/>
        <v>-38.611913343333192</v>
      </c>
      <c r="Z380" s="31">
        <f t="shared" si="264"/>
        <v>-89.327740528202227</v>
      </c>
      <c r="AA380" s="31">
        <f t="shared" si="265"/>
        <v>16.528101498368269</v>
      </c>
      <c r="AB380" s="31">
        <f t="shared" si="266"/>
        <v>-81.422892753259788</v>
      </c>
      <c r="AC380" s="31">
        <f t="shared" si="267"/>
        <v>0.19972032497486797</v>
      </c>
      <c r="AD380" s="31">
        <f t="shared" si="268"/>
        <v>12.239847646660323</v>
      </c>
      <c r="AE380" s="31">
        <f t="shared" si="269"/>
        <v>-28.575152116142949</v>
      </c>
      <c r="AF380" s="31">
        <f t="shared" si="270"/>
        <v>-158.51078563480166</v>
      </c>
      <c r="AG380" s="31">
        <f t="shared" si="252"/>
        <v>73.803921600570277</v>
      </c>
      <c r="AH380" s="31">
        <f t="shared" si="271"/>
        <v>-103.02931870778826</v>
      </c>
      <c r="AI380" s="31">
        <f t="shared" si="272"/>
        <v>-89.999595743792824</v>
      </c>
      <c r="AJ380" s="31">
        <f t="shared" si="273"/>
        <v>36.025443002433335</v>
      </c>
      <c r="AK380" s="31">
        <f t="shared" si="274"/>
        <v>89.094541480509307</v>
      </c>
      <c r="AL380" s="32">
        <f t="shared" si="275"/>
        <v>-17.682670478071365</v>
      </c>
      <c r="AM380" s="31">
        <f t="shared" si="276"/>
        <v>-82.497067454912568</v>
      </c>
      <c r="AN380" s="31">
        <f t="shared" si="277"/>
        <v>-10.882624582856018</v>
      </c>
      <c r="AO380" s="31">
        <f t="shared" si="278"/>
        <v>-83.402121718196085</v>
      </c>
      <c r="AP380" s="30">
        <f t="shared" si="253"/>
        <v>19.493882694704595</v>
      </c>
      <c r="AQ380" s="30">
        <f t="shared" si="254"/>
        <v>-19.244228782212005</v>
      </c>
      <c r="AR380" s="31">
        <f t="shared" si="279"/>
        <v>-39.208122786506379</v>
      </c>
      <c r="AS380" s="33">
        <f t="shared" si="280"/>
        <v>-241.91290735299776</v>
      </c>
      <c r="AT380" s="31">
        <f t="shared" si="281"/>
        <v>1.4371628453502849E-2</v>
      </c>
      <c r="AU380" s="31">
        <f t="shared" si="282"/>
        <v>3.2950628069829255</v>
      </c>
      <c r="AV380" s="32">
        <f t="shared" si="283"/>
        <v>-1.713141818755846E-4</v>
      </c>
      <c r="AW380" s="31">
        <f t="shared" si="284"/>
        <v>-0.35985348041314363</v>
      </c>
      <c r="AX380" s="34">
        <f t="shared" si="285"/>
        <v>1.4200314271627264E-2</v>
      </c>
      <c r="AY380" s="35">
        <f t="shared" si="286"/>
        <v>2.9352093265697818</v>
      </c>
      <c r="AZ380" s="10">
        <f t="shared" si="260"/>
        <v>-45.721452478409788</v>
      </c>
      <c r="BA380" s="10">
        <f t="shared" si="261"/>
        <v>-332.00990951711117</v>
      </c>
      <c r="BB380" s="10">
        <f t="shared" si="287"/>
        <v>-152.00990951711117</v>
      </c>
      <c r="BC380" s="37"/>
      <c r="BD380" s="60">
        <f t="shared" si="288"/>
        <v>-46</v>
      </c>
      <c r="BE380" s="60">
        <f t="shared" si="289"/>
        <v>-332</v>
      </c>
      <c r="BF380" s="60">
        <f t="shared" si="290"/>
        <v>-152</v>
      </c>
      <c r="BI380" s="37">
        <f t="shared" si="255"/>
        <v>-2.8641887533026988</v>
      </c>
      <c r="BJ380" s="37">
        <f t="shared" si="256"/>
        <v>-44.019601449840117</v>
      </c>
      <c r="BK380" s="37">
        <f t="shared" si="257"/>
        <v>-3.6633412528723368</v>
      </c>
      <c r="BL380" s="37">
        <f t="shared" si="258"/>
        <v>-49.01261004084305</v>
      </c>
    </row>
    <row r="381" spans="22:64" x14ac:dyDescent="0.35">
      <c r="V381" s="29">
        <v>4.7700000000000298</v>
      </c>
      <c r="W381" s="36">
        <f t="shared" si="262"/>
        <v>588843.65535563009</v>
      </c>
      <c r="X381" s="30">
        <f t="shared" si="259"/>
        <v>-6.6910605961528935</v>
      </c>
      <c r="Y381" s="31">
        <f t="shared" si="263"/>
        <v>-38.81188643552133</v>
      </c>
      <c r="Z381" s="31">
        <f t="shared" si="264"/>
        <v>-89.343041665212411</v>
      </c>
      <c r="AA381" s="31">
        <f t="shared" si="265"/>
        <v>16.723751634189757</v>
      </c>
      <c r="AB381" s="31">
        <f t="shared" si="266"/>
        <v>-81.615324471089934</v>
      </c>
      <c r="AC381" s="31">
        <f t="shared" si="267"/>
        <v>0.2089099758594351</v>
      </c>
      <c r="AD381" s="31">
        <f t="shared" si="268"/>
        <v>12.516063881558528</v>
      </c>
      <c r="AE381" s="31">
        <f t="shared" si="269"/>
        <v>-28.570285421625034</v>
      </c>
      <c r="AF381" s="31">
        <f t="shared" si="270"/>
        <v>-158.44230225474382</v>
      </c>
      <c r="AG381" s="31">
        <f t="shared" si="252"/>
        <v>73.803921600570277</v>
      </c>
      <c r="AH381" s="31">
        <f t="shared" si="271"/>
        <v>-103.22931870777852</v>
      </c>
      <c r="AI381" s="31">
        <f t="shared" si="272"/>
        <v>-89.999604945787553</v>
      </c>
      <c r="AJ381" s="31">
        <f t="shared" si="273"/>
        <v>36.225394190443545</v>
      </c>
      <c r="AK381" s="31">
        <f t="shared" si="274"/>
        <v>89.11514891756245</v>
      </c>
      <c r="AL381" s="32">
        <f t="shared" si="275"/>
        <v>-17.879336459505936</v>
      </c>
      <c r="AM381" s="31">
        <f t="shared" si="276"/>
        <v>-82.665974342923505</v>
      </c>
      <c r="AN381" s="31">
        <f t="shared" si="277"/>
        <v>-11.079339376270632</v>
      </c>
      <c r="AO381" s="31">
        <f t="shared" si="278"/>
        <v>-83.550430371148607</v>
      </c>
      <c r="AP381" s="30">
        <f t="shared" si="253"/>
        <v>19.493882694704595</v>
      </c>
      <c r="AQ381" s="30">
        <f t="shared" si="254"/>
        <v>-19.244228782212005</v>
      </c>
      <c r="AR381" s="31">
        <f t="shared" si="279"/>
        <v>-39.399970885403079</v>
      </c>
      <c r="AS381" s="33">
        <f t="shared" si="280"/>
        <v>-241.99273262589242</v>
      </c>
      <c r="AT381" s="31">
        <f t="shared" si="281"/>
        <v>1.5047770354433342E-2</v>
      </c>
      <c r="AU381" s="31">
        <f t="shared" si="282"/>
        <v>3.3716396219886358</v>
      </c>
      <c r="AV381" s="32">
        <f t="shared" si="283"/>
        <v>-1.7938780378267256E-4</v>
      </c>
      <c r="AW381" s="31">
        <f t="shared" si="284"/>
        <v>-0.36823531656768643</v>
      </c>
      <c r="AX381" s="34">
        <f t="shared" si="285"/>
        <v>1.486838255065067E-2</v>
      </c>
      <c r="AY381" s="35">
        <f t="shared" si="286"/>
        <v>3.0034043054209492</v>
      </c>
      <c r="AZ381" s="10">
        <f t="shared" si="260"/>
        <v>-46.125448625961667</v>
      </c>
      <c r="BA381" s="10">
        <f t="shared" si="261"/>
        <v>-333.3330740139549</v>
      </c>
      <c r="BB381" s="10">
        <f t="shared" si="287"/>
        <v>-153.3330740139549</v>
      </c>
      <c r="BC381" s="62"/>
      <c r="BD381" s="60">
        <f t="shared" si="288"/>
        <v>-46</v>
      </c>
      <c r="BE381" s="60">
        <f t="shared" si="289"/>
        <v>-333</v>
      </c>
      <c r="BF381" s="60">
        <f t="shared" si="290"/>
        <v>-153</v>
      </c>
      <c r="BI381" s="37">
        <f t="shared" si="255"/>
        <v>-2.9619176320581024</v>
      </c>
      <c r="BJ381" s="37">
        <f t="shared" si="256"/>
        <v>-44.679058777409942</v>
      </c>
      <c r="BK381" s="37">
        <f t="shared" si="257"/>
        <v>-3.7784284910511379</v>
      </c>
      <c r="BL381" s="37">
        <f t="shared" si="258"/>
        <v>-49.664686916073478</v>
      </c>
    </row>
    <row r="382" spans="22:64" x14ac:dyDescent="0.35">
      <c r="V382" s="29">
        <v>4.7800000000000402</v>
      </c>
      <c r="W382" s="38">
        <f t="shared" si="262"/>
        <v>602559.58607441373</v>
      </c>
      <c r="X382" s="30">
        <f t="shared" si="259"/>
        <v>-6.6910605961528935</v>
      </c>
      <c r="Y382" s="31">
        <f t="shared" si="263"/>
        <v>-39.011860738605066</v>
      </c>
      <c r="Z382" s="31">
        <f t="shared" si="264"/>
        <v>-89.357994596373516</v>
      </c>
      <c r="AA382" s="31">
        <f t="shared" si="265"/>
        <v>16.919593475118607</v>
      </c>
      <c r="AB382" s="31">
        <f t="shared" si="266"/>
        <v>-81.803560183815705</v>
      </c>
      <c r="AC382" s="31">
        <f t="shared" si="267"/>
        <v>0.21851192553255502</v>
      </c>
      <c r="AD382" s="31">
        <f t="shared" si="268"/>
        <v>12.798103223532941</v>
      </c>
      <c r="AE382" s="31">
        <f t="shared" si="269"/>
        <v>-28.564815934106797</v>
      </c>
      <c r="AF382" s="31">
        <f t="shared" si="270"/>
        <v>-158.36345155665629</v>
      </c>
      <c r="AG382" s="31">
        <f t="shared" si="252"/>
        <v>73.803921600570277</v>
      </c>
      <c r="AH382" s="31">
        <f t="shared" si="271"/>
        <v>-103.42931870776943</v>
      </c>
      <c r="AI382" s="31">
        <f t="shared" si="272"/>
        <v>-89.9996139383193</v>
      </c>
      <c r="AJ382" s="31">
        <f t="shared" si="273"/>
        <v>36.425347574843251</v>
      </c>
      <c r="AK382" s="31">
        <f t="shared" si="274"/>
        <v>89.135287493311154</v>
      </c>
      <c r="AL382" s="32">
        <f t="shared" si="275"/>
        <v>-18.076150105435044</v>
      </c>
      <c r="AM382" s="31">
        <f t="shared" si="276"/>
        <v>-82.831160386605632</v>
      </c>
      <c r="AN382" s="31">
        <f t="shared" si="277"/>
        <v>-11.276199637790942</v>
      </c>
      <c r="AO382" s="31">
        <f t="shared" si="278"/>
        <v>-83.695486831613778</v>
      </c>
      <c r="AP382" s="30">
        <f t="shared" si="253"/>
        <v>19.493882694704595</v>
      </c>
      <c r="AQ382" s="30">
        <f t="shared" si="254"/>
        <v>-19.244228782212005</v>
      </c>
      <c r="AR382" s="31">
        <f t="shared" si="279"/>
        <v>-39.591361659405152</v>
      </c>
      <c r="AS382" s="33">
        <f t="shared" si="280"/>
        <v>-242.05893838827006</v>
      </c>
      <c r="AT382" s="31">
        <f t="shared" si="281"/>
        <v>1.5755665034242569E-2</v>
      </c>
      <c r="AU382" s="31">
        <f t="shared" si="282"/>
        <v>3.4499876560336062</v>
      </c>
      <c r="AV382" s="32">
        <f t="shared" si="283"/>
        <v>-1.8784190768378488E-4</v>
      </c>
      <c r="AW382" s="31">
        <f t="shared" si="284"/>
        <v>-0.37681237444787241</v>
      </c>
      <c r="AX382" s="34">
        <f t="shared" si="285"/>
        <v>1.5567823126558784E-2</v>
      </c>
      <c r="AY382" s="35">
        <f t="shared" si="286"/>
        <v>3.0731752815857338</v>
      </c>
      <c r="AZ382" s="10">
        <f t="shared" si="260"/>
        <v>-46.533500060781137</v>
      </c>
      <c r="BA382" s="10">
        <f t="shared" si="261"/>
        <v>-334.63878394413075</v>
      </c>
      <c r="BB382" s="10">
        <f t="shared" si="287"/>
        <v>-154.63878394413075</v>
      </c>
      <c r="BC382" s="37"/>
      <c r="BD382" s="60">
        <f t="shared" si="288"/>
        <v>-47</v>
      </c>
      <c r="BE382" s="60">
        <f t="shared" si="289"/>
        <v>-335</v>
      </c>
      <c r="BF382" s="60">
        <f t="shared" si="290"/>
        <v>-155</v>
      </c>
      <c r="BI382" s="37">
        <f t="shared" si="255"/>
        <v>-3.0619486035926249</v>
      </c>
      <c r="BJ382" s="37">
        <f t="shared" si="256"/>
        <v>-45.338686212936032</v>
      </c>
      <c r="BK382" s="37">
        <f t="shared" si="257"/>
        <v>-3.8957576209099165</v>
      </c>
      <c r="BL382" s="37">
        <f t="shared" si="258"/>
        <v>-50.31433462451043</v>
      </c>
    </row>
    <row r="383" spans="22:64" x14ac:dyDescent="0.35">
      <c r="V383" s="29">
        <v>4.79000000000004</v>
      </c>
      <c r="W383" s="38">
        <f t="shared" si="262"/>
        <v>616595.00186153932</v>
      </c>
      <c r="X383" s="30">
        <f t="shared" si="259"/>
        <v>-6.6910605961528935</v>
      </c>
      <c r="Y383" s="31">
        <f t="shared" si="263"/>
        <v>-39.211836198098425</v>
      </c>
      <c r="Z383" s="31">
        <f t="shared" si="264"/>
        <v>-89.372607241775384</v>
      </c>
      <c r="AA383" s="31">
        <f t="shared" si="265"/>
        <v>17.115618744088586</v>
      </c>
      <c r="AB383" s="31">
        <f t="shared" si="266"/>
        <v>-81.98768343439761</v>
      </c>
      <c r="AC383" s="31">
        <f t="shared" si="267"/>
        <v>0.22854369933536692</v>
      </c>
      <c r="AD383" s="31">
        <f t="shared" si="268"/>
        <v>13.086060515682091</v>
      </c>
      <c r="AE383" s="31">
        <f t="shared" si="269"/>
        <v>-28.558734350827365</v>
      </c>
      <c r="AF383" s="31">
        <f t="shared" si="270"/>
        <v>-158.27423016049093</v>
      </c>
      <c r="AG383" s="31">
        <f t="shared" si="252"/>
        <v>73.803921600570277</v>
      </c>
      <c r="AH383" s="31">
        <f t="shared" si="271"/>
        <v>-103.62931870776055</v>
      </c>
      <c r="AI383" s="31">
        <f t="shared" si="272"/>
        <v>-89.999622726156034</v>
      </c>
      <c r="AJ383" s="31">
        <f t="shared" si="273"/>
        <v>36.625303056823292</v>
      </c>
      <c r="AK383" s="31">
        <f t="shared" si="274"/>
        <v>89.154967865579849</v>
      </c>
      <c r="AL383" s="32">
        <f t="shared" si="275"/>
        <v>-18.273104977044202</v>
      </c>
      <c r="AM383" s="31">
        <f t="shared" si="276"/>
        <v>-82.992702179824434</v>
      </c>
      <c r="AN383" s="31">
        <f t="shared" si="277"/>
        <v>-11.47319902741118</v>
      </c>
      <c r="AO383" s="31">
        <f t="shared" si="278"/>
        <v>-83.837357040400619</v>
      </c>
      <c r="AP383" s="30">
        <f t="shared" si="253"/>
        <v>19.493882694704595</v>
      </c>
      <c r="AQ383" s="30">
        <f t="shared" si="254"/>
        <v>-19.244228782212005</v>
      </c>
      <c r="AR383" s="31">
        <f t="shared" si="279"/>
        <v>-39.782279465745958</v>
      </c>
      <c r="AS383" s="33">
        <f t="shared" si="280"/>
        <v>-242.11158720089156</v>
      </c>
      <c r="AT383" s="31">
        <f t="shared" si="281"/>
        <v>1.649679811220553E-2</v>
      </c>
      <c r="AU383" s="31">
        <f t="shared" si="282"/>
        <v>3.530147277616202</v>
      </c>
      <c r="AV383" s="32">
        <f t="shared" si="283"/>
        <v>-1.9669442358573604E-4</v>
      </c>
      <c r="AW383" s="31">
        <f t="shared" si="284"/>
        <v>-0.38558920018476184</v>
      </c>
      <c r="AX383" s="34">
        <f t="shared" si="285"/>
        <v>1.6300103688619793E-2</v>
      </c>
      <c r="AY383" s="35">
        <f t="shared" si="286"/>
        <v>3.1445580774314399</v>
      </c>
      <c r="AZ383" s="10">
        <f t="shared" si="260"/>
        <v>-46.945571824246578</v>
      </c>
      <c r="BA383" s="10">
        <f t="shared" si="261"/>
        <v>-335.92639276711498</v>
      </c>
      <c r="BB383" s="10">
        <f t="shared" si="287"/>
        <v>-155.92639276711498</v>
      </c>
      <c r="BC383" s="37"/>
      <c r="BD383" s="60">
        <f t="shared" si="288"/>
        <v>-47</v>
      </c>
      <c r="BE383" s="60">
        <f t="shared" si="289"/>
        <v>-336</v>
      </c>
      <c r="BF383" s="60">
        <f t="shared" si="290"/>
        <v>-156</v>
      </c>
      <c r="BI383" s="37">
        <f t="shared" si="255"/>
        <v>-3.1642816350804335</v>
      </c>
      <c r="BJ383" s="37">
        <f t="shared" si="256"/>
        <v>-45.998134136863627</v>
      </c>
      <c r="BK383" s="37">
        <f t="shared" si="257"/>
        <v>-4.0153108271088049</v>
      </c>
      <c r="BL383" s="37">
        <f t="shared" si="258"/>
        <v>-50.961229506791241</v>
      </c>
    </row>
    <row r="384" spans="22:64" x14ac:dyDescent="0.35">
      <c r="V384" s="29">
        <v>4.8000000000000398</v>
      </c>
      <c r="W384" s="36">
        <f t="shared" si="262"/>
        <v>630957.34448025166</v>
      </c>
      <c r="X384" s="30">
        <f t="shared" si="259"/>
        <v>-6.6910605961528935</v>
      </c>
      <c r="Y384" s="31">
        <f t="shared" si="263"/>
        <v>-39.41181276196707</v>
      </c>
      <c r="Z384" s="31">
        <f t="shared" si="264"/>
        <v>-89.386887341627897</v>
      </c>
      <c r="AA384" s="31">
        <f t="shared" si="265"/>
        <v>17.31181950657313</v>
      </c>
      <c r="AB384" s="31">
        <f t="shared" si="266"/>
        <v>-82.167776628017279</v>
      </c>
      <c r="AC384" s="31">
        <f t="shared" si="267"/>
        <v>0.23902347882689701</v>
      </c>
      <c r="AD384" s="31">
        <f t="shared" si="268"/>
        <v>13.380030223298139</v>
      </c>
      <c r="AE384" s="31">
        <f t="shared" si="269"/>
        <v>-28.552030372719937</v>
      </c>
      <c r="AF384" s="31">
        <f t="shared" si="270"/>
        <v>-158.17463374634701</v>
      </c>
      <c r="AG384" s="31">
        <f t="shared" si="252"/>
        <v>73.803921600570277</v>
      </c>
      <c r="AH384" s="31">
        <f t="shared" si="271"/>
        <v>-103.82931870775208</v>
      </c>
      <c r="AI384" s="31">
        <f t="shared" si="272"/>
        <v>-89.999631313957181</v>
      </c>
      <c r="AJ384" s="31">
        <f t="shared" si="273"/>
        <v>36.825260542018292</v>
      </c>
      <c r="AK384" s="31">
        <f t="shared" si="274"/>
        <v>89.174200450576052</v>
      </c>
      <c r="AL384" s="32">
        <f t="shared" si="275"/>
        <v>-18.470194907491503</v>
      </c>
      <c r="AM384" s="31">
        <f t="shared" si="276"/>
        <v>-83.150675095633432</v>
      </c>
      <c r="AN384" s="31">
        <f t="shared" si="277"/>
        <v>-11.670331472655015</v>
      </c>
      <c r="AO384" s="31">
        <f t="shared" si="278"/>
        <v>-83.976105959014561</v>
      </c>
      <c r="AP384" s="30">
        <f t="shared" si="253"/>
        <v>19.493882694704595</v>
      </c>
      <c r="AQ384" s="30">
        <f t="shared" si="254"/>
        <v>-19.244228782212005</v>
      </c>
      <c r="AR384" s="31">
        <f t="shared" si="279"/>
        <v>-39.972707932882358</v>
      </c>
      <c r="AS384" s="33">
        <f t="shared" si="280"/>
        <v>-242.15073970536156</v>
      </c>
      <c r="AT384" s="31">
        <f t="shared" si="281"/>
        <v>1.7272724182509275E-2</v>
      </c>
      <c r="AU384" s="31">
        <f t="shared" si="282"/>
        <v>3.6121597325236507</v>
      </c>
      <c r="AV384" s="32">
        <f t="shared" si="283"/>
        <v>-2.0596412636939823E-4</v>
      </c>
      <c r="AW384" s="31">
        <f t="shared" si="284"/>
        <v>-0.39457044571897737</v>
      </c>
      <c r="AX384" s="34">
        <f t="shared" si="285"/>
        <v>1.7066760056139878E-2</v>
      </c>
      <c r="AY384" s="35">
        <f t="shared" si="286"/>
        <v>3.2175892868046736</v>
      </c>
      <c r="AZ384" s="10">
        <f t="shared" si="260"/>
        <v>-47.361623605715991</v>
      </c>
      <c r="BA384" s="10">
        <f t="shared" si="261"/>
        <v>-337.19525872122409</v>
      </c>
      <c r="BB384" s="10">
        <f t="shared" si="287"/>
        <v>-157.19525872122409</v>
      </c>
      <c r="BC384" s="62"/>
      <c r="BD384" s="60">
        <f t="shared" si="288"/>
        <v>-47</v>
      </c>
      <c r="BE384" s="60">
        <f t="shared" si="289"/>
        <v>-337</v>
      </c>
      <c r="BF384" s="60">
        <f t="shared" si="290"/>
        <v>-157</v>
      </c>
      <c r="BI384" s="37">
        <f t="shared" si="255"/>
        <v>-3.2689142551693462</v>
      </c>
      <c r="BJ384" s="37">
        <f t="shared" si="256"/>
        <v>-46.657053405028904</v>
      </c>
      <c r="BK384" s="37">
        <f t="shared" si="257"/>
        <v>-4.1370681777204208</v>
      </c>
      <c r="BL384" s="37">
        <f t="shared" si="258"/>
        <v>-51.605054897638297</v>
      </c>
    </row>
    <row r="385" spans="22:64" x14ac:dyDescent="0.35">
      <c r="V385" s="29">
        <v>4.8100000000000396</v>
      </c>
      <c r="W385" s="38">
        <f t="shared" si="262"/>
        <v>645654.22903471533</v>
      </c>
      <c r="X385" s="30">
        <f t="shared" si="259"/>
        <v>-6.6910605961528935</v>
      </c>
      <c r="Y385" s="31">
        <f t="shared" si="263"/>
        <v>-39.611790380517327</v>
      </c>
      <c r="Z385" s="31">
        <f t="shared" si="264"/>
        <v>-89.400842460328491</v>
      </c>
      <c r="AA385" s="31">
        <f t="shared" si="265"/>
        <v>17.508188157693134</v>
      </c>
      <c r="AB385" s="31">
        <f t="shared" si="266"/>
        <v>-82.34392101067931</v>
      </c>
      <c r="AC385" s="31">
        <f t="shared" si="267"/>
        <v>0.24997011828006949</v>
      </c>
      <c r="AD385" s="31">
        <f t="shared" si="268"/>
        <v>13.680106276788466</v>
      </c>
      <c r="AE385" s="31">
        <f t="shared" si="269"/>
        <v>-28.54469270069702</v>
      </c>
      <c r="AF385" s="31">
        <f t="shared" si="270"/>
        <v>-158.06465719421931</v>
      </c>
      <c r="AG385" s="31">
        <f t="shared" si="252"/>
        <v>73.803921600570277</v>
      </c>
      <c r="AH385" s="31">
        <f t="shared" si="271"/>
        <v>-104.02931870774398</v>
      </c>
      <c r="AI385" s="31">
        <f t="shared" si="272"/>
        <v>-89.999639706276113</v>
      </c>
      <c r="AJ385" s="31">
        <f t="shared" si="273"/>
        <v>37.025219940306201</v>
      </c>
      <c r="AK385" s="31">
        <f t="shared" si="274"/>
        <v>89.19299542832465</v>
      </c>
      <c r="AL385" s="32">
        <f t="shared" si="275"/>
        <v>-18.667413991182652</v>
      </c>
      <c r="AM385" s="31">
        <f t="shared" si="276"/>
        <v>-83.305153281102847</v>
      </c>
      <c r="AN385" s="31">
        <f t="shared" si="277"/>
        <v>-11.867591158050157</v>
      </c>
      <c r="AO385" s="31">
        <f t="shared" si="278"/>
        <v>-84.11179755905431</v>
      </c>
      <c r="AP385" s="30">
        <f t="shared" si="253"/>
        <v>19.493882694704595</v>
      </c>
      <c r="AQ385" s="30">
        <f t="shared" si="254"/>
        <v>-19.244228782212005</v>
      </c>
      <c r="AR385" s="31">
        <f t="shared" si="279"/>
        <v>-40.162629946254583</v>
      </c>
      <c r="AS385" s="33">
        <f t="shared" si="280"/>
        <v>-242.17645475327362</v>
      </c>
      <c r="AT385" s="31">
        <f t="shared" si="281"/>
        <v>1.8085069965465009E-2</v>
      </c>
      <c r="AU385" s="31">
        <f t="shared" si="282"/>
        <v>3.6960671598238761</v>
      </c>
      <c r="AV385" s="32">
        <f t="shared" si="283"/>
        <v>-2.1567067558039707E-4</v>
      </c>
      <c r="AW385" s="31">
        <f t="shared" si="284"/>
        <v>-0.40376087125932214</v>
      </c>
      <c r="AX385" s="34">
        <f t="shared" si="285"/>
        <v>1.786939928988461E-2</v>
      </c>
      <c r="AY385" s="35">
        <f t="shared" si="286"/>
        <v>3.292306288564554</v>
      </c>
      <c r="AZ385" s="10">
        <f t="shared" si="260"/>
        <v>-47.781609815229004</v>
      </c>
      <c r="BA385" s="10">
        <f t="shared" si="261"/>
        <v>-338.44474658220906</v>
      </c>
      <c r="BB385" s="10">
        <f t="shared" si="287"/>
        <v>-158.44474658220906</v>
      </c>
      <c r="BC385" s="37"/>
      <c r="BD385" s="60">
        <f t="shared" si="288"/>
        <v>-48</v>
      </c>
      <c r="BE385" s="60">
        <f t="shared" si="289"/>
        <v>-338</v>
      </c>
      <c r="BF385" s="60">
        <f t="shared" si="290"/>
        <v>-158</v>
      </c>
      <c r="BI385" s="37">
        <f t="shared" si="255"/>
        <v>-3.3758415644400577</v>
      </c>
      <c r="BJ385" s="37">
        <f t="shared" si="256"/>
        <v>-47.31509627147048</v>
      </c>
      <c r="BK385" s="37">
        <f t="shared" si="257"/>
        <v>-4.2610077038242462</v>
      </c>
      <c r="BL385" s="37">
        <f t="shared" si="258"/>
        <v>-52.245501846029541</v>
      </c>
    </row>
    <row r="386" spans="22:64" x14ac:dyDescent="0.35">
      <c r="V386" s="29">
        <v>4.8200000000000403</v>
      </c>
      <c r="W386" s="38">
        <f t="shared" si="262"/>
        <v>660693.44800765836</v>
      </c>
      <c r="X386" s="30">
        <f t="shared" si="259"/>
        <v>-6.6910605961528935</v>
      </c>
      <c r="Y386" s="31">
        <f t="shared" si="263"/>
        <v>-39.811769006291094</v>
      </c>
      <c r="Z386" s="31">
        <f t="shared" si="264"/>
        <v>-89.414479990439204</v>
      </c>
      <c r="AA386" s="31">
        <f t="shared" si="265"/>
        <v>17.704717409697896</v>
      </c>
      <c r="AB386" s="31">
        <f t="shared" si="266"/>
        <v>-82.516196651074253</v>
      </c>
      <c r="AC386" s="31">
        <f t="shared" si="267"/>
        <v>0.26140316082292175</v>
      </c>
      <c r="AD386" s="31">
        <f t="shared" si="268"/>
        <v>13.986381904240503</v>
      </c>
      <c r="AE386" s="31">
        <f t="shared" si="269"/>
        <v>-28.53670903192317</v>
      </c>
      <c r="AF386" s="31">
        <f t="shared" si="270"/>
        <v>-157.94429473727297</v>
      </c>
      <c r="AG386" s="31">
        <f t="shared" si="252"/>
        <v>73.803921600570277</v>
      </c>
      <c r="AH386" s="31">
        <f t="shared" si="271"/>
        <v>-104.22931870773627</v>
      </c>
      <c r="AI386" s="31">
        <f t="shared" si="272"/>
        <v>-89.999647907562547</v>
      </c>
      <c r="AJ386" s="31">
        <f t="shared" si="273"/>
        <v>37.22518116561784</v>
      </c>
      <c r="AK386" s="31">
        <f t="shared" si="274"/>
        <v>89.211362747982605</v>
      </c>
      <c r="AL386" s="32">
        <f t="shared" si="275"/>
        <v>-18.864756573402758</v>
      </c>
      <c r="AM386" s="31">
        <f t="shared" si="276"/>
        <v>-83.456209654264143</v>
      </c>
      <c r="AN386" s="31">
        <f t="shared" si="277"/>
        <v>-12.064972514950909</v>
      </c>
      <c r="AO386" s="31">
        <f t="shared" si="278"/>
        <v>-84.244494813844085</v>
      </c>
      <c r="AP386" s="30">
        <f t="shared" si="253"/>
        <v>19.493882694704595</v>
      </c>
      <c r="AQ386" s="30">
        <f t="shared" si="254"/>
        <v>-19.244228782212005</v>
      </c>
      <c r="AR386" s="31">
        <f t="shared" si="279"/>
        <v>-40.352027634381486</v>
      </c>
      <c r="AS386" s="33">
        <f t="shared" si="280"/>
        <v>-242.18878955111705</v>
      </c>
      <c r="AT386" s="31">
        <f t="shared" si="281"/>
        <v>1.8935537597761794E-2</v>
      </c>
      <c r="AU386" s="31">
        <f t="shared" si="282"/>
        <v>3.7819126079202849</v>
      </c>
      <c r="AV386" s="32">
        <f t="shared" si="283"/>
        <v>-2.2583465710835846E-4</v>
      </c>
      <c r="AW386" s="31">
        <f t="shared" si="284"/>
        <v>-0.41316534779828434</v>
      </c>
      <c r="AX386" s="34">
        <f t="shared" si="285"/>
        <v>1.8709702940653435E-2</v>
      </c>
      <c r="AY386" s="35">
        <f t="shared" si="286"/>
        <v>3.3687472601220008</v>
      </c>
      <c r="AZ386" s="10">
        <f t="shared" si="260"/>
        <v>-48.205479673500605</v>
      </c>
      <c r="BA386" s="10">
        <f t="shared" si="261"/>
        <v>-339.67422938252605</v>
      </c>
      <c r="BB386" s="10">
        <f t="shared" si="287"/>
        <v>-159.67422938252605</v>
      </c>
      <c r="BC386" s="37"/>
      <c r="BD386" s="60">
        <f t="shared" si="288"/>
        <v>-48</v>
      </c>
      <c r="BE386" s="60">
        <f t="shared" si="289"/>
        <v>-340</v>
      </c>
      <c r="BF386" s="60">
        <f t="shared" si="290"/>
        <v>-160</v>
      </c>
      <c r="BI386" s="37">
        <f t="shared" si="255"/>
        <v>-3.4850562560926006</v>
      </c>
      <c r="BJ386" s="37">
        <f t="shared" si="256"/>
        <v>-47.971917302236903</v>
      </c>
      <c r="BK386" s="37">
        <f t="shared" si="257"/>
        <v>-4.3871054859671732</v>
      </c>
      <c r="BL386" s="37">
        <f t="shared" si="258"/>
        <v>-52.882269789294114</v>
      </c>
    </row>
    <row r="387" spans="22:64" x14ac:dyDescent="0.35">
      <c r="V387" s="29">
        <v>4.83000000000004</v>
      </c>
      <c r="W387" s="36">
        <f t="shared" si="262"/>
        <v>676082.97539204429</v>
      </c>
      <c r="X387" s="30">
        <f t="shared" si="259"/>
        <v>-6.6910605961528935</v>
      </c>
      <c r="Y387" s="31">
        <f t="shared" si="263"/>
        <v>-40.011748593965279</v>
      </c>
      <c r="Z387" s="31">
        <f t="shared" si="264"/>
        <v>-89.427807156574531</v>
      </c>
      <c r="AA387" s="31">
        <f t="shared" si="265"/>
        <v>17.90140027981781</v>
      </c>
      <c r="AB387" s="31">
        <f t="shared" si="266"/>
        <v>-82.684682425481213</v>
      </c>
      <c r="AC387" s="31">
        <f t="shared" si="267"/>
        <v>0.27334285413229786</v>
      </c>
      <c r="AD387" s="31">
        <f t="shared" si="268"/>
        <v>14.298949453293774</v>
      </c>
      <c r="AE387" s="31">
        <f t="shared" si="269"/>
        <v>-28.528066056168065</v>
      </c>
      <c r="AF387" s="31">
        <f t="shared" si="270"/>
        <v>-157.81354012876196</v>
      </c>
      <c r="AG387" s="31">
        <f t="shared" si="252"/>
        <v>73.803921600570277</v>
      </c>
      <c r="AH387" s="31">
        <f t="shared" si="271"/>
        <v>-104.42931870772887</v>
      </c>
      <c r="AI387" s="31">
        <f t="shared" si="272"/>
        <v>-89.999655922164891</v>
      </c>
      <c r="AJ387" s="31">
        <f t="shared" si="273"/>
        <v>37.425144135754735</v>
      </c>
      <c r="AK387" s="31">
        <f t="shared" si="274"/>
        <v>89.229312133037084</v>
      </c>
      <c r="AL387" s="32">
        <f t="shared" si="275"/>
        <v>-19.062217240297869</v>
      </c>
      <c r="AM387" s="31">
        <f t="shared" si="276"/>
        <v>-83.603915903008996</v>
      </c>
      <c r="AN387" s="31">
        <f t="shared" si="277"/>
        <v>-12.262470211701725</v>
      </c>
      <c r="AO387" s="31">
        <f t="shared" si="278"/>
        <v>-84.374259692136803</v>
      </c>
      <c r="AP387" s="30">
        <f t="shared" si="253"/>
        <v>19.493882694704595</v>
      </c>
      <c r="AQ387" s="30">
        <f t="shared" si="254"/>
        <v>-19.244228782212005</v>
      </c>
      <c r="AR387" s="31">
        <f t="shared" si="279"/>
        <v>-40.5408823553772</v>
      </c>
      <c r="AS387" s="33">
        <f t="shared" si="280"/>
        <v>-242.18779982089876</v>
      </c>
      <c r="AT387" s="31">
        <f t="shared" si="281"/>
        <v>1.9825908067422241E-2</v>
      </c>
      <c r="AU387" s="31">
        <f t="shared" si="282"/>
        <v>3.8697400506491886</v>
      </c>
      <c r="AV387" s="32">
        <f t="shared" si="283"/>
        <v>-2.3647762683487615E-4</v>
      </c>
      <c r="AW387" s="31">
        <f t="shared" si="284"/>
        <v>-0.42278885968566549</v>
      </c>
      <c r="AX387" s="34">
        <f t="shared" si="285"/>
        <v>1.9589430440587367E-2</v>
      </c>
      <c r="AY387" s="35">
        <f t="shared" si="286"/>
        <v>3.4469511909635231</v>
      </c>
      <c r="AZ387" s="10">
        <f t="shared" si="260"/>
        <v>-48.633177318398154</v>
      </c>
      <c r="BA387" s="10">
        <f t="shared" si="261"/>
        <v>-340.88309008230203</v>
      </c>
      <c r="BB387" s="10">
        <f t="shared" si="287"/>
        <v>-160.88309008230203</v>
      </c>
      <c r="BC387" s="62"/>
      <c r="BD387" s="60">
        <f t="shared" si="288"/>
        <v>-49</v>
      </c>
      <c r="BE387" s="60">
        <f t="shared" si="289"/>
        <v>-341</v>
      </c>
      <c r="BF387" s="60">
        <f t="shared" si="290"/>
        <v>-161</v>
      </c>
      <c r="BI387" s="37">
        <f t="shared" si="255"/>
        <v>-3.5965486466741456</v>
      </c>
      <c r="BJ387" s="37">
        <f t="shared" si="256"/>
        <v>-48.627174274354232</v>
      </c>
      <c r="BK387" s="37">
        <f t="shared" si="257"/>
        <v>-4.5153357467873976</v>
      </c>
      <c r="BL387" s="37">
        <f t="shared" si="258"/>
        <v>-53.515067178012558</v>
      </c>
    </row>
    <row r="388" spans="22:64" x14ac:dyDescent="0.35">
      <c r="V388" s="29">
        <v>4.8400000000000398</v>
      </c>
      <c r="W388" s="38">
        <f t="shared" si="262"/>
        <v>691830.97091900045</v>
      </c>
      <c r="X388" s="30">
        <f t="shared" si="259"/>
        <v>-6.6910605961528935</v>
      </c>
      <c r="Y388" s="31">
        <f t="shared" si="263"/>
        <v>-40.211729100255923</v>
      </c>
      <c r="Z388" s="31">
        <f t="shared" si="264"/>
        <v>-89.440831019202605</v>
      </c>
      <c r="AA388" s="31">
        <f t="shared" si="265"/>
        <v>18.098230078487738</v>
      </c>
      <c r="AB388" s="31">
        <f t="shared" si="266"/>
        <v>-82.849456005501509</v>
      </c>
      <c r="AC388" s="31">
        <f t="shared" si="267"/>
        <v>0.28581016557974342</v>
      </c>
      <c r="AD388" s="31">
        <f t="shared" si="268"/>
        <v>14.617900202005073</v>
      </c>
      <c r="AE388" s="31">
        <f t="shared" si="269"/>
        <v>-28.518749452341336</v>
      </c>
      <c r="AF388" s="31">
        <f t="shared" si="270"/>
        <v>-157.67238682269905</v>
      </c>
      <c r="AG388" s="31">
        <f t="shared" ref="AG388:AG451" si="291">DC_gain_comp</f>
        <v>73.803921600570277</v>
      </c>
      <c r="AH388" s="31">
        <f t="shared" si="271"/>
        <v>-104.62931870772182</v>
      </c>
      <c r="AI388" s="31">
        <f t="shared" si="272"/>
        <v>-89.999663754332644</v>
      </c>
      <c r="AJ388" s="31">
        <f t="shared" si="273"/>
        <v>37.625108772215285</v>
      </c>
      <c r="AK388" s="31">
        <f t="shared" si="274"/>
        <v>89.246853086388882</v>
      </c>
      <c r="AL388" s="32">
        <f t="shared" si="275"/>
        <v>-19.259790809200592</v>
      </c>
      <c r="AM388" s="31">
        <f t="shared" si="276"/>
        <v>-83.748342485791568</v>
      </c>
      <c r="AN388" s="31">
        <f t="shared" si="277"/>
        <v>-12.460079144136852</v>
      </c>
      <c r="AO388" s="31">
        <f t="shared" si="278"/>
        <v>-84.501153153735331</v>
      </c>
      <c r="AP388" s="30">
        <f t="shared" ref="AP388:AP451" si="292">-20*LOG(GmPS*Rsns)</f>
        <v>19.493882694704595</v>
      </c>
      <c r="AQ388" s="30">
        <f t="shared" ref="AQ388:AQ451" si="293">20*LOG(Vref/Vout)</f>
        <v>-19.244228782212005</v>
      </c>
      <c r="AR388" s="31">
        <f t="shared" si="279"/>
        <v>-40.729174683985597</v>
      </c>
      <c r="AS388" s="33">
        <f t="shared" si="280"/>
        <v>-242.17353997643437</v>
      </c>
      <c r="AT388" s="31">
        <f t="shared" si="281"/>
        <v>2.0758044799306534E-2</v>
      </c>
      <c r="AU388" s="31">
        <f t="shared" si="282"/>
        <v>3.9595944033984547</v>
      </c>
      <c r="AV388" s="32">
        <f t="shared" si="283"/>
        <v>-2.4762215631688302E-4</v>
      </c>
      <c r="AW388" s="31">
        <f t="shared" si="284"/>
        <v>-0.43263650726167702</v>
      </c>
      <c r="AX388" s="34">
        <f t="shared" si="285"/>
        <v>2.0510422642989651E-2</v>
      </c>
      <c r="AY388" s="35">
        <f t="shared" si="286"/>
        <v>3.5269578961367776</v>
      </c>
      <c r="AZ388" s="10">
        <f t="shared" si="260"/>
        <v>-49.06464192698455</v>
      </c>
      <c r="BA388" s="10">
        <f t="shared" si="261"/>
        <v>-342.07072318372303</v>
      </c>
      <c r="BB388" s="10">
        <f t="shared" si="287"/>
        <v>-162.07072318372303</v>
      </c>
      <c r="BC388" s="37"/>
      <c r="BD388" s="60">
        <f t="shared" si="288"/>
        <v>-49</v>
      </c>
      <c r="BE388" s="60">
        <f t="shared" si="289"/>
        <v>-342</v>
      </c>
      <c r="BF388" s="60">
        <f t="shared" si="290"/>
        <v>-162</v>
      </c>
      <c r="BI388" s="37">
        <f t="shared" ref="BI388:BI451" si="294">20*LOG(1/SQRT((W388/fp_filter)^2+1))</f>
        <v>-3.7103067165749408</v>
      </c>
      <c r="BJ388" s="37">
        <f t="shared" ref="BJ388:BJ451" si="295">-180/PI()*ATAN(W388/fp_filter)</f>
        <v>-49.2805290543008</v>
      </c>
      <c r="BK388" s="37">
        <f t="shared" ref="BK388:BK451" si="296">20*LOG(1/SQRT((W388/f_L)^2+1))</f>
        <v>-4.6456709490670018</v>
      </c>
      <c r="BL388" s="37">
        <f t="shared" ref="BL388:BL451" si="297">-180/PI()*ATAN(W388/f_L)</f>
        <v>-54.143612049124592</v>
      </c>
    </row>
    <row r="389" spans="22:64" x14ac:dyDescent="0.35">
      <c r="V389" s="29">
        <v>4.8500000000000396</v>
      </c>
      <c r="W389" s="38">
        <f t="shared" si="262"/>
        <v>707945.78438420314</v>
      </c>
      <c r="X389" s="30">
        <f t="shared" ref="X389:X452" si="298">DC_gain_power</f>
        <v>-6.6910605961528935</v>
      </c>
      <c r="Y389" s="31">
        <f t="shared" si="263"/>
        <v>-40.411710483826326</v>
      </c>
      <c r="Z389" s="31">
        <f t="shared" si="264"/>
        <v>-89.453558478361231</v>
      </c>
      <c r="AA389" s="31">
        <f t="shared" si="265"/>
        <v>18.295200397938157</v>
      </c>
      <c r="AB389" s="31">
        <f t="shared" si="266"/>
        <v>-83.010593848424207</v>
      </c>
      <c r="AC389" s="31">
        <f t="shared" si="267"/>
        <v>0.29882679672136975</v>
      </c>
      <c r="AD389" s="31">
        <f t="shared" si="268"/>
        <v>14.943324158414695</v>
      </c>
      <c r="AE389" s="31">
        <f t="shared" si="269"/>
        <v>-28.508743885319696</v>
      </c>
      <c r="AF389" s="31">
        <f t="shared" si="270"/>
        <v>-157.52082816837074</v>
      </c>
      <c r="AG389" s="31">
        <f t="shared" si="291"/>
        <v>73.803921600570277</v>
      </c>
      <c r="AH389" s="31">
        <f t="shared" si="271"/>
        <v>-104.82931870771509</v>
      </c>
      <c r="AI389" s="31">
        <f t="shared" si="272"/>
        <v>-89.999671408218461</v>
      </c>
      <c r="AJ389" s="31">
        <f t="shared" si="273"/>
        <v>37.825075000028484</v>
      </c>
      <c r="AK389" s="31">
        <f t="shared" si="274"/>
        <v>89.263994895323705</v>
      </c>
      <c r="AL389" s="32">
        <f t="shared" si="275"/>
        <v>-19.457472319292602</v>
      </c>
      <c r="AM389" s="31">
        <f t="shared" si="276"/>
        <v>-83.889558633991072</v>
      </c>
      <c r="AN389" s="31">
        <f t="shared" si="277"/>
        <v>-12.65779442640893</v>
      </c>
      <c r="AO389" s="31">
        <f t="shared" si="278"/>
        <v>-84.625235146885828</v>
      </c>
      <c r="AP389" s="30">
        <f t="shared" si="292"/>
        <v>19.493882694704595</v>
      </c>
      <c r="AQ389" s="30">
        <f t="shared" si="293"/>
        <v>-19.244228782212005</v>
      </c>
      <c r="AR389" s="31">
        <f t="shared" si="279"/>
        <v>-40.916884399236039</v>
      </c>
      <c r="AS389" s="33">
        <f t="shared" si="280"/>
        <v>-242.14606331525658</v>
      </c>
      <c r="AT389" s="31">
        <f t="shared" si="281"/>
        <v>2.1733897397183725E-2</v>
      </c>
      <c r="AU389" s="31">
        <f t="shared" si="282"/>
        <v>4.0515215392234962</v>
      </c>
      <c r="AV389" s="32">
        <f t="shared" si="283"/>
        <v>-2.5929188064155396E-4</v>
      </c>
      <c r="AW389" s="31">
        <f t="shared" si="284"/>
        <v>-0.4427135095508295</v>
      </c>
      <c r="AX389" s="34">
        <f t="shared" si="285"/>
        <v>2.1474605516542171E-2</v>
      </c>
      <c r="AY389" s="35">
        <f t="shared" si="286"/>
        <v>3.6088080296726668</v>
      </c>
      <c r="AZ389" s="10">
        <f t="shared" ref="AZ389:AZ452" si="299">AR389+AX389+BI389+BK389</f>
        <v>-49.499807852108418</v>
      </c>
      <c r="BA389" s="10">
        <f t="shared" ref="BA389:BA452" si="300">AS389+AY389+BJ389+BL389</f>
        <v>-343.23653628133331</v>
      </c>
      <c r="BB389" s="10">
        <f t="shared" si="287"/>
        <v>-163.23653628133331</v>
      </c>
      <c r="BC389" s="37"/>
      <c r="BD389" s="60">
        <f t="shared" si="288"/>
        <v>-49</v>
      </c>
      <c r="BE389" s="60">
        <f t="shared" si="289"/>
        <v>-343</v>
      </c>
      <c r="BF389" s="60">
        <f t="shared" si="290"/>
        <v>-163</v>
      </c>
      <c r="BI389" s="37">
        <f t="shared" si="294"/>
        <v>-3.8263161599342714</v>
      </c>
      <c r="BJ389" s="37">
        <f t="shared" si="295"/>
        <v>-49.931648450574777</v>
      </c>
      <c r="BK389" s="37">
        <f t="shared" si="296"/>
        <v>-4.7780818984546549</v>
      </c>
      <c r="BL389" s="37">
        <f t="shared" si="297"/>
        <v>-54.767632545174621</v>
      </c>
    </row>
    <row r="390" spans="22:64" x14ac:dyDescent="0.35">
      <c r="V390" s="29">
        <v>4.8600000000000403</v>
      </c>
      <c r="W390" s="36">
        <f t="shared" si="262"/>
        <v>724435.96007505804</v>
      </c>
      <c r="X390" s="30">
        <f t="shared" si="298"/>
        <v>-6.6910605961528935</v>
      </c>
      <c r="Y390" s="31">
        <f t="shared" si="263"/>
        <v>-40.611692705199609</v>
      </c>
      <c r="Z390" s="31">
        <f t="shared" si="264"/>
        <v>-89.4659962772906</v>
      </c>
      <c r="AA390" s="31">
        <f t="shared" si="265"/>
        <v>18.492305101151068</v>
      </c>
      <c r="AB390" s="31">
        <f t="shared" si="266"/>
        <v>-83.168171190035565</v>
      </c>
      <c r="AC390" s="31">
        <f t="shared" si="267"/>
        <v>0.3124151970152716</v>
      </c>
      <c r="AD390" s="31">
        <f t="shared" si="268"/>
        <v>15.275309848552208</v>
      </c>
      <c r="AE390" s="31">
        <f t="shared" si="269"/>
        <v>-28.498033003186162</v>
      </c>
      <c r="AF390" s="31">
        <f t="shared" si="270"/>
        <v>-157.35885761877395</v>
      </c>
      <c r="AG390" s="31">
        <f t="shared" si="291"/>
        <v>73.803921600570277</v>
      </c>
      <c r="AH390" s="31">
        <f t="shared" si="271"/>
        <v>-105.02931870770867</v>
      </c>
      <c r="AI390" s="31">
        <f t="shared" si="272"/>
        <v>-89.999678887880577</v>
      </c>
      <c r="AJ390" s="31">
        <f t="shared" si="273"/>
        <v>38.025042747595329</v>
      </c>
      <c r="AK390" s="31">
        <f t="shared" si="274"/>
        <v>89.280746636373706</v>
      </c>
      <c r="AL390" s="32">
        <f t="shared" si="275"/>
        <v>-19.655257022597489</v>
      </c>
      <c r="AM390" s="31">
        <f t="shared" si="276"/>
        <v>-84.027632355800364</v>
      </c>
      <c r="AN390" s="31">
        <f t="shared" si="277"/>
        <v>-12.855611382140552</v>
      </c>
      <c r="AO390" s="31">
        <f t="shared" si="278"/>
        <v>-84.746564607307235</v>
      </c>
      <c r="AP390" s="30">
        <f t="shared" si="292"/>
        <v>19.493882694704595</v>
      </c>
      <c r="AQ390" s="30">
        <f t="shared" si="293"/>
        <v>-19.244228782212005</v>
      </c>
      <c r="AR390" s="31">
        <f t="shared" si="279"/>
        <v>-41.103990472834127</v>
      </c>
      <c r="AS390" s="33">
        <f t="shared" si="280"/>
        <v>-242.1054222260812</v>
      </c>
      <c r="AT390" s="31">
        <f t="shared" si="281"/>
        <v>2.2755505548576801E-2</v>
      </c>
      <c r="AU390" s="31">
        <f t="shared" si="282"/>
        <v>4.1455683049350665</v>
      </c>
      <c r="AV390" s="32">
        <f t="shared" si="283"/>
        <v>-2.7151154851945224E-4</v>
      </c>
      <c r="AW390" s="31">
        <f t="shared" si="284"/>
        <v>-0.45302520701802151</v>
      </c>
      <c r="AX390" s="34">
        <f t="shared" si="285"/>
        <v>2.248399400005735E-2</v>
      </c>
      <c r="AY390" s="35">
        <f t="shared" si="286"/>
        <v>3.6925430979170448</v>
      </c>
      <c r="AZ390" s="10">
        <f t="shared" si="299"/>
        <v>-49.938604772441096</v>
      </c>
      <c r="BA390" s="10">
        <f t="shared" si="300"/>
        <v>-344.37995154157289</v>
      </c>
      <c r="BB390" s="10">
        <f t="shared" si="287"/>
        <v>-164.37995154157289</v>
      </c>
      <c r="BC390" s="62"/>
      <c r="BD390" s="60">
        <f t="shared" si="288"/>
        <v>-50</v>
      </c>
      <c r="BE390" s="60">
        <f t="shared" si="289"/>
        <v>-344</v>
      </c>
      <c r="BF390" s="60">
        <f t="shared" si="290"/>
        <v>-164</v>
      </c>
      <c r="BI390" s="37">
        <f t="shared" si="294"/>
        <v>-3.9445604435201318</v>
      </c>
      <c r="BJ390" s="37">
        <f t="shared" si="295"/>
        <v>-50.580205035246834</v>
      </c>
      <c r="BK390" s="37">
        <f t="shared" si="296"/>
        <v>-4.9125378500868884</v>
      </c>
      <c r="BL390" s="37">
        <f t="shared" si="297"/>
        <v>-55.386867378161917</v>
      </c>
    </row>
    <row r="391" spans="22:64" x14ac:dyDescent="0.35">
      <c r="V391" s="29">
        <v>4.8700000000000401</v>
      </c>
      <c r="W391" s="38">
        <f t="shared" si="262"/>
        <v>741310.24130098708</v>
      </c>
      <c r="X391" s="30">
        <f t="shared" si="298"/>
        <v>-6.6910605961528935</v>
      </c>
      <c r="Y391" s="31">
        <f t="shared" si="263"/>
        <v>-40.811675726674949</v>
      </c>
      <c r="Z391" s="31">
        <f t="shared" si="264"/>
        <v>-89.478151005984671</v>
      </c>
      <c r="AA391" s="31">
        <f t="shared" si="265"/>
        <v>18.689538311175898</v>
      </c>
      <c r="AB391" s="31">
        <f t="shared" si="266"/>
        <v>-83.322262039693783</v>
      </c>
      <c r="AC391" s="31">
        <f t="shared" si="267"/>
        <v>0.32659857664189562</v>
      </c>
      <c r="AD391" s="31">
        <f t="shared" si="268"/>
        <v>15.613944092652789</v>
      </c>
      <c r="AE391" s="31">
        <f t="shared" si="269"/>
        <v>-28.486599435010049</v>
      </c>
      <c r="AF391" s="31">
        <f t="shared" si="270"/>
        <v>-157.18646895302567</v>
      </c>
      <c r="AG391" s="31">
        <f t="shared" si="291"/>
        <v>73.803921600570277</v>
      </c>
      <c r="AH391" s="31">
        <f t="shared" si="271"/>
        <v>-105.22931870770253</v>
      </c>
      <c r="AI391" s="31">
        <f t="shared" si="272"/>
        <v>-89.999686197284817</v>
      </c>
      <c r="AJ391" s="31">
        <f t="shared" si="273"/>
        <v>38.225011946537172</v>
      </c>
      <c r="AK391" s="31">
        <f t="shared" si="274"/>
        <v>89.297117180071368</v>
      </c>
      <c r="AL391" s="32">
        <f t="shared" si="275"/>
        <v>-19.853140375296121</v>
      </c>
      <c r="AM391" s="31">
        <f t="shared" si="276"/>
        <v>-84.162630441513812</v>
      </c>
      <c r="AN391" s="31">
        <f t="shared" si="277"/>
        <v>-13.053525535891204</v>
      </c>
      <c r="AO391" s="31">
        <f t="shared" si="278"/>
        <v>-84.865199458727261</v>
      </c>
      <c r="AP391" s="30">
        <f t="shared" si="292"/>
        <v>19.493882694704595</v>
      </c>
      <c r="AQ391" s="30">
        <f t="shared" si="293"/>
        <v>-19.244228782212005</v>
      </c>
      <c r="AR391" s="31">
        <f t="shared" si="279"/>
        <v>-41.290471058408663</v>
      </c>
      <c r="AS391" s="33">
        <f t="shared" si="280"/>
        <v>-242.05166841175293</v>
      </c>
      <c r="AT391" s="31">
        <f t="shared" si="281"/>
        <v>2.3825003098793401E-2</v>
      </c>
      <c r="AU391" s="31">
        <f t="shared" si="282"/>
        <v>4.241782537130609</v>
      </c>
      <c r="AV391" s="32">
        <f t="shared" si="283"/>
        <v>-2.8430707475111478E-4</v>
      </c>
      <c r="AW391" s="31">
        <f t="shared" si="284"/>
        <v>-0.463577064388213</v>
      </c>
      <c r="AX391" s="34">
        <f t="shared" si="285"/>
        <v>2.3540696024042285E-2</v>
      </c>
      <c r="AY391" s="35">
        <f t="shared" si="286"/>
        <v>3.7782054727423962</v>
      </c>
      <c r="AZ391" s="10">
        <f t="shared" si="299"/>
        <v>-50.380957854789344</v>
      </c>
      <c r="BA391" s="10">
        <f t="shared" si="300"/>
        <v>-345.50040710574535</v>
      </c>
      <c r="BB391" s="10">
        <f t="shared" si="287"/>
        <v>-165.50040710574535</v>
      </c>
      <c r="BC391" s="37"/>
      <c r="BD391" s="60">
        <f t="shared" si="288"/>
        <v>-50</v>
      </c>
      <c r="BE391" s="60">
        <f t="shared" si="289"/>
        <v>-346</v>
      </c>
      <c r="BF391" s="60">
        <f t="shared" si="290"/>
        <v>-166</v>
      </c>
      <c r="BI391" s="37">
        <f t="shared" si="294"/>
        <v>-4.0650208740734266</v>
      </c>
      <c r="BJ391" s="37">
        <f t="shared" si="295"/>
        <v>-51.225877929745792</v>
      </c>
      <c r="BK391" s="37">
        <f t="shared" si="296"/>
        <v>-5.0490066183312994</v>
      </c>
      <c r="BL391" s="37">
        <f t="shared" si="297"/>
        <v>-56.001066236988983</v>
      </c>
    </row>
    <row r="392" spans="22:64" x14ac:dyDescent="0.35">
      <c r="V392" s="29">
        <v>4.8800000000000399</v>
      </c>
      <c r="W392" s="38">
        <f t="shared" si="262"/>
        <v>758577.57502925477</v>
      </c>
      <c r="X392" s="30">
        <f t="shared" si="298"/>
        <v>-6.6910605961528935</v>
      </c>
      <c r="Y392" s="31">
        <f t="shared" si="263"/>
        <v>-41.011659512247803</v>
      </c>
      <c r="Z392" s="31">
        <f t="shared" si="264"/>
        <v>-89.490029104662952</v>
      </c>
      <c r="AA392" s="31">
        <f t="shared" si="265"/>
        <v>18.886894400800692</v>
      </c>
      <c r="AB392" s="31">
        <f t="shared" si="266"/>
        <v>-83.472939177500379</v>
      </c>
      <c r="AC392" s="31">
        <f t="shared" si="267"/>
        <v>0.34140091829423352</v>
      </c>
      <c r="AD392" s="31">
        <f t="shared" si="268"/>
        <v>15.959311769396464</v>
      </c>
      <c r="AE392" s="31">
        <f t="shared" si="269"/>
        <v>-28.474424789305772</v>
      </c>
      <c r="AF392" s="31">
        <f t="shared" si="270"/>
        <v>-157.00365651276687</v>
      </c>
      <c r="AG392" s="31">
        <f t="shared" si="291"/>
        <v>73.803921600570277</v>
      </c>
      <c r="AH392" s="31">
        <f t="shared" si="271"/>
        <v>-105.42931870769667</v>
      </c>
      <c r="AI392" s="31">
        <f t="shared" si="272"/>
        <v>-89.999693340306678</v>
      </c>
      <c r="AJ392" s="31">
        <f t="shared" si="273"/>
        <v>38.424982531551073</v>
      </c>
      <c r="AK392" s="31">
        <f t="shared" si="274"/>
        <v>89.31311519559813</v>
      </c>
      <c r="AL392" s="32">
        <f t="shared" si="275"/>
        <v>-20.051118029357234</v>
      </c>
      <c r="AM392" s="31">
        <f t="shared" si="276"/>
        <v>-84.294618470095926</v>
      </c>
      <c r="AN392" s="31">
        <f t="shared" si="277"/>
        <v>-13.251532604932549</v>
      </c>
      <c r="AO392" s="31">
        <f t="shared" si="278"/>
        <v>-84.981196614804475</v>
      </c>
      <c r="AP392" s="30">
        <f t="shared" si="292"/>
        <v>19.493882694704595</v>
      </c>
      <c r="AQ392" s="30">
        <f t="shared" si="293"/>
        <v>-19.244228782212005</v>
      </c>
      <c r="AR392" s="31">
        <f t="shared" si="279"/>
        <v>-41.476303481745731</v>
      </c>
      <c r="AS392" s="33">
        <f t="shared" si="280"/>
        <v>-241.98485312757134</v>
      </c>
      <c r="AT392" s="31">
        <f t="shared" si="281"/>
        <v>2.4944622300686517E-2</v>
      </c>
      <c r="AU392" s="31">
        <f t="shared" si="282"/>
        <v>4.3402130781388202</v>
      </c>
      <c r="AV392" s="32">
        <f t="shared" si="283"/>
        <v>-2.9770559514828807E-4</v>
      </c>
      <c r="AW392" s="31">
        <f t="shared" si="284"/>
        <v>-0.47437467353114149</v>
      </c>
      <c r="AX392" s="34">
        <f t="shared" si="285"/>
        <v>2.464691670553823E-2</v>
      </c>
      <c r="AY392" s="35">
        <f t="shared" si="286"/>
        <v>3.8658384046076786</v>
      </c>
      <c r="AZ392" s="10">
        <f t="shared" si="299"/>
        <v>-50.826787927463378</v>
      </c>
      <c r="BA392" s="10">
        <f t="shared" si="300"/>
        <v>-346.597358411519</v>
      </c>
      <c r="BB392" s="10">
        <f t="shared" si="287"/>
        <v>-166.597358411519</v>
      </c>
      <c r="BC392" s="37"/>
      <c r="BD392" s="60">
        <f t="shared" si="288"/>
        <v>-51</v>
      </c>
      <c r="BE392" s="60">
        <f t="shared" si="289"/>
        <v>-347</v>
      </c>
      <c r="BF392" s="60">
        <f t="shared" si="290"/>
        <v>-167</v>
      </c>
      <c r="BI392" s="37">
        <f t="shared" si="294"/>
        <v>-4.1876766735430451</v>
      </c>
      <c r="BJ392" s="37">
        <f t="shared" si="295"/>
        <v>-51.86835355053428</v>
      </c>
      <c r="BK392" s="37">
        <f t="shared" si="296"/>
        <v>-5.1874546888801394</v>
      </c>
      <c r="BL392" s="37">
        <f t="shared" si="297"/>
        <v>-56.609990138021011</v>
      </c>
    </row>
    <row r="393" spans="22:64" x14ac:dyDescent="0.35">
      <c r="V393" s="29">
        <v>4.8900000000000396</v>
      </c>
      <c r="W393" s="36">
        <f t="shared" si="262"/>
        <v>776247.11662876303</v>
      </c>
      <c r="X393" s="30">
        <f t="shared" si="298"/>
        <v>-6.6910605961528935</v>
      </c>
      <c r="Y393" s="31">
        <f t="shared" si="263"/>
        <v>-41.211644027533573</v>
      </c>
      <c r="Z393" s="31">
        <f t="shared" si="264"/>
        <v>-89.501636867164251</v>
      </c>
      <c r="AA393" s="31">
        <f t="shared" si="265"/>
        <v>19.084367982572562</v>
      </c>
      <c r="AB393" s="31">
        <f t="shared" si="266"/>
        <v>-83.620274153408801</v>
      </c>
      <c r="AC393" s="31">
        <f t="shared" si="267"/>
        <v>0.35684698779635315</v>
      </c>
      <c r="AD393" s="31">
        <f t="shared" si="268"/>
        <v>16.311495568027798</v>
      </c>
      <c r="AE393" s="31">
        <f t="shared" si="269"/>
        <v>-28.461489653317553</v>
      </c>
      <c r="AF393" s="31">
        <f t="shared" si="270"/>
        <v>-156.81041545254527</v>
      </c>
      <c r="AG393" s="31">
        <f t="shared" si="291"/>
        <v>73.803921600570277</v>
      </c>
      <c r="AH393" s="31">
        <f t="shared" si="271"/>
        <v>-105.62931870769106</v>
      </c>
      <c r="AI393" s="31">
        <f t="shared" si="272"/>
        <v>-89.999700320733524</v>
      </c>
      <c r="AJ393" s="31">
        <f t="shared" si="273"/>
        <v>38.624954440271431</v>
      </c>
      <c r="AK393" s="31">
        <f t="shared" si="274"/>
        <v>89.328749155329845</v>
      </c>
      <c r="AL393" s="32">
        <f t="shared" si="275"/>
        <v>-20.249185824475013</v>
      </c>
      <c r="AM393" s="31">
        <f t="shared" si="276"/>
        <v>-84.423660816918428</v>
      </c>
      <c r="AN393" s="31">
        <f t="shared" si="277"/>
        <v>-13.449628491324361</v>
      </c>
      <c r="AO393" s="31">
        <f t="shared" si="278"/>
        <v>-85.094611982322107</v>
      </c>
      <c r="AP393" s="30">
        <f t="shared" si="292"/>
        <v>19.493882694704595</v>
      </c>
      <c r="AQ393" s="30">
        <f t="shared" si="293"/>
        <v>-19.244228782212005</v>
      </c>
      <c r="AR393" s="31">
        <f t="shared" si="279"/>
        <v>-41.661464232149328</v>
      </c>
      <c r="AS393" s="33">
        <f t="shared" si="280"/>
        <v>-241.90502743486738</v>
      </c>
      <c r="AT393" s="31">
        <f t="shared" si="281"/>
        <v>2.6116698246955235E-2</v>
      </c>
      <c r="AU393" s="31">
        <f t="shared" si="282"/>
        <v>4.4409097918441587</v>
      </c>
      <c r="AV393" s="32">
        <f t="shared" si="283"/>
        <v>-3.1173552405662096E-4</v>
      </c>
      <c r="AW393" s="31">
        <f t="shared" si="284"/>
        <v>-0.48542375641253188</v>
      </c>
      <c r="AX393" s="34">
        <f t="shared" si="285"/>
        <v>2.5804962722898613E-2</v>
      </c>
      <c r="AY393" s="35">
        <f t="shared" si="286"/>
        <v>3.955486035431627</v>
      </c>
      <c r="AZ393" s="10">
        <f t="shared" si="299"/>
        <v>-51.276011663442809</v>
      </c>
      <c r="BA393" s="10">
        <f t="shared" si="300"/>
        <v>-347.67027942898068</v>
      </c>
      <c r="BB393" s="10">
        <f t="shared" si="287"/>
        <v>-167.67027942898068</v>
      </c>
      <c r="BC393" s="62"/>
      <c r="BD393" s="60">
        <f t="shared" si="288"/>
        <v>-51</v>
      </c>
      <c r="BE393" s="60">
        <f t="shared" si="289"/>
        <v>-348</v>
      </c>
      <c r="BF393" s="60">
        <f t="shared" si="290"/>
        <v>-168</v>
      </c>
      <c r="BI393" s="37">
        <f t="shared" si="294"/>
        <v>-4.3125050615810769</v>
      </c>
      <c r="BJ393" s="37">
        <f t="shared" si="295"/>
        <v>-52.507326310778353</v>
      </c>
      <c r="BK393" s="37">
        <f t="shared" si="296"/>
        <v>-5.3278473324353017</v>
      </c>
      <c r="BL393" s="37">
        <f t="shared" si="297"/>
        <v>-57.213411718766551</v>
      </c>
    </row>
    <row r="394" spans="22:64" x14ac:dyDescent="0.35">
      <c r="V394" s="29">
        <v>4.9000000000000403</v>
      </c>
      <c r="W394" s="38">
        <f t="shared" si="262"/>
        <v>794328.23472435586</v>
      </c>
      <c r="X394" s="30">
        <f t="shared" si="298"/>
        <v>-6.6910605961528935</v>
      </c>
      <c r="Y394" s="31">
        <f t="shared" si="263"/>
        <v>-41.411629239694783</v>
      </c>
      <c r="Z394" s="31">
        <f t="shared" si="264"/>
        <v>-89.512980444264258</v>
      </c>
      <c r="AA394" s="31">
        <f t="shared" si="265"/>
        <v>19.281953899161376</v>
      </c>
      <c r="AB394" s="31">
        <f t="shared" si="266"/>
        <v>-83.764337288119833</v>
      </c>
      <c r="AC394" s="31">
        <f t="shared" si="267"/>
        <v>0.37296234340032403</v>
      </c>
      <c r="AD394" s="31">
        <f t="shared" si="268"/>
        <v>16.670575728267558</v>
      </c>
      <c r="AE394" s="31">
        <f t="shared" si="269"/>
        <v>-28.447773593285977</v>
      </c>
      <c r="AF394" s="31">
        <f t="shared" si="270"/>
        <v>-156.60674200411654</v>
      </c>
      <c r="AG394" s="31">
        <f t="shared" si="291"/>
        <v>73.803921600570277</v>
      </c>
      <c r="AH394" s="31">
        <f t="shared" si="271"/>
        <v>-105.82931870768573</v>
      </c>
      <c r="AI394" s="31">
        <f t="shared" si="272"/>
        <v>-89.999707142266445</v>
      </c>
      <c r="AJ394" s="31">
        <f t="shared" si="273"/>
        <v>38.824927613138051</v>
      </c>
      <c r="AK394" s="31">
        <f t="shared" si="274"/>
        <v>89.344027339281396</v>
      </c>
      <c r="AL394" s="32">
        <f t="shared" si="275"/>
        <v>-20.447339780305931</v>
      </c>
      <c r="AM394" s="31">
        <f t="shared" si="276"/>
        <v>-84.5498206625618</v>
      </c>
      <c r="AN394" s="31">
        <f t="shared" si="277"/>
        <v>-13.647809274283333</v>
      </c>
      <c r="AO394" s="31">
        <f t="shared" si="278"/>
        <v>-85.205500465546848</v>
      </c>
      <c r="AP394" s="30">
        <f t="shared" si="292"/>
        <v>19.493882694704595</v>
      </c>
      <c r="AQ394" s="30">
        <f t="shared" si="293"/>
        <v>-19.244228782212005</v>
      </c>
      <c r="AR394" s="31">
        <f t="shared" si="279"/>
        <v>-41.845928955076715</v>
      </c>
      <c r="AS394" s="33">
        <f t="shared" si="280"/>
        <v>-241.81224246966337</v>
      </c>
      <c r="AT394" s="31">
        <f t="shared" si="281"/>
        <v>2.7343673491853966E-2</v>
      </c>
      <c r="AU394" s="31">
        <f t="shared" si="282"/>
        <v>4.5439235793555692</v>
      </c>
      <c r="AV394" s="32">
        <f t="shared" si="283"/>
        <v>-3.2642661456492379E-4</v>
      </c>
      <c r="AW394" s="31">
        <f t="shared" si="284"/>
        <v>-0.49673016811331488</v>
      </c>
      <c r="AX394" s="34">
        <f t="shared" si="285"/>
        <v>2.7017246877289042E-2</v>
      </c>
      <c r="AY394" s="35">
        <f t="shared" si="286"/>
        <v>4.0471934112422545</v>
      </c>
      <c r="AZ394" s="10">
        <f t="shared" si="299"/>
        <v>-51.728541772066421</v>
      </c>
      <c r="BA394" s="10">
        <f t="shared" si="300"/>
        <v>-348.71866380818477</v>
      </c>
      <c r="BB394" s="10">
        <f t="shared" si="287"/>
        <v>-168.71866380818477</v>
      </c>
      <c r="BC394" s="37"/>
      <c r="BD394" s="60">
        <f t="shared" si="288"/>
        <v>-52</v>
      </c>
      <c r="BE394" s="60">
        <f t="shared" si="289"/>
        <v>-349</v>
      </c>
      <c r="BF394" s="60">
        <f t="shared" si="290"/>
        <v>-169</v>
      </c>
      <c r="BI394" s="37">
        <f t="shared" si="294"/>
        <v>-4.4394813446201642</v>
      </c>
      <c r="BJ394" s="37">
        <f t="shared" si="295"/>
        <v>-53.142499274598691</v>
      </c>
      <c r="BK394" s="37">
        <f t="shared" si="296"/>
        <v>-5.4701487192468301</v>
      </c>
      <c r="BL394" s="37">
        <f t="shared" si="297"/>
        <v>-57.811115475164947</v>
      </c>
    </row>
    <row r="395" spans="22:64" x14ac:dyDescent="0.35">
      <c r="V395" s="29">
        <v>4.9100000000000401</v>
      </c>
      <c r="W395" s="38">
        <f t="shared" si="262"/>
        <v>812830.51616417523</v>
      </c>
      <c r="X395" s="30">
        <f t="shared" si="298"/>
        <v>-6.6910605961528935</v>
      </c>
      <c r="Y395" s="31">
        <f t="shared" si="263"/>
        <v>-41.61161511737135</v>
      </c>
      <c r="Z395" s="31">
        <f t="shared" si="264"/>
        <v>-89.52406584691856</v>
      </c>
      <c r="AA395" s="31">
        <f t="shared" si="265"/>
        <v>19.47964721405965</v>
      </c>
      <c r="AB395" s="31">
        <f t="shared" si="266"/>
        <v>-83.905197675621764</v>
      </c>
      <c r="AC395" s="31">
        <f t="shared" si="267"/>
        <v>0.3897733436033094</v>
      </c>
      <c r="AD395" s="31">
        <f t="shared" si="268"/>
        <v>17.036629767987048</v>
      </c>
      <c r="AE395" s="31">
        <f t="shared" si="269"/>
        <v>-28.433255155861286</v>
      </c>
      <c r="AF395" s="31">
        <f t="shared" si="270"/>
        <v>-156.39263375455329</v>
      </c>
      <c r="AG395" s="31">
        <f t="shared" si="291"/>
        <v>73.803921600570277</v>
      </c>
      <c r="AH395" s="31">
        <f t="shared" si="271"/>
        <v>-106.02931870768062</v>
      </c>
      <c r="AI395" s="31">
        <f t="shared" si="272"/>
        <v>-89.99971380852233</v>
      </c>
      <c r="AJ395" s="31">
        <f t="shared" si="273"/>
        <v>39.024901993269857</v>
      </c>
      <c r="AK395" s="31">
        <f t="shared" si="274"/>
        <v>89.35895783945233</v>
      </c>
      <c r="AL395" s="32">
        <f t="shared" si="275"/>
        <v>-20.645576088996414</v>
      </c>
      <c r="AM395" s="31">
        <f t="shared" si="276"/>
        <v>-84.673160002582264</v>
      </c>
      <c r="AN395" s="31">
        <f t="shared" si="277"/>
        <v>-13.846071202836896</v>
      </c>
      <c r="AO395" s="31">
        <f t="shared" si="278"/>
        <v>-85.313915971652264</v>
      </c>
      <c r="AP395" s="30">
        <f t="shared" si="292"/>
        <v>19.493882694704595</v>
      </c>
      <c r="AQ395" s="30">
        <f t="shared" si="293"/>
        <v>-19.244228782212005</v>
      </c>
      <c r="AR395" s="31">
        <f t="shared" si="279"/>
        <v>-42.029672446205595</v>
      </c>
      <c r="AS395" s="33">
        <f t="shared" si="280"/>
        <v>-241.70654972620554</v>
      </c>
      <c r="AT395" s="31">
        <f t="shared" si="281"/>
        <v>2.8628102869481975E-2</v>
      </c>
      <c r="AU395" s="31">
        <f t="shared" si="282"/>
        <v>4.6493063944804094</v>
      </c>
      <c r="AV395" s="32">
        <f t="shared" si="283"/>
        <v>-3.4181002157195701E-4</v>
      </c>
      <c r="AW395" s="31">
        <f t="shared" si="284"/>
        <v>-0.50829989991836555</v>
      </c>
      <c r="AX395" s="34">
        <f t="shared" si="285"/>
        <v>2.8286292847910018E-2</v>
      </c>
      <c r="AY395" s="35">
        <f t="shared" si="286"/>
        <v>4.1410064945620437</v>
      </c>
      <c r="AZ395" s="10">
        <f t="shared" si="299"/>
        <v>-52.18428719796816</v>
      </c>
      <c r="BA395" s="10">
        <f t="shared" si="300"/>
        <v>-349.74202593604798</v>
      </c>
      <c r="BB395" s="10">
        <f t="shared" si="287"/>
        <v>-169.74202593604798</v>
      </c>
      <c r="BC395" s="37"/>
      <c r="BD395" s="60">
        <f t="shared" si="288"/>
        <v>-52</v>
      </c>
      <c r="BE395" s="60">
        <f t="shared" si="289"/>
        <v>-350</v>
      </c>
      <c r="BF395" s="60">
        <f t="shared" si="290"/>
        <v>-170</v>
      </c>
      <c r="BI395" s="37">
        <f t="shared" si="294"/>
        <v>-4.5685790108159532</v>
      </c>
      <c r="BJ395" s="37">
        <f t="shared" si="295"/>
        <v>-53.773584760996364</v>
      </c>
      <c r="BK395" s="37">
        <f t="shared" si="296"/>
        <v>-5.6143220337945197</v>
      </c>
      <c r="BL395" s="37">
        <f t="shared" si="297"/>
        <v>-58.402897943408135</v>
      </c>
    </row>
    <row r="396" spans="22:64" x14ac:dyDescent="0.35">
      <c r="V396" s="29">
        <v>4.9200000000000399</v>
      </c>
      <c r="W396" s="36">
        <f t="shared" si="262"/>
        <v>831763.77110274858</v>
      </c>
      <c r="X396" s="30">
        <f t="shared" si="298"/>
        <v>-6.6910605961528935</v>
      </c>
      <c r="Y396" s="31">
        <f t="shared" si="263"/>
        <v>-41.811601630614305</v>
      </c>
      <c r="Z396" s="31">
        <f t="shared" si="264"/>
        <v>-89.534898949432772</v>
      </c>
      <c r="AA396" s="31">
        <f t="shared" si="265"/>
        <v>19.677443202612018</v>
      </c>
      <c r="AB396" s="31">
        <f t="shared" si="266"/>
        <v>-84.042923187242167</v>
      </c>
      <c r="AC396" s="31">
        <f t="shared" si="267"/>
        <v>0.40730715331855327</v>
      </c>
      <c r="AD396" s="31">
        <f t="shared" si="268"/>
        <v>17.409732198684825</v>
      </c>
      <c r="AE396" s="31">
        <f t="shared" si="269"/>
        <v>-28.41791187083663</v>
      </c>
      <c r="AF396" s="31">
        <f t="shared" si="270"/>
        <v>-156.16808993799012</v>
      </c>
      <c r="AG396" s="31">
        <f t="shared" si="291"/>
        <v>73.803921600570277</v>
      </c>
      <c r="AH396" s="31">
        <f t="shared" si="271"/>
        <v>-106.22931870767573</v>
      </c>
      <c r="AI396" s="31">
        <f t="shared" si="272"/>
        <v>-89.999720323035689</v>
      </c>
      <c r="AJ396" s="31">
        <f t="shared" si="273"/>
        <v>39.224877526344592</v>
      </c>
      <c r="AK396" s="31">
        <f t="shared" si="274"/>
        <v>89.373548564075932</v>
      </c>
      <c r="AL396" s="32">
        <f t="shared" si="275"/>
        <v>-20.843891107993539</v>
      </c>
      <c r="AM396" s="31">
        <f t="shared" si="276"/>
        <v>-84.793739658153186</v>
      </c>
      <c r="AN396" s="31">
        <f t="shared" si="277"/>
        <v>-14.0444106887544</v>
      </c>
      <c r="AO396" s="31">
        <f t="shared" si="278"/>
        <v>-85.419911417112942</v>
      </c>
      <c r="AP396" s="30">
        <f t="shared" si="292"/>
        <v>19.493882694704595</v>
      </c>
      <c r="AQ396" s="30">
        <f t="shared" si="293"/>
        <v>-19.244228782212005</v>
      </c>
      <c r="AR396" s="31">
        <f t="shared" si="279"/>
        <v>-42.21266864709844</v>
      </c>
      <c r="AS396" s="33">
        <f t="shared" si="280"/>
        <v>-241.58800135510307</v>
      </c>
      <c r="AT396" s="31">
        <f t="shared" si="281"/>
        <v>2.9972658515880067E-2</v>
      </c>
      <c r="AU396" s="31">
        <f t="shared" si="282"/>
        <v>4.7571112589618227</v>
      </c>
      <c r="AV396" s="32">
        <f t="shared" si="283"/>
        <v>-3.5791836781519452E-4</v>
      </c>
      <c r="AW396" s="31">
        <f t="shared" si="284"/>
        <v>-0.52013908247635332</v>
      </c>
      <c r="AX396" s="34">
        <f t="shared" si="285"/>
        <v>2.9614740148064873E-2</v>
      </c>
      <c r="AY396" s="35">
        <f t="shared" si="286"/>
        <v>4.2369721764854695</v>
      </c>
      <c r="AZ396" s="10">
        <f t="shared" si="299"/>
        <v>-52.643153325996487</v>
      </c>
      <c r="BA396" s="10">
        <f t="shared" si="300"/>
        <v>-350.73990190132724</v>
      </c>
      <c r="BB396" s="10">
        <f t="shared" si="287"/>
        <v>-170.73990190132724</v>
      </c>
      <c r="BC396" s="62"/>
      <c r="BD396" s="60">
        <f t="shared" si="288"/>
        <v>-53</v>
      </c>
      <c r="BE396" s="60">
        <f t="shared" si="289"/>
        <v>-351</v>
      </c>
      <c r="BF396" s="60">
        <f t="shared" si="290"/>
        <v>-171</v>
      </c>
      <c r="BI396" s="37">
        <f t="shared" si="294"/>
        <v>-4.69976983010935</v>
      </c>
      <c r="BJ396" s="37">
        <f t="shared" si="295"/>
        <v>-54.400304895073035</v>
      </c>
      <c r="BK396" s="37">
        <f t="shared" si="296"/>
        <v>-5.7603295889367629</v>
      </c>
      <c r="BL396" s="37">
        <f t="shared" si="297"/>
        <v>-58.988567827636572</v>
      </c>
    </row>
    <row r="397" spans="22:64" x14ac:dyDescent="0.35">
      <c r="V397" s="29">
        <v>4.9300000000000397</v>
      </c>
      <c r="W397" s="38">
        <f t="shared" si="262"/>
        <v>851138.03820245573</v>
      </c>
      <c r="X397" s="30">
        <f t="shared" si="298"/>
        <v>-6.6910605961528935</v>
      </c>
      <c r="Y397" s="31">
        <f t="shared" si="263"/>
        <v>-42.01158875082222</v>
      </c>
      <c r="Z397" s="31">
        <f t="shared" si="264"/>
        <v>-89.545485492561284</v>
      </c>
      <c r="AA397" s="31">
        <f t="shared" si="265"/>
        <v>19.875337343366319</v>
      </c>
      <c r="AB397" s="31">
        <f t="shared" si="266"/>
        <v>-84.177580477085087</v>
      </c>
      <c r="AC397" s="31">
        <f t="shared" si="267"/>
        <v>0.42559174822620438</v>
      </c>
      <c r="AD397" s="31">
        <f t="shared" si="268"/>
        <v>17.789954228879299</v>
      </c>
      <c r="AE397" s="31">
        <f t="shared" si="269"/>
        <v>-28.401720255382592</v>
      </c>
      <c r="AF397" s="31">
        <f t="shared" si="270"/>
        <v>-155.93311174076706</v>
      </c>
      <c r="AG397" s="31">
        <f t="shared" si="291"/>
        <v>73.803921600570277</v>
      </c>
      <c r="AH397" s="31">
        <f t="shared" si="271"/>
        <v>-106.42931870767107</v>
      </c>
      <c r="AI397" s="31">
        <f t="shared" si="272"/>
        <v>-89.99972668926064</v>
      </c>
      <c r="AJ397" s="31">
        <f t="shared" si="273"/>
        <v>39.424854160483683</v>
      </c>
      <c r="AK397" s="31">
        <f t="shared" si="274"/>
        <v>89.387807241773572</v>
      </c>
      <c r="AL397" s="32">
        <f t="shared" si="275"/>
        <v>-21.042281353130132</v>
      </c>
      <c r="AM397" s="31">
        <f t="shared" si="276"/>
        <v>-84.911619287494034</v>
      </c>
      <c r="AN397" s="31">
        <f t="shared" si="277"/>
        <v>-14.242824299747245</v>
      </c>
      <c r="AO397" s="31">
        <f t="shared" si="278"/>
        <v>-85.523538734981102</v>
      </c>
      <c r="AP397" s="30">
        <f t="shared" si="292"/>
        <v>19.493882694704595</v>
      </c>
      <c r="AQ397" s="30">
        <f t="shared" si="293"/>
        <v>-19.244228782212005</v>
      </c>
      <c r="AR397" s="31">
        <f t="shared" si="279"/>
        <v>-42.39489064263725</v>
      </c>
      <c r="AS397" s="33">
        <f t="shared" si="280"/>
        <v>-241.45665047574818</v>
      </c>
      <c r="AT397" s="31">
        <f t="shared" si="281"/>
        <v>3.1380135102409362E-2</v>
      </c>
      <c r="AU397" s="31">
        <f t="shared" si="282"/>
        <v>4.8673922774339946</v>
      </c>
      <c r="AV397" s="32">
        <f t="shared" si="283"/>
        <v>-3.7478581298821878E-4</v>
      </c>
      <c r="AW397" s="31">
        <f t="shared" si="284"/>
        <v>-0.53225398903227028</v>
      </c>
      <c r="AX397" s="34">
        <f t="shared" si="285"/>
        <v>3.1005349289421145E-2</v>
      </c>
      <c r="AY397" s="35">
        <f t="shared" si="286"/>
        <v>4.3351382884017244</v>
      </c>
      <c r="AZ397" s="10">
        <f t="shared" si="299"/>
        <v>-53.105042190880646</v>
      </c>
      <c r="BA397" s="10">
        <f t="shared" si="300"/>
        <v>-351.71185036725774</v>
      </c>
      <c r="BB397" s="10">
        <f t="shared" si="287"/>
        <v>-171.71185036725774</v>
      </c>
      <c r="BC397" s="37"/>
      <c r="BD397" s="60">
        <f t="shared" si="288"/>
        <v>-53</v>
      </c>
      <c r="BE397" s="60">
        <f t="shared" si="289"/>
        <v>-352</v>
      </c>
      <c r="BF397" s="60">
        <f t="shared" si="290"/>
        <v>-172</v>
      </c>
      <c r="BI397" s="37">
        <f t="shared" si="294"/>
        <v>-4.8330239586432473</v>
      </c>
      <c r="BJ397" s="37">
        <f t="shared" si="295"/>
        <v>-55.022392104694696</v>
      </c>
      <c r="BK397" s="37">
        <f t="shared" si="296"/>
        <v>-5.9081329388895707</v>
      </c>
      <c r="BL397" s="37">
        <f t="shared" si="297"/>
        <v>-59.567946075216611</v>
      </c>
    </row>
    <row r="398" spans="22:64" x14ac:dyDescent="0.35">
      <c r="V398" s="29">
        <v>4.9400000000000404</v>
      </c>
      <c r="W398" s="38">
        <f t="shared" si="262"/>
        <v>870963.5899561618</v>
      </c>
      <c r="X398" s="30">
        <f t="shared" si="298"/>
        <v>-6.6910605961528935</v>
      </c>
      <c r="Y398" s="31">
        <f t="shared" si="263"/>
        <v>-42.21157645068061</v>
      </c>
      <c r="Z398" s="31">
        <f t="shared" si="264"/>
        <v>-89.555831086536372</v>
      </c>
      <c r="AA398" s="31">
        <f t="shared" si="265"/>
        <v>20.073325309738941</v>
      </c>
      <c r="AB398" s="31">
        <f t="shared" si="266"/>
        <v>-84.309234988736193</v>
      </c>
      <c r="AC398" s="31">
        <f t="shared" si="267"/>
        <v>0.44465591712267505</v>
      </c>
      <c r="AD398" s="31">
        <f t="shared" si="268"/>
        <v>18.177363455615808</v>
      </c>
      <c r="AE398" s="31">
        <f t="shared" si="269"/>
        <v>-28.38465581997189</v>
      </c>
      <c r="AF398" s="31">
        <f t="shared" si="270"/>
        <v>-155.68770261965676</v>
      </c>
      <c r="AG398" s="31">
        <f t="shared" si="291"/>
        <v>73.803921600570277</v>
      </c>
      <c r="AH398" s="31">
        <f t="shared" si="271"/>
        <v>-106.62931870766663</v>
      </c>
      <c r="AI398" s="31">
        <f t="shared" si="272"/>
        <v>-89.999732910572618</v>
      </c>
      <c r="AJ398" s="31">
        <f t="shared" si="273"/>
        <v>39.624831846142399</v>
      </c>
      <c r="AK398" s="31">
        <f t="shared" si="274"/>
        <v>89.401741425616294</v>
      </c>
      <c r="AL398" s="32">
        <f t="shared" si="275"/>
        <v>-21.240743491976204</v>
      </c>
      <c r="AM398" s="31">
        <f t="shared" si="276"/>
        <v>-85.026857398007309</v>
      </c>
      <c r="AN398" s="31">
        <f t="shared" si="277"/>
        <v>-14.441308752930155</v>
      </c>
      <c r="AO398" s="31">
        <f t="shared" si="278"/>
        <v>-85.624848882963633</v>
      </c>
      <c r="AP398" s="30">
        <f t="shared" si="292"/>
        <v>19.493882694704595</v>
      </c>
      <c r="AQ398" s="30">
        <f t="shared" si="293"/>
        <v>-19.244228782212005</v>
      </c>
      <c r="AR398" s="31">
        <f t="shared" si="279"/>
        <v>-42.576310660409455</v>
      </c>
      <c r="AS398" s="33">
        <f t="shared" si="280"/>
        <v>-241.31255150262041</v>
      </c>
      <c r="AT398" s="31">
        <f t="shared" si="281"/>
        <v>3.2853455287972906E-2</v>
      </c>
      <c r="AU398" s="31">
        <f t="shared" si="282"/>
        <v>4.9802046520465142</v>
      </c>
      <c r="AV398" s="32">
        <f t="shared" si="283"/>
        <v>-3.9244812614962102E-4</v>
      </c>
      <c r="AW398" s="31">
        <f t="shared" si="284"/>
        <v>-0.54465103873428167</v>
      </c>
      <c r="AX398" s="34">
        <f t="shared" si="285"/>
        <v>3.2461007161823284E-2</v>
      </c>
      <c r="AY398" s="35">
        <f t="shared" si="286"/>
        <v>4.4355536133122326</v>
      </c>
      <c r="AZ398" s="10">
        <f t="shared" si="299"/>
        <v>-53.569852690449729</v>
      </c>
      <c r="BA398" s="10">
        <f t="shared" si="300"/>
        <v>-352.65745335223198</v>
      </c>
      <c r="BB398" s="10">
        <f t="shared" si="287"/>
        <v>-172.65745335223198</v>
      </c>
      <c r="BC398" s="37"/>
      <c r="BD398" s="60">
        <f t="shared" si="288"/>
        <v>-54</v>
      </c>
      <c r="BE398" s="60">
        <f t="shared" si="289"/>
        <v>-353</v>
      </c>
      <c r="BF398" s="60">
        <f t="shared" si="290"/>
        <v>-173</v>
      </c>
      <c r="BI398" s="37">
        <f t="shared" si="294"/>
        <v>-4.9683100467590444</v>
      </c>
      <c r="BJ398" s="37">
        <f t="shared" si="295"/>
        <v>-55.639589561283437</v>
      </c>
      <c r="BK398" s="37">
        <f t="shared" si="296"/>
        <v>-6.0576929904430514</v>
      </c>
      <c r="BL398" s="37">
        <f t="shared" si="297"/>
        <v>-60.140865901640396</v>
      </c>
    </row>
    <row r="399" spans="22:64" x14ac:dyDescent="0.35">
      <c r="V399" s="29">
        <v>4.9500000000000401</v>
      </c>
      <c r="W399" s="36">
        <f t="shared" si="262"/>
        <v>891250.93813382846</v>
      </c>
      <c r="X399" s="30">
        <f t="shared" si="298"/>
        <v>-6.6910605961528935</v>
      </c>
      <c r="Y399" s="31">
        <f t="shared" si="263"/>
        <v>-42.411564704104052</v>
      </c>
      <c r="Z399" s="31">
        <f t="shared" si="264"/>
        <v>-89.565941214028896</v>
      </c>
      <c r="AA399" s="31">
        <f t="shared" si="265"/>
        <v>20.271402961986404</v>
      </c>
      <c r="AB399" s="31">
        <f t="shared" si="266"/>
        <v>-84.437950963124266</v>
      </c>
      <c r="AC399" s="31">
        <f t="shared" si="267"/>
        <v>0.46452926208050371</v>
      </c>
      <c r="AD399" s="31">
        <f t="shared" si="268"/>
        <v>18.572023544377984</v>
      </c>
      <c r="AE399" s="31">
        <f t="shared" si="269"/>
        <v>-28.366693076190039</v>
      </c>
      <c r="AF399" s="31">
        <f t="shared" si="270"/>
        <v>-155.43186863277515</v>
      </c>
      <c r="AG399" s="31">
        <f t="shared" si="291"/>
        <v>73.803921600570277</v>
      </c>
      <c r="AH399" s="31">
        <f t="shared" si="271"/>
        <v>-106.82931870766238</v>
      </c>
      <c r="AI399" s="31">
        <f t="shared" si="272"/>
        <v>-89.999738990270217</v>
      </c>
      <c r="AJ399" s="31">
        <f t="shared" si="273"/>
        <v>39.824810536004883</v>
      </c>
      <c r="AK399" s="31">
        <f t="shared" si="274"/>
        <v>89.415358497095937</v>
      </c>
      <c r="AL399" s="32">
        <f t="shared" si="275"/>
        <v>-21.43927433744858</v>
      </c>
      <c r="AM399" s="31">
        <f t="shared" si="276"/>
        <v>-85.139511359047859</v>
      </c>
      <c r="AN399" s="31">
        <f t="shared" si="277"/>
        <v>-14.639860908535802</v>
      </c>
      <c r="AO399" s="31">
        <f t="shared" si="278"/>
        <v>-85.723891852222138</v>
      </c>
      <c r="AP399" s="30">
        <f t="shared" si="292"/>
        <v>19.493882694704595</v>
      </c>
      <c r="AQ399" s="30">
        <f t="shared" si="293"/>
        <v>-19.244228782212005</v>
      </c>
      <c r="AR399" s="31">
        <f t="shared" si="279"/>
        <v>-42.75690007223325</v>
      </c>
      <c r="AS399" s="33">
        <f t="shared" si="280"/>
        <v>-241.1557604849973</v>
      </c>
      <c r="AT399" s="31">
        <f t="shared" si="281"/>
        <v>3.4395675397826272E-2</v>
      </c>
      <c r="AU399" s="31">
        <f t="shared" si="282"/>
        <v>5.0956046967050925</v>
      </c>
      <c r="AV399" s="32">
        <f t="shared" si="283"/>
        <v>-4.1094276149708628E-4</v>
      </c>
      <c r="AW399" s="31">
        <f t="shared" si="284"/>
        <v>-0.55733680001655561</v>
      </c>
      <c r="AX399" s="34">
        <f t="shared" si="285"/>
        <v>3.3984732636329187E-2</v>
      </c>
      <c r="AY399" s="35">
        <f t="shared" si="286"/>
        <v>4.538267896688537</v>
      </c>
      <c r="AZ399" s="10">
        <f t="shared" si="299"/>
        <v>-54.037480801264223</v>
      </c>
      <c r="BA399" s="10">
        <f t="shared" si="300"/>
        <v>-353.57631691963024</v>
      </c>
      <c r="BB399" s="10">
        <f t="shared" si="287"/>
        <v>-173.57631691963024</v>
      </c>
      <c r="BC399" s="62"/>
      <c r="BD399" s="60">
        <f t="shared" si="288"/>
        <v>-54</v>
      </c>
      <c r="BE399" s="60">
        <f t="shared" si="289"/>
        <v>-354</v>
      </c>
      <c r="BF399" s="60">
        <f t="shared" si="290"/>
        <v>-174</v>
      </c>
      <c r="BI399" s="37">
        <f t="shared" si="294"/>
        <v>-5.105595349797416</v>
      </c>
      <c r="BJ399" s="37">
        <f t="shared" si="295"/>
        <v>-56.251651563945799</v>
      </c>
      <c r="BK399" s="37">
        <f t="shared" si="296"/>
        <v>-6.2089701118698795</v>
      </c>
      <c r="BL399" s="37">
        <f t="shared" si="297"/>
        <v>-60.707172767375639</v>
      </c>
    </row>
    <row r="400" spans="22:64" x14ac:dyDescent="0.35">
      <c r="V400" s="29">
        <v>4.9600000000000399</v>
      </c>
      <c r="W400" s="38">
        <f t="shared" si="262"/>
        <v>912010.83935599448</v>
      </c>
      <c r="X400" s="30">
        <f t="shared" si="298"/>
        <v>-6.6910605961528935</v>
      </c>
      <c r="Y400" s="31">
        <f t="shared" si="263"/>
        <v>-42.61155348618086</v>
      </c>
      <c r="Z400" s="31">
        <f t="shared" si="264"/>
        <v>-89.575821233042504</v>
      </c>
      <c r="AA400" s="31">
        <f t="shared" si="265"/>
        <v>20.4695663394752</v>
      </c>
      <c r="AB400" s="31">
        <f t="shared" si="266"/>
        <v>-84.56379144743579</v>
      </c>
      <c r="AC400" s="31">
        <f t="shared" si="267"/>
        <v>0.48524219622482379</v>
      </c>
      <c r="AD400" s="31">
        <f t="shared" si="268"/>
        <v>18.973993897794212</v>
      </c>
      <c r="AE400" s="31">
        <f t="shared" si="269"/>
        <v>-28.34780554663373</v>
      </c>
      <c r="AF400" s="31">
        <f t="shared" si="270"/>
        <v>-155.16561878268411</v>
      </c>
      <c r="AG400" s="31">
        <f t="shared" si="291"/>
        <v>73.803921600570277</v>
      </c>
      <c r="AH400" s="31">
        <f t="shared" si="271"/>
        <v>-107.02931870765832</v>
      </c>
      <c r="AI400" s="31">
        <f t="shared" si="272"/>
        <v>-89.999744931577027</v>
      </c>
      <c r="AJ400" s="31">
        <f t="shared" si="273"/>
        <v>40.024790184883933</v>
      </c>
      <c r="AK400" s="31">
        <f t="shared" si="274"/>
        <v>89.428665670007391</v>
      </c>
      <c r="AL400" s="32">
        <f t="shared" si="275"/>
        <v>-21.637870841670477</v>
      </c>
      <c r="AM400" s="31">
        <f t="shared" si="276"/>
        <v>-85.24963741525481</v>
      </c>
      <c r="AN400" s="31">
        <f t="shared" si="277"/>
        <v>-14.838477763874586</v>
      </c>
      <c r="AO400" s="31">
        <f t="shared" si="278"/>
        <v>-85.820716676824446</v>
      </c>
      <c r="AP400" s="30">
        <f t="shared" si="292"/>
        <v>19.493882694704595</v>
      </c>
      <c r="AQ400" s="30">
        <f t="shared" si="293"/>
        <v>-19.244228782212005</v>
      </c>
      <c r="AR400" s="31">
        <f t="shared" si="279"/>
        <v>-42.936629398015725</v>
      </c>
      <c r="AS400" s="33">
        <f t="shared" si="280"/>
        <v>-240.98633545950855</v>
      </c>
      <c r="AT400" s="31">
        <f t="shared" si="281"/>
        <v>3.6009991336830555E-2</v>
      </c>
      <c r="AU400" s="31">
        <f t="shared" si="282"/>
        <v>5.2136498508719811</v>
      </c>
      <c r="AV400" s="32">
        <f t="shared" si="283"/>
        <v>-4.3030893773950629E-4</v>
      </c>
      <c r="AW400" s="31">
        <f t="shared" si="284"/>
        <v>-0.57031799405976902</v>
      </c>
      <c r="AX400" s="34">
        <f t="shared" si="285"/>
        <v>3.5579682399091046E-2</v>
      </c>
      <c r="AY400" s="35">
        <f t="shared" si="286"/>
        <v>4.6433318568122122</v>
      </c>
      <c r="AZ400" s="10">
        <f t="shared" si="299"/>
        <v>-54.507819795582954</v>
      </c>
      <c r="BA400" s="10">
        <f t="shared" si="300"/>
        <v>-354.46807177859222</v>
      </c>
      <c r="BB400" s="10">
        <f t="shared" si="287"/>
        <v>-174.46807177859222</v>
      </c>
      <c r="BC400" s="37"/>
      <c r="BD400" s="60">
        <f t="shared" si="288"/>
        <v>-55</v>
      </c>
      <c r="BE400" s="60">
        <f t="shared" si="289"/>
        <v>-354</v>
      </c>
      <c r="BF400" s="60">
        <f t="shared" si="290"/>
        <v>-174</v>
      </c>
      <c r="BI400" s="37">
        <f t="shared" si="294"/>
        <v>-5.24484584093587</v>
      </c>
      <c r="BJ400" s="37">
        <f t="shared" si="295"/>
        <v>-56.858343866657371</v>
      </c>
      <c r="BK400" s="37">
        <f t="shared" si="296"/>
        <v>-6.3619242390304489</v>
      </c>
      <c r="BL400" s="37">
        <f t="shared" si="297"/>
        <v>-61.266724309238491</v>
      </c>
    </row>
    <row r="401" spans="22:64" x14ac:dyDescent="0.35">
      <c r="V401" s="29">
        <v>4.9700000000000397</v>
      </c>
      <c r="W401" s="38">
        <f t="shared" si="262"/>
        <v>933254.30079707771</v>
      </c>
      <c r="X401" s="30">
        <f t="shared" si="298"/>
        <v>-6.6910605961528935</v>
      </c>
      <c r="Y401" s="31">
        <f t="shared" si="263"/>
        <v>-42.811542773120337</v>
      </c>
      <c r="Z401" s="31">
        <f t="shared" si="264"/>
        <v>-89.585476379742431</v>
      </c>
      <c r="AA401" s="31">
        <f t="shared" si="265"/>
        <v>20.667811653241692</v>
      </c>
      <c r="AB401" s="31">
        <f t="shared" si="266"/>
        <v>-84.686818304984499</v>
      </c>
      <c r="AC401" s="31">
        <f t="shared" si="267"/>
        <v>0.5068259389273595</v>
      </c>
      <c r="AD401" s="31">
        <f t="shared" si="268"/>
        <v>19.383329313638868</v>
      </c>
      <c r="AE401" s="31">
        <f t="shared" si="269"/>
        <v>-28.327965777104179</v>
      </c>
      <c r="AF401" s="31">
        <f t="shared" si="270"/>
        <v>-154.88896537108809</v>
      </c>
      <c r="AG401" s="31">
        <f t="shared" si="291"/>
        <v>73.803921600570277</v>
      </c>
      <c r="AH401" s="31">
        <f t="shared" si="271"/>
        <v>-107.22931870765444</v>
      </c>
      <c r="AI401" s="31">
        <f t="shared" si="272"/>
        <v>-89.999750737643183</v>
      </c>
      <c r="AJ401" s="31">
        <f t="shared" si="273"/>
        <v>40.224770749625279</v>
      </c>
      <c r="AK401" s="31">
        <f t="shared" si="274"/>
        <v>89.441669994244052</v>
      </c>
      <c r="AL401" s="32">
        <f t="shared" si="275"/>
        <v>-21.836530090072984</v>
      </c>
      <c r="AM401" s="31">
        <f t="shared" si="276"/>
        <v>-85.357290700381128</v>
      </c>
      <c r="AN401" s="31">
        <f t="shared" si="277"/>
        <v>-15.037156447531871</v>
      </c>
      <c r="AO401" s="31">
        <f t="shared" si="278"/>
        <v>-85.915371443780259</v>
      </c>
      <c r="AP401" s="30">
        <f t="shared" si="292"/>
        <v>19.493882694704595</v>
      </c>
      <c r="AQ401" s="30">
        <f t="shared" si="293"/>
        <v>-19.244228782212005</v>
      </c>
      <c r="AR401" s="31">
        <f t="shared" si="279"/>
        <v>-43.115468312143463</v>
      </c>
      <c r="AS401" s="33">
        <f t="shared" si="280"/>
        <v>-240.80433681486835</v>
      </c>
      <c r="AT401" s="31">
        <f t="shared" si="281"/>
        <v>3.7699744745118099E-2</v>
      </c>
      <c r="AU401" s="31">
        <f t="shared" si="282"/>
        <v>5.3343986928650375</v>
      </c>
      <c r="AV401" s="32">
        <f t="shared" si="283"/>
        <v>-4.5058772119006233E-4</v>
      </c>
      <c r="AW401" s="31">
        <f t="shared" si="284"/>
        <v>-0.58360149833101505</v>
      </c>
      <c r="AX401" s="34">
        <f t="shared" si="285"/>
        <v>3.7249157023928038E-2</v>
      </c>
      <c r="AY401" s="35">
        <f t="shared" si="286"/>
        <v>4.7507971945340222</v>
      </c>
      <c r="AZ401" s="10">
        <f t="shared" si="299"/>
        <v>-54.980760458662658</v>
      </c>
      <c r="BA401" s="10">
        <f t="shared" si="300"/>
        <v>-355.3323737981097</v>
      </c>
      <c r="BB401" s="10">
        <f t="shared" si="287"/>
        <v>-175.3323737981097</v>
      </c>
      <c r="BC401" s="37"/>
      <c r="BD401" s="60">
        <f t="shared" si="288"/>
        <v>-55</v>
      </c>
      <c r="BE401" s="60">
        <f t="shared" si="289"/>
        <v>-355</v>
      </c>
      <c r="BF401" s="60">
        <f t="shared" si="290"/>
        <v>-175</v>
      </c>
      <c r="BI401" s="37">
        <f t="shared" si="294"/>
        <v>-5.3860263253119225</v>
      </c>
      <c r="BJ401" s="37">
        <f t="shared" si="295"/>
        <v>-57.459443948712021</v>
      </c>
      <c r="BK401" s="37">
        <f t="shared" si="296"/>
        <v>-6.5165149782312026</v>
      </c>
      <c r="BL401" s="37">
        <f t="shared" si="297"/>
        <v>-61.819390229063323</v>
      </c>
    </row>
    <row r="402" spans="22:64" x14ac:dyDescent="0.35">
      <c r="V402" s="29">
        <v>4.9800000000000404</v>
      </c>
      <c r="W402" s="36">
        <f t="shared" si="262"/>
        <v>954992.58602152625</v>
      </c>
      <c r="X402" s="30">
        <f t="shared" si="298"/>
        <v>-6.6910605961528935</v>
      </c>
      <c r="Y402" s="31">
        <f t="shared" si="263"/>
        <v>-43.01153254220231</v>
      </c>
      <c r="Z402" s="31">
        <f t="shared" si="264"/>
        <v>-89.594911771220566</v>
      </c>
      <c r="AA402" s="31">
        <f t="shared" si="265"/>
        <v>20.866135278833887</v>
      </c>
      <c r="AB402" s="31">
        <f t="shared" si="266"/>
        <v>-84.807092225945183</v>
      </c>
      <c r="AC402" s="31">
        <f t="shared" si="267"/>
        <v>0.52931250821507858</v>
      </c>
      <c r="AD402" s="31">
        <f t="shared" si="268"/>
        <v>19.800079632746204</v>
      </c>
      <c r="AE402" s="31">
        <f t="shared" si="269"/>
        <v>-28.307145351306239</v>
      </c>
      <c r="AF402" s="31">
        <f t="shared" si="270"/>
        <v>-154.60192436441957</v>
      </c>
      <c r="AG402" s="31">
        <f t="shared" si="291"/>
        <v>73.803921600570277</v>
      </c>
      <c r="AH402" s="31">
        <f t="shared" si="271"/>
        <v>-107.42931870765076</v>
      </c>
      <c r="AI402" s="31">
        <f t="shared" si="272"/>
        <v>-89.999756411547139</v>
      </c>
      <c r="AJ402" s="31">
        <f t="shared" si="273"/>
        <v>40.424752189016189</v>
      </c>
      <c r="AK402" s="31">
        <f t="shared" si="274"/>
        <v>89.454378359508411</v>
      </c>
      <c r="AL402" s="32">
        <f t="shared" si="275"/>
        <v>-22.035249295730559</v>
      </c>
      <c r="AM402" s="31">
        <f t="shared" si="276"/>
        <v>-85.462525251559498</v>
      </c>
      <c r="AN402" s="31">
        <f t="shared" si="277"/>
        <v>-15.235894213794857</v>
      </c>
      <c r="AO402" s="31">
        <f t="shared" si="278"/>
        <v>-86.007903303598226</v>
      </c>
      <c r="AP402" s="30">
        <f t="shared" si="292"/>
        <v>19.493882694704595</v>
      </c>
      <c r="AQ402" s="30">
        <f t="shared" si="293"/>
        <v>-19.244228782212005</v>
      </c>
      <c r="AR402" s="31">
        <f t="shared" si="279"/>
        <v>-43.293385652608507</v>
      </c>
      <c r="AS402" s="33">
        <f t="shared" si="280"/>
        <v>-240.6098276680178</v>
      </c>
      <c r="AT402" s="31">
        <f t="shared" si="281"/>
        <v>3.946842940424794E-2</v>
      </c>
      <c r="AU402" s="31">
        <f t="shared" si="282"/>
        <v>5.4579109525900193</v>
      </c>
      <c r="AV402" s="32">
        <f t="shared" si="283"/>
        <v>-4.7182211277463251E-4</v>
      </c>
      <c r="AW402" s="31">
        <f t="shared" si="284"/>
        <v>-0.59719435020487921</v>
      </c>
      <c r="AX402" s="34">
        <f t="shared" si="285"/>
        <v>3.8996607291473306E-2</v>
      </c>
      <c r="AY402" s="35">
        <f t="shared" si="286"/>
        <v>4.86071660238514</v>
      </c>
      <c r="AZ402" s="10">
        <f t="shared" si="299"/>
        <v>-55.456191305467144</v>
      </c>
      <c r="BA402" s="10">
        <f t="shared" si="300"/>
        <v>-356.16890443734275</v>
      </c>
      <c r="BB402" s="10">
        <f t="shared" si="287"/>
        <v>-176.16890443734275</v>
      </c>
      <c r="BC402" s="62"/>
      <c r="BD402" s="60">
        <f t="shared" si="288"/>
        <v>-55</v>
      </c>
      <c r="BE402" s="60">
        <f t="shared" si="289"/>
        <v>-356</v>
      </c>
      <c r="BF402" s="60">
        <f t="shared" si="290"/>
        <v>-176</v>
      </c>
      <c r="BI402" s="37">
        <f t="shared" si="294"/>
        <v>-5.5291005547044918</v>
      </c>
      <c r="BJ402" s="37">
        <f t="shared" si="295"/>
        <v>-58.054741229107044</v>
      </c>
      <c r="BK402" s="37">
        <f t="shared" si="296"/>
        <v>-6.6727017054456175</v>
      </c>
      <c r="BL402" s="37">
        <f t="shared" si="297"/>
        <v>-62.365052142603012</v>
      </c>
    </row>
    <row r="403" spans="22:64" x14ac:dyDescent="0.35">
      <c r="V403" s="29">
        <v>4.9900000000000402</v>
      </c>
      <c r="W403" s="38">
        <f t="shared" si="262"/>
        <v>977237.22095590306</v>
      </c>
      <c r="X403" s="30">
        <f t="shared" si="298"/>
        <v>-6.6910605961528935</v>
      </c>
      <c r="Y403" s="31">
        <f t="shared" si="263"/>
        <v>-43.21152277172893</v>
      </c>
      <c r="Z403" s="31">
        <f t="shared" si="264"/>
        <v>-89.604132408198183</v>
      </c>
      <c r="AA403" s="31">
        <f t="shared" si="265"/>
        <v>21.064533749426818</v>
      </c>
      <c r="AB403" s="31">
        <f t="shared" si="266"/>
        <v>-84.92467273886605</v>
      </c>
      <c r="AC403" s="31">
        <f t="shared" si="267"/>
        <v>0.55273471018781839</v>
      </c>
      <c r="AD403" s="31">
        <f t="shared" si="268"/>
        <v>20.224289377580508</v>
      </c>
      <c r="AE403" s="31">
        <f t="shared" si="269"/>
        <v>-28.285314908267189</v>
      </c>
      <c r="AF403" s="31">
        <f t="shared" si="270"/>
        <v>-154.30451576948374</v>
      </c>
      <c r="AG403" s="31">
        <f t="shared" si="291"/>
        <v>73.803921600570277</v>
      </c>
      <c r="AH403" s="31">
        <f t="shared" si="271"/>
        <v>-107.62931870764723</v>
      </c>
      <c r="AI403" s="31">
        <f t="shared" si="272"/>
        <v>-89.999761956297277</v>
      </c>
      <c r="AJ403" s="31">
        <f t="shared" si="273"/>
        <v>40.624734463698047</v>
      </c>
      <c r="AK403" s="31">
        <f t="shared" si="274"/>
        <v>89.466797498939385</v>
      </c>
      <c r="AL403" s="32">
        <f t="shared" si="275"/>
        <v>-22.234025793922477</v>
      </c>
      <c r="AM403" s="31">
        <f t="shared" si="276"/>
        <v>-85.565394023948826</v>
      </c>
      <c r="AN403" s="31">
        <f t="shared" si="277"/>
        <v>-15.434688437301382</v>
      </c>
      <c r="AO403" s="31">
        <f t="shared" si="278"/>
        <v>-86.098358481306718</v>
      </c>
      <c r="AP403" s="30">
        <f t="shared" si="292"/>
        <v>19.493882694704595</v>
      </c>
      <c r="AQ403" s="30">
        <f t="shared" si="293"/>
        <v>-19.244228782212005</v>
      </c>
      <c r="AR403" s="31">
        <f t="shared" si="279"/>
        <v>-43.470349433075981</v>
      </c>
      <c r="AS403" s="33">
        <f t="shared" si="280"/>
        <v>-240.40287425079046</v>
      </c>
      <c r="AT403" s="31">
        <f t="shared" si="281"/>
        <v>4.1319697902000539E-2</v>
      </c>
      <c r="AU403" s="31">
        <f t="shared" si="282"/>
        <v>5.5842475236357263</v>
      </c>
      <c r="AV403" s="32">
        <f t="shared" si="283"/>
        <v>-4.9405713912485172E-4</v>
      </c>
      <c r="AW403" s="31">
        <f t="shared" si="284"/>
        <v>-0.61110375066747835</v>
      </c>
      <c r="AX403" s="34">
        <f t="shared" si="285"/>
        <v>4.082564076287569E-2</v>
      </c>
      <c r="AY403" s="35">
        <f t="shared" si="286"/>
        <v>4.9731437729682479</v>
      </c>
      <c r="AZ403" s="10">
        <f t="shared" si="299"/>
        <v>-55.933998795949805</v>
      </c>
      <c r="BA403" s="10">
        <f t="shared" si="300"/>
        <v>-356.97737109549666</v>
      </c>
      <c r="BB403" s="10">
        <f t="shared" si="287"/>
        <v>-176.97737109549666</v>
      </c>
      <c r="BC403" s="37"/>
      <c r="BD403" s="60">
        <f t="shared" si="288"/>
        <v>-56</v>
      </c>
      <c r="BE403" s="60">
        <f t="shared" si="289"/>
        <v>-357</v>
      </c>
      <c r="BF403" s="60">
        <f t="shared" si="290"/>
        <v>-177</v>
      </c>
      <c r="BI403" s="37">
        <f t="shared" si="294"/>
        <v>-5.6740313420764732</v>
      </c>
      <c r="BJ403" s="37">
        <f t="shared" si="295"/>
        <v>-58.644037225964873</v>
      </c>
      <c r="BK403" s="37">
        <f t="shared" si="296"/>
        <v>-6.8304436615602269</v>
      </c>
      <c r="BL403" s="37">
        <f t="shared" si="297"/>
        <v>-62.903603391709574</v>
      </c>
    </row>
    <row r="404" spans="22:64" x14ac:dyDescent="0.35">
      <c r="V404" s="29">
        <v>5.00000000000004</v>
      </c>
      <c r="W404" s="64">
        <f t="shared" si="262"/>
        <v>1000000.0000000926</v>
      </c>
      <c r="X404" s="30">
        <f t="shared" si="298"/>
        <v>-6.6910605961528935</v>
      </c>
      <c r="Y404" s="31">
        <f t="shared" si="263"/>
        <v>-43.411513440978766</v>
      </c>
      <c r="Z404" s="31">
        <f t="shared" si="264"/>
        <v>-89.61314317766751</v>
      </c>
      <c r="AA404" s="31">
        <f t="shared" si="265"/>
        <v>21.263003749203413</v>
      </c>
      <c r="AB404" s="31">
        <f t="shared" si="266"/>
        <v>-85.039618222880151</v>
      </c>
      <c r="AC404" s="31">
        <f t="shared" si="267"/>
        <v>0.57712612523805462</v>
      </c>
      <c r="AD404" s="31">
        <f t="shared" si="268"/>
        <v>20.655997382341408</v>
      </c>
      <c r="AE404" s="31">
        <f t="shared" si="269"/>
        <v>-28.262444162690191</v>
      </c>
      <c r="AF404" s="31">
        <f t="shared" si="270"/>
        <v>-153.99676401820625</v>
      </c>
      <c r="AG404" s="31">
        <f t="shared" si="291"/>
        <v>73.803921600570277</v>
      </c>
      <c r="AH404" s="31">
        <f t="shared" si="271"/>
        <v>-107.82931870764385</v>
      </c>
      <c r="AI404" s="31">
        <f t="shared" si="272"/>
        <v>-89.999767374833482</v>
      </c>
      <c r="AJ404" s="31">
        <f t="shared" si="273"/>
        <v>40.824717536083092</v>
      </c>
      <c r="AK404" s="31">
        <f t="shared" si="274"/>
        <v>89.478933992658554</v>
      </c>
      <c r="AL404" s="32">
        <f t="shared" si="275"/>
        <v>-22.432857036912885</v>
      </c>
      <c r="AM404" s="31">
        <f t="shared" si="276"/>
        <v>-85.665948905708319</v>
      </c>
      <c r="AN404" s="31">
        <f t="shared" si="277"/>
        <v>-15.633536607903366</v>
      </c>
      <c r="AO404" s="31">
        <f t="shared" si="278"/>
        <v>-86.186782287883247</v>
      </c>
      <c r="AP404" s="30">
        <f t="shared" si="292"/>
        <v>19.493882694704595</v>
      </c>
      <c r="AQ404" s="30">
        <f t="shared" si="293"/>
        <v>-19.244228782212005</v>
      </c>
      <c r="AR404" s="31">
        <f t="shared" si="279"/>
        <v>-43.646326858100963</v>
      </c>
      <c r="AS404" s="33">
        <f t="shared" si="280"/>
        <v>-240.18354630608951</v>
      </c>
      <c r="AT404" s="31">
        <f t="shared" si="281"/>
        <v>4.325736856399829E-2</v>
      </c>
      <c r="AU404" s="31">
        <f t="shared" si="282"/>
        <v>5.7134704746567762</v>
      </c>
      <c r="AV404" s="32">
        <f t="shared" si="283"/>
        <v>-5.1733994797053455E-4</v>
      </c>
      <c r="AW404" s="31">
        <f t="shared" si="284"/>
        <v>-0.62533706810530654</v>
      </c>
      <c r="AX404" s="34">
        <f t="shared" si="285"/>
        <v>4.2740028616027756E-2</v>
      </c>
      <c r="AY404" s="35">
        <f t="shared" si="286"/>
        <v>5.0881334065514698</v>
      </c>
      <c r="AZ404" s="10">
        <f t="shared" si="299"/>
        <v>-56.414067548163857</v>
      </c>
      <c r="BA404" s="10">
        <f t="shared" si="300"/>
        <v>-357.75750738494941</v>
      </c>
      <c r="BB404" s="10">
        <f t="shared" si="287"/>
        <v>-177.75750738494941</v>
      </c>
      <c r="BC404" s="37"/>
      <c r="BD404" s="60">
        <f t="shared" si="288"/>
        <v>-56</v>
      </c>
      <c r="BE404" s="60">
        <f t="shared" si="289"/>
        <v>-358</v>
      </c>
      <c r="BF404" s="60">
        <f t="shared" si="290"/>
        <v>-178</v>
      </c>
      <c r="BI404" s="37">
        <f t="shared" si="294"/>
        <v>-5.8207806753180913</v>
      </c>
      <c r="BJ404" s="37">
        <f t="shared" si="295"/>
        <v>-59.227145662487239</v>
      </c>
      <c r="BK404" s="37">
        <f t="shared" si="296"/>
        <v>-6.9897000433608314</v>
      </c>
      <c r="BL404" s="37">
        <f t="shared" si="297"/>
        <v>-63.434948822924135</v>
      </c>
    </row>
    <row r="405" spans="22:64" x14ac:dyDescent="0.35">
      <c r="V405" s="29">
        <v>5.0100000000000398</v>
      </c>
      <c r="W405" s="36">
        <f t="shared" si="262"/>
        <v>1023292.9922808487</v>
      </c>
      <c r="X405" s="30">
        <f t="shared" si="298"/>
        <v>-6.6910605961528935</v>
      </c>
      <c r="Y405" s="31">
        <f t="shared" si="263"/>
        <v>-43.611504530162826</v>
      </c>
      <c r="Z405" s="31">
        <f t="shared" si="264"/>
        <v>-89.621948855473889</v>
      </c>
      <c r="AA405" s="31">
        <f t="shared" si="265"/>
        <v>21.461542106992553</v>
      </c>
      <c r="AB405" s="31">
        <f t="shared" si="266"/>
        <v>-85.151985920541136</v>
      </c>
      <c r="AC405" s="31">
        <f t="shared" si="267"/>
        <v>0.60252109086638961</v>
      </c>
      <c r="AD405" s="31">
        <f t="shared" si="268"/>
        <v>21.095236415624402</v>
      </c>
      <c r="AE405" s="31">
        <f t="shared" si="269"/>
        <v>-28.238501928456778</v>
      </c>
      <c r="AF405" s="31">
        <f t="shared" si="270"/>
        <v>-153.67869836039063</v>
      </c>
      <c r="AG405" s="31">
        <f t="shared" si="291"/>
        <v>73.803921600570277</v>
      </c>
      <c r="AH405" s="31">
        <f t="shared" si="271"/>
        <v>-108.02931870764061</v>
      </c>
      <c r="AI405" s="31">
        <f t="shared" si="272"/>
        <v>-89.999772670028747</v>
      </c>
      <c r="AJ405" s="31">
        <f t="shared" si="273"/>
        <v>41.024701370274734</v>
      </c>
      <c r="AK405" s="31">
        <f t="shared" si="274"/>
        <v>89.490794271236666</v>
      </c>
      <c r="AL405" s="32">
        <f t="shared" si="275"/>
        <v>-22.631740588941518</v>
      </c>
      <c r="AM405" s="31">
        <f t="shared" si="276"/>
        <v>-85.764240733250801</v>
      </c>
      <c r="AN405" s="31">
        <f t="shared" si="277"/>
        <v>-15.83243632573712</v>
      </c>
      <c r="AO405" s="31">
        <f t="shared" si="278"/>
        <v>-86.273219132042883</v>
      </c>
      <c r="AP405" s="30">
        <f t="shared" si="292"/>
        <v>19.493882694704595</v>
      </c>
      <c r="AQ405" s="30">
        <f t="shared" si="293"/>
        <v>-19.244228782212005</v>
      </c>
      <c r="AR405" s="31">
        <f t="shared" si="279"/>
        <v>-43.821284341701308</v>
      </c>
      <c r="AS405" s="33">
        <f t="shared" si="280"/>
        <v>-239.95191749243349</v>
      </c>
      <c r="AT405" s="31">
        <f t="shared" si="281"/>
        <v>4.5285432660417971E-2</v>
      </c>
      <c r="AU405" s="31">
        <f t="shared" si="282"/>
        <v>5.8456430599632307</v>
      </c>
      <c r="AV405" s="32">
        <f t="shared" si="283"/>
        <v>-5.417199080086203E-4</v>
      </c>
      <c r="AW405" s="31">
        <f t="shared" si="284"/>
        <v>-0.63990184218074753</v>
      </c>
      <c r="AX405" s="34">
        <f t="shared" si="285"/>
        <v>4.4743712752409348E-2</v>
      </c>
      <c r="AY405" s="35">
        <f t="shared" si="286"/>
        <v>5.2057412177824833</v>
      </c>
      <c r="AZ405" s="10">
        <f t="shared" si="299"/>
        <v>-56.896280548545626</v>
      </c>
      <c r="BA405" s="10">
        <f t="shared" si="300"/>
        <v>-358.50907333158642</v>
      </c>
      <c r="BB405" s="10">
        <f t="shared" si="287"/>
        <v>-178.50907333158642</v>
      </c>
      <c r="BC405" s="62"/>
      <c r="BD405" s="60">
        <f t="shared" si="288"/>
        <v>-57</v>
      </c>
      <c r="BE405" s="60">
        <f t="shared" si="289"/>
        <v>-359</v>
      </c>
      <c r="BF405" s="60">
        <f t="shared" si="290"/>
        <v>-179</v>
      </c>
      <c r="BI405" s="37">
        <f t="shared" si="294"/>
        <v>-5.9693098295716052</v>
      </c>
      <c r="BJ405" s="37">
        <f t="shared" si="295"/>
        <v>-59.80389252129094</v>
      </c>
      <c r="BK405" s="37">
        <f t="shared" si="296"/>
        <v>-7.1504300900251172</v>
      </c>
      <c r="BL405" s="37">
        <f t="shared" si="297"/>
        <v>-63.959004535644439</v>
      </c>
    </row>
    <row r="406" spans="22:64" x14ac:dyDescent="0.35">
      <c r="V406" s="29">
        <v>5.0200000000000404</v>
      </c>
      <c r="W406" s="38">
        <f t="shared" si="262"/>
        <v>1047128.548050998</v>
      </c>
      <c r="X406" s="30">
        <f t="shared" si="298"/>
        <v>-6.6910605961528935</v>
      </c>
      <c r="Y406" s="31">
        <f t="shared" si="263"/>
        <v>-43.81149602038262</v>
      </c>
      <c r="Z406" s="31">
        <f t="shared" si="264"/>
        <v>-89.630554108839362</v>
      </c>
      <c r="AA406" s="31">
        <f t="shared" si="265"/>
        <v>21.660145790156093</v>
      </c>
      <c r="AB406" s="31">
        <f t="shared" si="266"/>
        <v>-85.26183195121429</v>
      </c>
      <c r="AC406" s="31">
        <f t="shared" si="267"/>
        <v>0.62895468088868256</v>
      </c>
      <c r="AD406" s="31">
        <f t="shared" si="268"/>
        <v>21.542032796806204</v>
      </c>
      <c r="AE406" s="31">
        <f t="shared" si="269"/>
        <v>-28.213456145490738</v>
      </c>
      <c r="AF406" s="31">
        <f t="shared" si="270"/>
        <v>-153.35035326324743</v>
      </c>
      <c r="AG406" s="31">
        <f t="shared" si="291"/>
        <v>73.803921600570277</v>
      </c>
      <c r="AH406" s="31">
        <f t="shared" si="271"/>
        <v>-108.22931870763755</v>
      </c>
      <c r="AI406" s="31">
        <f t="shared" si="272"/>
        <v>-89.999777844690655</v>
      </c>
      <c r="AJ406" s="31">
        <f t="shared" si="273"/>
        <v>41.224685931991438</v>
      </c>
      <c r="AK406" s="31">
        <f t="shared" si="274"/>
        <v>89.50238461908242</v>
      </c>
      <c r="AL406" s="32">
        <f t="shared" si="275"/>
        <v>-22.83067412141774</v>
      </c>
      <c r="AM406" s="31">
        <f t="shared" si="276"/>
        <v>-85.860319306729792</v>
      </c>
      <c r="AN406" s="31">
        <f t="shared" si="277"/>
        <v>-16.031385296493571</v>
      </c>
      <c r="AO406" s="31">
        <f t="shared" si="278"/>
        <v>-86.357712532338027</v>
      </c>
      <c r="AP406" s="30">
        <f t="shared" si="292"/>
        <v>19.493882694704595</v>
      </c>
      <c r="AQ406" s="30">
        <f t="shared" si="293"/>
        <v>-19.244228782212005</v>
      </c>
      <c r="AR406" s="31">
        <f t="shared" si="279"/>
        <v>-43.995187529491716</v>
      </c>
      <c r="AS406" s="33">
        <f t="shared" si="280"/>
        <v>-239.70806579558547</v>
      </c>
      <c r="AT406" s="31">
        <f t="shared" si="281"/>
        <v>4.7408061895991532E-2</v>
      </c>
      <c r="AU406" s="31">
        <f t="shared" si="282"/>
        <v>5.9808297292306669</v>
      </c>
      <c r="AV406" s="32">
        <f t="shared" si="283"/>
        <v>-5.6724871347794059E-4</v>
      </c>
      <c r="AW406" s="31">
        <f t="shared" si="284"/>
        <v>-0.65480578779615684</v>
      </c>
      <c r="AX406" s="34">
        <f t="shared" si="285"/>
        <v>4.684081318251359E-2</v>
      </c>
      <c r="AY406" s="35">
        <f t="shared" si="286"/>
        <v>5.3260239414345101</v>
      </c>
      <c r="AZ406" s="10">
        <f t="shared" si="299"/>
        <v>-57.380519358810581</v>
      </c>
      <c r="BA406" s="10">
        <f t="shared" si="300"/>
        <v>-359.23185550648435</v>
      </c>
      <c r="BB406" s="10">
        <f t="shared" si="287"/>
        <v>-179.23185550648435</v>
      </c>
      <c r="BC406" s="37"/>
      <c r="BD406" s="60">
        <f t="shared" si="288"/>
        <v>-57</v>
      </c>
      <c r="BE406" s="60">
        <f t="shared" si="289"/>
        <v>-359</v>
      </c>
      <c r="BF406" s="60">
        <f t="shared" si="290"/>
        <v>-179</v>
      </c>
      <c r="BI406" s="37">
        <f t="shared" si="294"/>
        <v>-6.1195794775636063</v>
      </c>
      <c r="BJ406" s="37">
        <f t="shared" si="295"/>
        <v>-60.374116049288737</v>
      </c>
      <c r="BK406" s="37">
        <f t="shared" si="296"/>
        <v>-7.3125931649377733</v>
      </c>
      <c r="BL406" s="37">
        <f t="shared" si="297"/>
        <v>-64.475697603044622</v>
      </c>
    </row>
    <row r="407" spans="22:64" x14ac:dyDescent="0.35">
      <c r="V407" s="29">
        <v>5.0300000000000402</v>
      </c>
      <c r="W407" s="38">
        <f t="shared" si="262"/>
        <v>1071519.3052377072</v>
      </c>
      <c r="X407" s="30">
        <f t="shared" si="298"/>
        <v>-6.6910605961528935</v>
      </c>
      <c r="Y407" s="31">
        <f t="shared" si="263"/>
        <v>-44.011487893590029</v>
      </c>
      <c r="Z407" s="31">
        <f t="shared" si="264"/>
        <v>-89.638963498829369</v>
      </c>
      <c r="AA407" s="31">
        <f t="shared" si="265"/>
        <v>21.858811898717025</v>
      </c>
      <c r="AB407" s="31">
        <f t="shared" si="266"/>
        <v>-85.369211324957774</v>
      </c>
      <c r="AC407" s="31">
        <f t="shared" si="267"/>
        <v>0.656462680835179</v>
      </c>
      <c r="AD407" s="31">
        <f t="shared" si="268"/>
        <v>21.996406007480537</v>
      </c>
      <c r="AE407" s="31">
        <f t="shared" si="269"/>
        <v>-28.187273910190719</v>
      </c>
      <c r="AF407" s="31">
        <f t="shared" si="270"/>
        <v>-153.01176881630661</v>
      </c>
      <c r="AG407" s="31">
        <f t="shared" si="291"/>
        <v>73.803921600570277</v>
      </c>
      <c r="AH407" s="31">
        <f t="shared" si="271"/>
        <v>-108.42931870763462</v>
      </c>
      <c r="AI407" s="31">
        <f t="shared" si="272"/>
        <v>-89.999782901562867</v>
      </c>
      <c r="AJ407" s="31">
        <f t="shared" si="273"/>
        <v>41.424671188494109</v>
      </c>
      <c r="AK407" s="31">
        <f t="shared" si="274"/>
        <v>89.513711177755155</v>
      </c>
      <c r="AL407" s="32">
        <f t="shared" si="275"/>
        <v>-23.029655408310759</v>
      </c>
      <c r="AM407" s="31">
        <f t="shared" si="276"/>
        <v>-85.954233405719123</v>
      </c>
      <c r="AN407" s="31">
        <f t="shared" si="277"/>
        <v>-16.230381326880995</v>
      </c>
      <c r="AO407" s="31">
        <f t="shared" si="278"/>
        <v>-86.440305129526834</v>
      </c>
      <c r="AP407" s="30">
        <f t="shared" si="292"/>
        <v>19.493882694704595</v>
      </c>
      <c r="AQ407" s="30">
        <f t="shared" si="293"/>
        <v>-19.244228782212005</v>
      </c>
      <c r="AR407" s="31">
        <f t="shared" si="279"/>
        <v>-44.168001324579123</v>
      </c>
      <c r="AS407" s="33">
        <f t="shared" si="280"/>
        <v>-239.45207394583343</v>
      </c>
      <c r="AT407" s="31">
        <f t="shared" si="281"/>
        <v>4.9629616191509275E-2</v>
      </c>
      <c r="AU407" s="31">
        <f t="shared" si="282"/>
        <v>6.1190961362385208</v>
      </c>
      <c r="AV407" s="32">
        <f t="shared" si="283"/>
        <v>-5.9398049364411097E-4</v>
      </c>
      <c r="AW407" s="31">
        <f t="shared" si="284"/>
        <v>-0.67005679914846539</v>
      </c>
      <c r="AX407" s="34">
        <f t="shared" si="285"/>
        <v>4.9035635697865163E-2</v>
      </c>
      <c r="AY407" s="35">
        <f t="shared" si="286"/>
        <v>5.4490393370900554</v>
      </c>
      <c r="AZ407" s="10">
        <f t="shared" si="299"/>
        <v>-57.866664318992889</v>
      </c>
      <c r="BA407" s="10">
        <f t="shared" si="300"/>
        <v>-359.92566709318965</v>
      </c>
      <c r="BB407" s="10">
        <f t="shared" si="287"/>
        <v>-179.92566709318965</v>
      </c>
      <c r="BC407" s="37"/>
      <c r="BD407" s="60">
        <f t="shared" si="288"/>
        <v>-58</v>
      </c>
      <c r="BE407" s="60">
        <f t="shared" si="289"/>
        <v>-360</v>
      </c>
      <c r="BF407" s="60">
        <f t="shared" si="290"/>
        <v>-180</v>
      </c>
      <c r="BI407" s="37">
        <f t="shared" si="294"/>
        <v>-6.2715497974198691</v>
      </c>
      <c r="BJ407" s="37">
        <f t="shared" si="295"/>
        <v>-60.937666715549334</v>
      </c>
      <c r="BK407" s="37">
        <f t="shared" si="296"/>
        <v>-7.4761488326917664</v>
      </c>
      <c r="BL407" s="37">
        <f t="shared" si="297"/>
        <v>-64.984965768896913</v>
      </c>
    </row>
    <row r="408" spans="22:64" x14ac:dyDescent="0.35">
      <c r="V408" s="29">
        <v>5.04000000000004</v>
      </c>
      <c r="W408" s="36">
        <f t="shared" si="262"/>
        <v>1096478.1961432882</v>
      </c>
      <c r="X408" s="30">
        <f t="shared" si="298"/>
        <v>-6.6910605961528935</v>
      </c>
      <c r="Y408" s="31">
        <f t="shared" si="263"/>
        <v>-44.21148013254917</v>
      </c>
      <c r="Z408" s="31">
        <f t="shared" si="264"/>
        <v>-89.647181482763784</v>
      </c>
      <c r="AA408" s="31">
        <f t="shared" si="265"/>
        <v>22.05753765972073</v>
      </c>
      <c r="AB408" s="31">
        <f t="shared" si="266"/>
        <v>-85.474177956834112</v>
      </c>
      <c r="AC408" s="31">
        <f t="shared" si="267"/>
        <v>0.68508155934874337</v>
      </c>
      <c r="AD408" s="31">
        <f t="shared" si="268"/>
        <v>22.458368299430258</v>
      </c>
      <c r="AE408" s="31">
        <f t="shared" si="269"/>
        <v>-28.159921509632593</v>
      </c>
      <c r="AF408" s="31">
        <f t="shared" si="270"/>
        <v>-152.66299114016763</v>
      </c>
      <c r="AG408" s="31">
        <f t="shared" si="291"/>
        <v>73.803921600570277</v>
      </c>
      <c r="AH408" s="31">
        <f t="shared" si="271"/>
        <v>-108.6293187076318</v>
      </c>
      <c r="AI408" s="31">
        <f t="shared" si="272"/>
        <v>-89.999787843326629</v>
      </c>
      <c r="AJ408" s="31">
        <f t="shared" si="273"/>
        <v>41.624657108516757</v>
      </c>
      <c r="AK408" s="31">
        <f t="shared" si="274"/>
        <v>89.524779949203079</v>
      </c>
      <c r="AL408" s="32">
        <f t="shared" si="275"/>
        <v>-23.228682321728911</v>
      </c>
      <c r="AM408" s="31">
        <f t="shared" si="276"/>
        <v>-86.046030805045802</v>
      </c>
      <c r="AN408" s="31">
        <f t="shared" si="277"/>
        <v>-16.429422320273673</v>
      </c>
      <c r="AO408" s="31">
        <f t="shared" si="278"/>
        <v>-86.521038699169353</v>
      </c>
      <c r="AP408" s="30">
        <f t="shared" si="292"/>
        <v>19.493882694704595</v>
      </c>
      <c r="AQ408" s="30">
        <f t="shared" si="293"/>
        <v>-19.244228782212005</v>
      </c>
      <c r="AR408" s="31">
        <f t="shared" si="279"/>
        <v>-44.339689917413679</v>
      </c>
      <c r="AS408" s="33">
        <f t="shared" si="280"/>
        <v>-239.18402983933697</v>
      </c>
      <c r="AT408" s="31">
        <f t="shared" si="281"/>
        <v>5.1954651764977933E-2</v>
      </c>
      <c r="AU408" s="31">
        <f t="shared" si="282"/>
        <v>6.2605091465381317</v>
      </c>
      <c r="AV408" s="32">
        <f t="shared" si="283"/>
        <v>-6.2197192744328463E-4</v>
      </c>
      <c r="AW408" s="31">
        <f t="shared" si="284"/>
        <v>-0.6856629538762854</v>
      </c>
      <c r="AX408" s="34">
        <f t="shared" si="285"/>
        <v>5.1332679837534645E-2</v>
      </c>
      <c r="AY408" s="35">
        <f t="shared" si="286"/>
        <v>5.5748461926618464</v>
      </c>
      <c r="AZ408" s="10">
        <f t="shared" si="299"/>
        <v>-58.354594746248978</v>
      </c>
      <c r="BA408" s="10">
        <f t="shared" si="300"/>
        <v>-360.59034789486282</v>
      </c>
      <c r="BB408" s="10">
        <f t="shared" si="287"/>
        <v>-180.59034789486282</v>
      </c>
      <c r="BC408" s="62"/>
      <c r="BD408" s="60">
        <f t="shared" si="288"/>
        <v>-58</v>
      </c>
      <c r="BE408" s="60">
        <f t="shared" si="289"/>
        <v>-361</v>
      </c>
      <c r="BF408" s="60">
        <f t="shared" si="290"/>
        <v>-181</v>
      </c>
      <c r="BI408" s="37">
        <f t="shared" si="294"/>
        <v>-6.4251805774885558</v>
      </c>
      <c r="BJ408" s="37">
        <f t="shared" si="295"/>
        <v>-61.494407124797206</v>
      </c>
      <c r="BK408" s="37">
        <f t="shared" si="296"/>
        <v>-7.6410569311842833</v>
      </c>
      <c r="BL408" s="37">
        <f t="shared" si="297"/>
        <v>-65.486757123390447</v>
      </c>
    </row>
    <row r="409" spans="22:64" x14ac:dyDescent="0.35">
      <c r="V409" s="29">
        <v>5.0500000000000398</v>
      </c>
      <c r="W409" s="38">
        <f t="shared" si="262"/>
        <v>1122018.4543020669</v>
      </c>
      <c r="X409" s="30">
        <f t="shared" si="298"/>
        <v>-6.6910605961528935</v>
      </c>
      <c r="Y409" s="31">
        <f t="shared" si="263"/>
        <v>-44.411472720799722</v>
      </c>
      <c r="Z409" s="31">
        <f t="shared" si="264"/>
        <v>-89.655212416573136</v>
      </c>
      <c r="AA409" s="31">
        <f t="shared" si="265"/>
        <v>22.256320421821307</v>
      </c>
      <c r="AB409" s="31">
        <f t="shared" si="266"/>
        <v>-85.576784681595825</v>
      </c>
      <c r="AC409" s="31">
        <f t="shared" si="267"/>
        <v>0.71484843539846976</v>
      </c>
      <c r="AD409" s="31">
        <f t="shared" si="268"/>
        <v>22.927924300786085</v>
      </c>
      <c r="AE409" s="31">
        <f t="shared" si="269"/>
        <v>-28.13136445973284</v>
      </c>
      <c r="AF409" s="31">
        <f t="shared" si="270"/>
        <v>-152.30407279738287</v>
      </c>
      <c r="AG409" s="31">
        <f t="shared" si="291"/>
        <v>73.803921600570277</v>
      </c>
      <c r="AH409" s="31">
        <f t="shared" si="271"/>
        <v>-108.82931870762911</v>
      </c>
      <c r="AI409" s="31">
        <f t="shared" si="272"/>
        <v>-89.999792672602112</v>
      </c>
      <c r="AJ409" s="31">
        <f t="shared" si="273"/>
        <v>41.824643662200131</v>
      </c>
      <c r="AK409" s="31">
        <f t="shared" si="274"/>
        <v>89.535596798928637</v>
      </c>
      <c r="AL409" s="32">
        <f t="shared" si="275"/>
        <v>-23.42775282768093</v>
      </c>
      <c r="AM409" s="31">
        <f t="shared" si="276"/>
        <v>-86.13575829074091</v>
      </c>
      <c r="AN409" s="31">
        <f t="shared" si="277"/>
        <v>-16.628506272539635</v>
      </c>
      <c r="AO409" s="31">
        <f t="shared" si="278"/>
        <v>-86.599954164414385</v>
      </c>
      <c r="AP409" s="30">
        <f t="shared" si="292"/>
        <v>19.493882694704595</v>
      </c>
      <c r="AQ409" s="30">
        <f t="shared" si="293"/>
        <v>-19.244228782212005</v>
      </c>
      <c r="AR409" s="31">
        <f t="shared" si="279"/>
        <v>-44.510216819779885</v>
      </c>
      <c r="AS409" s="33">
        <f t="shared" si="280"/>
        <v>-238.90402696179726</v>
      </c>
      <c r="AT409" s="31">
        <f t="shared" si="281"/>
        <v>5.4387929520414727E-2</v>
      </c>
      <c r="AU409" s="31">
        <f t="shared" si="282"/>
        <v>6.4051368439451455</v>
      </c>
      <c r="AV409" s="32">
        <f t="shared" si="283"/>
        <v>-6.5128236350948791E-4</v>
      </c>
      <c r="AW409" s="31">
        <f t="shared" si="284"/>
        <v>-0.70163251730151621</v>
      </c>
      <c r="AX409" s="34">
        <f t="shared" si="285"/>
        <v>5.3736647156905237E-2</v>
      </c>
      <c r="AY409" s="35">
        <f t="shared" si="286"/>
        <v>5.7035043266436292</v>
      </c>
      <c r="AZ409" s="10">
        <f t="shared" si="299"/>
        <v>-58.844189129130513</v>
      </c>
      <c r="BA409" s="10">
        <f t="shared" si="300"/>
        <v>-361.22576428551281</v>
      </c>
      <c r="BB409" s="10">
        <f t="shared" si="287"/>
        <v>-181.22576428551281</v>
      </c>
      <c r="BC409" s="37"/>
      <c r="BD409" s="60">
        <f t="shared" si="288"/>
        <v>-59</v>
      </c>
      <c r="BE409" s="60">
        <f t="shared" si="289"/>
        <v>-361</v>
      </c>
      <c r="BF409" s="60">
        <f t="shared" si="290"/>
        <v>-181</v>
      </c>
      <c r="BI409" s="37">
        <f t="shared" si="294"/>
        <v>-6.5804313177497678</v>
      </c>
      <c r="BJ409" s="37">
        <f t="shared" si="295"/>
        <v>-62.044211889396273</v>
      </c>
      <c r="BK409" s="37">
        <f t="shared" si="296"/>
        <v>-7.8072776387577569</v>
      </c>
      <c r="BL409" s="37">
        <f t="shared" si="297"/>
        <v>-65.981029760962926</v>
      </c>
    </row>
    <row r="410" spans="22:64" x14ac:dyDescent="0.35">
      <c r="V410" s="29">
        <v>5.0600000000000396</v>
      </c>
      <c r="W410" s="38">
        <f t="shared" si="262"/>
        <v>1148153.6214969885</v>
      </c>
      <c r="X410" s="30">
        <f t="shared" si="298"/>
        <v>-6.6910605961528935</v>
      </c>
      <c r="Y410" s="31">
        <f t="shared" si="263"/>
        <v>-44.61146564262215</v>
      </c>
      <c r="Z410" s="31">
        <f t="shared" si="264"/>
        <v>-89.663060557101886</v>
      </c>
      <c r="AA410" s="31">
        <f t="shared" si="265"/>
        <v>22.455157650085656</v>
      </c>
      <c r="AB410" s="31">
        <f t="shared" si="266"/>
        <v>-85.677083268693295</v>
      </c>
      <c r="AC410" s="31">
        <f t="shared" si="267"/>
        <v>0.74580104113707435</v>
      </c>
      <c r="AD410" s="31">
        <f t="shared" si="268"/>
        <v>23.405070622190568</v>
      </c>
      <c r="AE410" s="31">
        <f t="shared" si="269"/>
        <v>-28.101567547552314</v>
      </c>
      <c r="AF410" s="31">
        <f t="shared" si="270"/>
        <v>-151.93507320360459</v>
      </c>
      <c r="AG410" s="31">
        <f t="shared" si="291"/>
        <v>73.803921600570277</v>
      </c>
      <c r="AH410" s="31">
        <f t="shared" si="271"/>
        <v>-109.02931870762656</v>
      </c>
      <c r="AI410" s="31">
        <f t="shared" si="272"/>
        <v>-89.999797391949855</v>
      </c>
      <c r="AJ410" s="31">
        <f t="shared" si="273"/>
        <v>42.024630821028595</v>
      </c>
      <c r="AK410" s="31">
        <f t="shared" si="274"/>
        <v>89.546167459082753</v>
      </c>
      <c r="AL410" s="32">
        <f t="shared" si="275"/>
        <v>-23.626864982012616</v>
      </c>
      <c r="AM410" s="31">
        <f t="shared" si="276"/>
        <v>-86.223461676075331</v>
      </c>
      <c r="AN410" s="31">
        <f t="shared" si="277"/>
        <v>-16.827631268040303</v>
      </c>
      <c r="AO410" s="31">
        <f t="shared" si="278"/>
        <v>-86.677091608942433</v>
      </c>
      <c r="AP410" s="30">
        <f t="shared" si="292"/>
        <v>19.493882694704595</v>
      </c>
      <c r="AQ410" s="30">
        <f t="shared" si="293"/>
        <v>-19.244228782212005</v>
      </c>
      <c r="AR410" s="31">
        <f t="shared" si="279"/>
        <v>-44.679544903100023</v>
      </c>
      <c r="AS410" s="33">
        <f t="shared" si="280"/>
        <v>-238.61216481254701</v>
      </c>
      <c r="AT410" s="31">
        <f t="shared" si="281"/>
        <v>5.6934423752162552E-2</v>
      </c>
      <c r="AU410" s="31">
        <f t="shared" si="282"/>
        <v>6.5530485357443879</v>
      </c>
      <c r="AV410" s="32">
        <f t="shared" si="283"/>
        <v>-6.8197394585278151E-4</v>
      </c>
      <c r="AW410" s="31">
        <f t="shared" si="284"/>
        <v>-0.7179739467675248</v>
      </c>
      <c r="AX410" s="34">
        <f t="shared" si="285"/>
        <v>5.6252449806309772E-2</v>
      </c>
      <c r="AY410" s="35">
        <f t="shared" si="286"/>
        <v>5.8350745889768634</v>
      </c>
      <c r="AZ410" s="10">
        <f t="shared" si="299"/>
        <v>-59.335325317112222</v>
      </c>
      <c r="BA410" s="10">
        <f t="shared" si="300"/>
        <v>-361.83180910943577</v>
      </c>
      <c r="BB410" s="10">
        <f t="shared" si="287"/>
        <v>-181.83180910943577</v>
      </c>
      <c r="BC410" s="37"/>
      <c r="BD410" s="60">
        <f t="shared" si="288"/>
        <v>-59</v>
      </c>
      <c r="BE410" s="60">
        <f t="shared" si="289"/>
        <v>-362</v>
      </c>
      <c r="BF410" s="60">
        <f t="shared" si="290"/>
        <v>-182</v>
      </c>
      <c r="BI410" s="37">
        <f t="shared" si="294"/>
        <v>-6.7372613274428979</v>
      </c>
      <c r="BJ410" s="37">
        <f t="shared" si="295"/>
        <v>-62.586967462804402</v>
      </c>
      <c r="BK410" s="37">
        <f t="shared" si="296"/>
        <v>-7.9747715363756164</v>
      </c>
      <c r="BL410" s="37">
        <f t="shared" si="297"/>
        <v>-66.467751423061216</v>
      </c>
    </row>
    <row r="411" spans="22:64" x14ac:dyDescent="0.35">
      <c r="V411" s="29">
        <v>5.0700000000000403</v>
      </c>
      <c r="W411" s="36">
        <f t="shared" si="262"/>
        <v>1174897.5549396398</v>
      </c>
      <c r="X411" s="30">
        <f t="shared" si="298"/>
        <v>-6.6910605961528935</v>
      </c>
      <c r="Y411" s="31">
        <f t="shared" si="263"/>
        <v>-44.811458883004306</v>
      </c>
      <c r="Z411" s="31">
        <f t="shared" si="264"/>
        <v>-89.670730064359347</v>
      </c>
      <c r="AA411" s="31">
        <f t="shared" si="265"/>
        <v>22.654046921007239</v>
      </c>
      <c r="AB411" s="31">
        <f t="shared" si="266"/>
        <v>-85.775124437556357</v>
      </c>
      <c r="AC411" s="31">
        <f t="shared" si="267"/>
        <v>0.77797768024513858</v>
      </c>
      <c r="AD411" s="31">
        <f t="shared" si="268"/>
        <v>23.889795464952794</v>
      </c>
      <c r="AE411" s="31">
        <f t="shared" si="269"/>
        <v>-28.070494877904821</v>
      </c>
      <c r="AF411" s="31">
        <f t="shared" si="270"/>
        <v>-151.55605903696292</v>
      </c>
      <c r="AG411" s="31">
        <f t="shared" si="291"/>
        <v>73.803921600570277</v>
      </c>
      <c r="AH411" s="31">
        <f t="shared" si="271"/>
        <v>-109.22931870762412</v>
      </c>
      <c r="AI411" s="31">
        <f t="shared" si="272"/>
        <v>-89.999802003872134</v>
      </c>
      <c r="AJ411" s="31">
        <f t="shared" si="273"/>
        <v>42.22461855776956</v>
      </c>
      <c r="AK411" s="31">
        <f t="shared" si="274"/>
        <v>89.556497531489271</v>
      </c>
      <c r="AL411" s="32">
        <f t="shared" si="275"/>
        <v>-23.826016926512228</v>
      </c>
      <c r="AM411" s="31">
        <f t="shared" si="276"/>
        <v>-86.309185817650032</v>
      </c>
      <c r="AN411" s="31">
        <f t="shared" si="277"/>
        <v>-17.026795475796508</v>
      </c>
      <c r="AO411" s="31">
        <f t="shared" si="278"/>
        <v>-86.752490290032895</v>
      </c>
      <c r="AP411" s="30">
        <f t="shared" si="292"/>
        <v>19.493882694704595</v>
      </c>
      <c r="AQ411" s="30">
        <f t="shared" si="293"/>
        <v>-19.244228782212005</v>
      </c>
      <c r="AR411" s="31">
        <f t="shared" si="279"/>
        <v>-44.847636441208735</v>
      </c>
      <c r="AS411" s="33">
        <f t="shared" si="280"/>
        <v>-238.30854932699583</v>
      </c>
      <c r="AT411" s="31">
        <f t="shared" si="281"/>
        <v>5.9599331172369846E-2</v>
      </c>
      <c r="AU411" s="31">
        <f t="shared" si="282"/>
        <v>6.7043147564876113</v>
      </c>
      <c r="AV411" s="32">
        <f t="shared" si="283"/>
        <v>-7.1411174543920496E-4</v>
      </c>
      <c r="AW411" s="31">
        <f t="shared" si="284"/>
        <v>-0.73469589607596775</v>
      </c>
      <c r="AX411" s="34">
        <f t="shared" si="285"/>
        <v>5.8885219426930639E-2</v>
      </c>
      <c r="AY411" s="35">
        <f t="shared" si="286"/>
        <v>5.9696188604116438</v>
      </c>
      <c r="AZ411" s="10">
        <f t="shared" si="299"/>
        <v>-59.827880705235216</v>
      </c>
      <c r="BA411" s="10">
        <f t="shared" si="300"/>
        <v>-362.40840153279515</v>
      </c>
      <c r="BB411" s="10">
        <f t="shared" si="287"/>
        <v>-182.40840153279515</v>
      </c>
      <c r="BC411" s="62"/>
      <c r="BD411" s="60">
        <f t="shared" si="288"/>
        <v>-60</v>
      </c>
      <c r="BE411" s="60">
        <f t="shared" si="289"/>
        <v>-362</v>
      </c>
      <c r="BF411" s="60">
        <f t="shared" si="290"/>
        <v>-182</v>
      </c>
      <c r="BI411" s="37">
        <f t="shared" si="294"/>
        <v>-6.8956298185956832</v>
      </c>
      <c r="BJ411" s="37">
        <f t="shared" si="295"/>
        <v>-63.12257193758488</v>
      </c>
      <c r="BK411" s="37">
        <f t="shared" si="296"/>
        <v>-8.1434996648577318</v>
      </c>
      <c r="BL411" s="37">
        <f t="shared" si="297"/>
        <v>-66.946899128626114</v>
      </c>
    </row>
    <row r="412" spans="22:64" x14ac:dyDescent="0.35">
      <c r="V412" s="29">
        <v>5.08000000000004</v>
      </c>
      <c r="W412" s="38">
        <f t="shared" si="262"/>
        <v>1202264.4346175254</v>
      </c>
      <c r="X412" s="30">
        <f t="shared" si="298"/>
        <v>-6.6910605961528935</v>
      </c>
      <c r="Y412" s="31">
        <f t="shared" si="263"/>
        <v>-45.011452427609541</v>
      </c>
      <c r="Z412" s="31">
        <f t="shared" si="264"/>
        <v>-89.678225003719774</v>
      </c>
      <c r="AA412" s="31">
        <f t="shared" si="265"/>
        <v>22.852985917722599</v>
      </c>
      <c r="AB412" s="31">
        <f t="shared" si="266"/>
        <v>-85.870957873105084</v>
      </c>
      <c r="AC412" s="31">
        <f t="shared" si="267"/>
        <v>0.81141718162345511</v>
      </c>
      <c r="AD412" s="31">
        <f t="shared" si="268"/>
        <v>24.382078233347372</v>
      </c>
      <c r="AE412" s="31">
        <f t="shared" si="269"/>
        <v>-28.038109924416382</v>
      </c>
      <c r="AF412" s="31">
        <f t="shared" si="270"/>
        <v>-151.1671046434775</v>
      </c>
      <c r="AG412" s="31">
        <f t="shared" si="291"/>
        <v>73.803921600570277</v>
      </c>
      <c r="AH412" s="31">
        <f t="shared" si="271"/>
        <v>-109.42931870762179</v>
      </c>
      <c r="AI412" s="31">
        <f t="shared" si="272"/>
        <v>-89.999806510814238</v>
      </c>
      <c r="AJ412" s="31">
        <f t="shared" si="273"/>
        <v>42.424606846415756</v>
      </c>
      <c r="AK412" s="31">
        <f t="shared" si="274"/>
        <v>89.566592490601494</v>
      </c>
      <c r="AL412" s="32">
        <f t="shared" si="275"/>
        <v>-24.025206885178246</v>
      </c>
      <c r="AM412" s="31">
        <f t="shared" si="276"/>
        <v>-86.392974631512999</v>
      </c>
      <c r="AN412" s="31">
        <f t="shared" si="277"/>
        <v>-17.225997145814002</v>
      </c>
      <c r="AO412" s="31">
        <f t="shared" si="278"/>
        <v>-86.826188651725744</v>
      </c>
      <c r="AP412" s="30">
        <f t="shared" si="292"/>
        <v>19.493882694704595</v>
      </c>
      <c r="AQ412" s="30">
        <f t="shared" si="293"/>
        <v>-19.244228782212005</v>
      </c>
      <c r="AR412" s="31">
        <f t="shared" si="279"/>
        <v>-45.01445315773779</v>
      </c>
      <c r="AS412" s="33">
        <f t="shared" si="280"/>
        <v>-237.99329329520324</v>
      </c>
      <c r="AT412" s="31">
        <f t="shared" si="281"/>
        <v>6.2388080269020617E-2</v>
      </c>
      <c r="AU412" s="31">
        <f t="shared" si="282"/>
        <v>6.859007270257246</v>
      </c>
      <c r="AV412" s="32">
        <f t="shared" si="283"/>
        <v>-7.4776389796504035E-4</v>
      </c>
      <c r="AW412" s="31">
        <f t="shared" si="284"/>
        <v>-0.75180722002439893</v>
      </c>
      <c r="AX412" s="34">
        <f t="shared" si="285"/>
        <v>6.1640316371055576E-2</v>
      </c>
      <c r="AY412" s="35">
        <f t="shared" si="286"/>
        <v>6.107200050232847</v>
      </c>
      <c r="AZ412" s="10">
        <f t="shared" si="299"/>
        <v>-60.321732413791054</v>
      </c>
      <c r="BA412" s="10">
        <f t="shared" si="300"/>
        <v>-362.95548685105899</v>
      </c>
      <c r="BB412" s="10">
        <f t="shared" si="287"/>
        <v>-182.95548685105899</v>
      </c>
      <c r="BC412" s="37"/>
      <c r="BD412" s="60">
        <f t="shared" si="288"/>
        <v>-60</v>
      </c>
      <c r="BE412" s="60">
        <f t="shared" si="289"/>
        <v>-363</v>
      </c>
      <c r="BF412" s="60">
        <f t="shared" si="290"/>
        <v>-183</v>
      </c>
      <c r="BI412" s="37">
        <f t="shared" si="294"/>
        <v>-7.0554959951913681</v>
      </c>
      <c r="BJ412" s="37">
        <f t="shared" si="295"/>
        <v>-63.650934811124849</v>
      </c>
      <c r="BK412" s="37">
        <f t="shared" si="296"/>
        <v>-8.313423577232955</v>
      </c>
      <c r="BL412" s="37">
        <f t="shared" si="297"/>
        <v>-67.418458794963726</v>
      </c>
    </row>
    <row r="413" spans="22:64" x14ac:dyDescent="0.35">
      <c r="V413" s="29">
        <v>5.0900000000000398</v>
      </c>
      <c r="W413" s="38">
        <f t="shared" si="262"/>
        <v>1230268.7708124965</v>
      </c>
      <c r="X413" s="30">
        <f t="shared" si="298"/>
        <v>-6.6910605961528935</v>
      </c>
      <c r="Y413" s="31">
        <f t="shared" si="263"/>
        <v>-45.211446262746435</v>
      </c>
      <c r="Z413" s="31">
        <f t="shared" si="264"/>
        <v>-89.685549348072627</v>
      </c>
      <c r="AA413" s="31">
        <f t="shared" si="265"/>
        <v>23.051972425423138</v>
      </c>
      <c r="AB413" s="31">
        <f t="shared" si="266"/>
        <v>-85.96463224144847</v>
      </c>
      <c r="AC413" s="31">
        <f t="shared" si="267"/>
        <v>0.8461588483157273</v>
      </c>
      <c r="AD413" s="31">
        <f t="shared" si="268"/>
        <v>24.881889153374569</v>
      </c>
      <c r="AE413" s="31">
        <f t="shared" si="269"/>
        <v>-28.004375585160464</v>
      </c>
      <c r="AF413" s="31">
        <f t="shared" si="270"/>
        <v>-150.76829243614651</v>
      </c>
      <c r="AG413" s="31">
        <f t="shared" si="291"/>
        <v>73.803921600570277</v>
      </c>
      <c r="AH413" s="31">
        <f t="shared" si="271"/>
        <v>-109.62931870761956</v>
      </c>
      <c r="AI413" s="31">
        <f t="shared" si="272"/>
        <v>-89.999810915165824</v>
      </c>
      <c r="AJ413" s="31">
        <f t="shared" si="273"/>
        <v>42.624595662130233</v>
      </c>
      <c r="AK413" s="31">
        <f t="shared" si="274"/>
        <v>89.576457686391876</v>
      </c>
      <c r="AL413" s="32">
        <f t="shared" si="275"/>
        <v>-24.224433160643464</v>
      </c>
      <c r="AM413" s="31">
        <f t="shared" si="276"/>
        <v>-86.474871109277174</v>
      </c>
      <c r="AN413" s="31">
        <f t="shared" si="277"/>
        <v>-17.425234605562515</v>
      </c>
      <c r="AO413" s="31">
        <f t="shared" si="278"/>
        <v>-86.898224338051122</v>
      </c>
      <c r="AP413" s="30">
        <f t="shared" si="292"/>
        <v>19.493882694704595</v>
      </c>
      <c r="AQ413" s="30">
        <f t="shared" si="293"/>
        <v>-19.244228782212005</v>
      </c>
      <c r="AR413" s="31">
        <f t="shared" si="279"/>
        <v>-45.179956278230392</v>
      </c>
      <c r="AS413" s="33">
        <f t="shared" si="280"/>
        <v>-237.66651677419765</v>
      </c>
      <c r="AT413" s="31">
        <f t="shared" si="281"/>
        <v>6.5306341001564808E-2</v>
      </c>
      <c r="AU413" s="31">
        <f t="shared" si="282"/>
        <v>7.0171990712612251</v>
      </c>
      <c r="AV413" s="32">
        <f t="shared" si="283"/>
        <v>-7.8300174809588024E-4</v>
      </c>
      <c r="AW413" s="31">
        <f t="shared" si="284"/>
        <v>-0.76931697904682872</v>
      </c>
      <c r="AX413" s="34">
        <f t="shared" si="285"/>
        <v>6.4523339253468925E-2</v>
      </c>
      <c r="AY413" s="35">
        <f t="shared" si="286"/>
        <v>6.2478820922143967</v>
      </c>
      <c r="AZ413" s="10">
        <f t="shared" si="299"/>
        <v>-60.816757463032971</v>
      </c>
      <c r="BA413" s="10">
        <f t="shared" si="300"/>
        <v>-363.47303625573699</v>
      </c>
      <c r="BB413" s="10">
        <f t="shared" si="287"/>
        <v>-183.47303625573699</v>
      </c>
      <c r="BC413" s="37"/>
      <c r="BD413" s="60">
        <f t="shared" si="288"/>
        <v>-61</v>
      </c>
      <c r="BE413" s="60">
        <f t="shared" si="289"/>
        <v>-363</v>
      </c>
      <c r="BF413" s="60">
        <f t="shared" si="290"/>
        <v>-183</v>
      </c>
      <c r="BI413" s="37">
        <f t="shared" si="294"/>
        <v>-7.2168191377610107</v>
      </c>
      <c r="BJ413" s="37">
        <f t="shared" si="295"/>
        <v>-64.17197672223584</v>
      </c>
      <c r="BK413" s="37">
        <f t="shared" si="296"/>
        <v>-8.4845053862950408</v>
      </c>
      <c r="BL413" s="37">
        <f t="shared" si="297"/>
        <v>-67.882424851517897</v>
      </c>
    </row>
    <row r="414" spans="22:64" x14ac:dyDescent="0.35">
      <c r="V414" s="29">
        <v>5.1000000000000396</v>
      </c>
      <c r="W414" s="36">
        <f t="shared" si="262"/>
        <v>1258925.4117942825</v>
      </c>
      <c r="X414" s="30">
        <f t="shared" si="298"/>
        <v>-6.6910605961528935</v>
      </c>
      <c r="Y414" s="31">
        <f t="shared" si="263"/>
        <v>-45.411440375339687</v>
      </c>
      <c r="Z414" s="31">
        <f t="shared" si="264"/>
        <v>-89.692706979924139</v>
      </c>
      <c r="AA414" s="31">
        <f t="shared" si="265"/>
        <v>23.251004326955066</v>
      </c>
      <c r="AB414" s="31">
        <f t="shared" si="266"/>
        <v>-86.056195205732138</v>
      </c>
      <c r="AC414" s="31">
        <f t="shared" si="267"/>
        <v>0.88224240156843625</v>
      </c>
      <c r="AD414" s="31">
        <f t="shared" si="268"/>
        <v>25.389188900455469</v>
      </c>
      <c r="AE414" s="31">
        <f t="shared" si="269"/>
        <v>-27.969254242969079</v>
      </c>
      <c r="AF414" s="31">
        <f t="shared" si="270"/>
        <v>-150.3597132852008</v>
      </c>
      <c r="AG414" s="31">
        <f t="shared" si="291"/>
        <v>73.803921600570277</v>
      </c>
      <c r="AH414" s="31">
        <f t="shared" si="271"/>
        <v>-109.8293187076174</v>
      </c>
      <c r="AI414" s="31">
        <f t="shared" si="272"/>
        <v>-89.999815219262132</v>
      </c>
      <c r="AJ414" s="31">
        <f t="shared" si="273"/>
        <v>42.824584981193567</v>
      </c>
      <c r="AK414" s="31">
        <f t="shared" si="274"/>
        <v>89.586098347176787</v>
      </c>
      <c r="AL414" s="32">
        <f t="shared" si="275"/>
        <v>-24.423694130749098</v>
      </c>
      <c r="AM414" s="31">
        <f t="shared" si="276"/>
        <v>-86.554917334215943</v>
      </c>
      <c r="AN414" s="31">
        <f t="shared" si="277"/>
        <v>-17.624506256602658</v>
      </c>
      <c r="AO414" s="31">
        <f t="shared" si="278"/>
        <v>-86.968634206301289</v>
      </c>
      <c r="AP414" s="30">
        <f t="shared" si="292"/>
        <v>19.493882694704595</v>
      </c>
      <c r="AQ414" s="30">
        <f t="shared" si="293"/>
        <v>-19.244228782212005</v>
      </c>
      <c r="AR414" s="31">
        <f t="shared" si="279"/>
        <v>-45.344106587079146</v>
      </c>
      <c r="AS414" s="33">
        <f t="shared" si="280"/>
        <v>-237.32834749150209</v>
      </c>
      <c r="AT414" s="31">
        <f t="shared" si="281"/>
        <v>6.8360034840815306E-2</v>
      </c>
      <c r="AU414" s="31">
        <f t="shared" si="282"/>
        <v>7.1789643826153471</v>
      </c>
      <c r="AV414" s="32">
        <f t="shared" si="283"/>
        <v>-8.1990000049801865E-4</v>
      </c>
      <c r="AW414" s="31">
        <f t="shared" si="284"/>
        <v>-0.78723444395941455</v>
      </c>
      <c r="AX414" s="34">
        <f t="shared" si="285"/>
        <v>6.754013484031729E-2</v>
      </c>
      <c r="AY414" s="35">
        <f t="shared" si="286"/>
        <v>6.3917299386559323</v>
      </c>
      <c r="AZ414" s="10">
        <f t="shared" si="299"/>
        <v>-61.312832942948667</v>
      </c>
      <c r="BA414" s="10">
        <f t="shared" si="300"/>
        <v>-363.9610465635526</v>
      </c>
      <c r="BB414" s="10">
        <f t="shared" si="287"/>
        <v>-183.9610465635526</v>
      </c>
      <c r="BC414" s="62"/>
      <c r="BD414" s="60">
        <f t="shared" si="288"/>
        <v>-61</v>
      </c>
      <c r="BE414" s="60">
        <f t="shared" si="289"/>
        <v>-364</v>
      </c>
      <c r="BF414" s="60">
        <f t="shared" si="290"/>
        <v>-184</v>
      </c>
      <c r="BI414" s="37">
        <f t="shared" si="294"/>
        <v>-7.3795586832366133</v>
      </c>
      <c r="BJ414" s="37">
        <f t="shared" si="295"/>
        <v>-64.685629161803789</v>
      </c>
      <c r="BK414" s="37">
        <f t="shared" si="296"/>
        <v>-8.656707807473218</v>
      </c>
      <c r="BL414" s="37">
        <f t="shared" si="297"/>
        <v>-68.338799848902696</v>
      </c>
    </row>
    <row r="415" spans="22:64" x14ac:dyDescent="0.35">
      <c r="V415" s="29">
        <v>5.1100000000000403</v>
      </c>
      <c r="W415" s="38">
        <f t="shared" si="262"/>
        <v>1288249.5516932542</v>
      </c>
      <c r="X415" s="30">
        <f t="shared" si="298"/>
        <v>-6.6910605961528935</v>
      </c>
      <c r="Y415" s="31">
        <f t="shared" si="263"/>
        <v>-45.611434752902483</v>
      </c>
      <c r="Z415" s="31">
        <f t="shared" si="264"/>
        <v>-89.699701693451374</v>
      </c>
      <c r="AA415" s="31">
        <f t="shared" si="265"/>
        <v>23.45007959860077</v>
      </c>
      <c r="AB415" s="31">
        <f t="shared" si="266"/>
        <v>-86.14569344210048</v>
      </c>
      <c r="AC415" s="31">
        <f t="shared" si="267"/>
        <v>0.91970791996264178</v>
      </c>
      <c r="AD415" s="31">
        <f t="shared" si="268"/>
        <v>25.903928238686966</v>
      </c>
      <c r="AE415" s="31">
        <f t="shared" si="269"/>
        <v>-27.932707830491967</v>
      </c>
      <c r="AF415" s="31">
        <f t="shared" si="270"/>
        <v>-149.94146689686488</v>
      </c>
      <c r="AG415" s="31">
        <f t="shared" si="291"/>
        <v>73.803921600570277</v>
      </c>
      <c r="AH415" s="31">
        <f t="shared" si="271"/>
        <v>-110.0293187076154</v>
      </c>
      <c r="AI415" s="31">
        <f t="shared" si="272"/>
        <v>-89.999819425385226</v>
      </c>
      <c r="AJ415" s="31">
        <f t="shared" si="273"/>
        <v>43.024574780953742</v>
      </c>
      <c r="AK415" s="31">
        <f t="shared" si="274"/>
        <v>89.595519582377349</v>
      </c>
      <c r="AL415" s="32">
        <f t="shared" si="275"/>
        <v>-24.622988245263365</v>
      </c>
      <c r="AM415" s="31">
        <f t="shared" si="276"/>
        <v>-86.633154497314422</v>
      </c>
      <c r="AN415" s="31">
        <f t="shared" si="277"/>
        <v>-17.823810571354748</v>
      </c>
      <c r="AO415" s="31">
        <f t="shared" si="278"/>
        <v>-87.037454340322299</v>
      </c>
      <c r="AP415" s="30">
        <f t="shared" si="292"/>
        <v>19.493882694704595</v>
      </c>
      <c r="AQ415" s="30">
        <f t="shared" si="293"/>
        <v>-19.244228782212005</v>
      </c>
      <c r="AR415" s="31">
        <f t="shared" si="279"/>
        <v>-45.506864489354129</v>
      </c>
      <c r="AS415" s="33">
        <f t="shared" si="280"/>
        <v>-236.97892123718719</v>
      </c>
      <c r="AT415" s="31">
        <f t="shared" si="281"/>
        <v>7.1555345159256281E-2</v>
      </c>
      <c r="AU415" s="31">
        <f t="shared" si="282"/>
        <v>7.3443786531614785</v>
      </c>
      <c r="AV415" s="32">
        <f t="shared" si="283"/>
        <v>-8.585368779637975E-4</v>
      </c>
      <c r="AW415" s="31">
        <f t="shared" si="284"/>
        <v>-0.8055691008135526</v>
      </c>
      <c r="AX415" s="34">
        <f t="shared" si="285"/>
        <v>7.0696808281292489E-2</v>
      </c>
      <c r="AY415" s="35">
        <f t="shared" si="286"/>
        <v>6.5388095523479262</v>
      </c>
      <c r="AZ415" s="10">
        <f t="shared" si="299"/>
        <v>-61.809836178171778</v>
      </c>
      <c r="BA415" s="10">
        <f t="shared" si="300"/>
        <v>-364.41953991085092</v>
      </c>
      <c r="BB415" s="10">
        <f t="shared" si="287"/>
        <v>-184.41953991085092</v>
      </c>
      <c r="BC415" s="37"/>
      <c r="BD415" s="60">
        <f t="shared" si="288"/>
        <v>-62</v>
      </c>
      <c r="BE415" s="60">
        <f t="shared" si="289"/>
        <v>-364</v>
      </c>
      <c r="BF415" s="60">
        <f t="shared" si="290"/>
        <v>-184</v>
      </c>
      <c r="BI415" s="37">
        <f t="shared" si="294"/>
        <v>-7.5436742999476412</v>
      </c>
      <c r="BJ415" s="37">
        <f t="shared" si="295"/>
        <v>-65.191834160619649</v>
      </c>
      <c r="BK415" s="37">
        <f t="shared" si="296"/>
        <v>-8.8299941971512972</v>
      </c>
      <c r="BL415" s="37">
        <f t="shared" si="297"/>
        <v>-68.787594065392014</v>
      </c>
    </row>
    <row r="416" spans="22:64" x14ac:dyDescent="0.35">
      <c r="V416" s="29">
        <v>5.1200000000000401</v>
      </c>
      <c r="W416" s="38">
        <f t="shared" si="262"/>
        <v>1318256.7385565301</v>
      </c>
      <c r="X416" s="30">
        <f t="shared" si="298"/>
        <v>-6.6910605961528935</v>
      </c>
      <c r="Y416" s="31">
        <f t="shared" si="263"/>
        <v>-45.811429383509825</v>
      </c>
      <c r="Z416" s="31">
        <f t="shared" si="264"/>
        <v>-89.706537196509515</v>
      </c>
      <c r="AA416" s="31">
        <f t="shared" si="265"/>
        <v>23.649196306034568</v>
      </c>
      <c r="AB416" s="31">
        <f t="shared" si="266"/>
        <v>-86.233172655739864</v>
      </c>
      <c r="AC416" s="31">
        <f t="shared" si="267"/>
        <v>0.95859577358366765</v>
      </c>
      <c r="AD416" s="31">
        <f t="shared" si="268"/>
        <v>26.426047674417429</v>
      </c>
      <c r="AE416" s="31">
        <f t="shared" si="269"/>
        <v>-27.894697900044484</v>
      </c>
      <c r="AF416" s="31">
        <f t="shared" si="270"/>
        <v>-149.51366217783197</v>
      </c>
      <c r="AG416" s="31">
        <f t="shared" si="291"/>
        <v>73.803921600570277</v>
      </c>
      <c r="AH416" s="31">
        <f t="shared" si="271"/>
        <v>-110.22931870761346</v>
      </c>
      <c r="AI416" s="31">
        <f t="shared" si="272"/>
        <v>-89.999823535765287</v>
      </c>
      <c r="AJ416" s="31">
        <f t="shared" si="273"/>
        <v>43.224565039777964</v>
      </c>
      <c r="AK416" s="31">
        <f t="shared" si="274"/>
        <v>89.604726385218186</v>
      </c>
      <c r="AL416" s="32">
        <f t="shared" si="275"/>
        <v>-24.822314022738578</v>
      </c>
      <c r="AM416" s="31">
        <f t="shared" si="276"/>
        <v>-86.709622913257149</v>
      </c>
      <c r="AN416" s="31">
        <f t="shared" si="277"/>
        <v>-18.023146090003795</v>
      </c>
      <c r="AO416" s="31">
        <f t="shared" si="278"/>
        <v>-87.104720063804251</v>
      </c>
      <c r="AP416" s="30">
        <f t="shared" si="292"/>
        <v>19.493882694704595</v>
      </c>
      <c r="AQ416" s="30">
        <f t="shared" si="293"/>
        <v>-19.244228782212005</v>
      </c>
      <c r="AR416" s="31">
        <f t="shared" si="279"/>
        <v>-45.668190077555693</v>
      </c>
      <c r="AS416" s="33">
        <f t="shared" si="280"/>
        <v>-236.61838224163623</v>
      </c>
      <c r="AT416" s="31">
        <f t="shared" si="281"/>
        <v>7.4898727977411136E-2</v>
      </c>
      <c r="AU416" s="31">
        <f t="shared" si="282"/>
        <v>7.513518552160237</v>
      </c>
      <c r="AV416" s="32">
        <f t="shared" si="283"/>
        <v>-8.989942869558488E-4</v>
      </c>
      <c r="AW416" s="31">
        <f t="shared" si="284"/>
        <v>-0.82433065585860665</v>
      </c>
      <c r="AX416" s="34">
        <f t="shared" si="285"/>
        <v>7.3999733690455288E-2</v>
      </c>
      <c r="AY416" s="35">
        <f t="shared" si="286"/>
        <v>6.6891878963016307</v>
      </c>
      <c r="AZ416" s="10">
        <f t="shared" si="299"/>
        <v>-62.307644888139393</v>
      </c>
      <c r="BA416" s="10">
        <f t="shared" si="300"/>
        <v>-364.84856341568593</v>
      </c>
      <c r="BB416" s="10">
        <f t="shared" si="287"/>
        <v>-184.84856341568593</v>
      </c>
      <c r="BC416" s="37"/>
      <c r="BD416" s="60">
        <f t="shared" si="288"/>
        <v>-62</v>
      </c>
      <c r="BE416" s="60">
        <f t="shared" si="289"/>
        <v>-365</v>
      </c>
      <c r="BF416" s="60">
        <f t="shared" si="290"/>
        <v>-185</v>
      </c>
      <c r="BI416" s="37">
        <f t="shared" si="294"/>
        <v>-7.7091259576867888</v>
      </c>
      <c r="BJ416" s="37">
        <f t="shared" si="295"/>
        <v>-65.690543957455375</v>
      </c>
      <c r="BK416" s="37">
        <f t="shared" si="296"/>
        <v>-9.0043285865873681</v>
      </c>
      <c r="BL416" s="37">
        <f t="shared" si="297"/>
        <v>-69.228825112895962</v>
      </c>
    </row>
    <row r="417" spans="22:64" x14ac:dyDescent="0.35">
      <c r="V417" s="29">
        <v>5.1300000000000399</v>
      </c>
      <c r="W417" s="36">
        <f t="shared" si="262"/>
        <v>1348962.8825917793</v>
      </c>
      <c r="X417" s="30">
        <f t="shared" si="298"/>
        <v>-6.6910605961528935</v>
      </c>
      <c r="Y417" s="31">
        <f t="shared" si="263"/>
        <v>-46.011424255773449</v>
      </c>
      <c r="Z417" s="31">
        <f t="shared" si="264"/>
        <v>-89.713217112594037</v>
      </c>
      <c r="AA417" s="31">
        <f t="shared" si="265"/>
        <v>23.848352600446812</v>
      </c>
      <c r="AB417" s="31">
        <f t="shared" si="266"/>
        <v>-86.318677596973274</v>
      </c>
      <c r="AC417" s="31">
        <f t="shared" si="267"/>
        <v>0.99894655322961246</v>
      </c>
      <c r="AD417" s="31">
        <f t="shared" si="268"/>
        <v>26.955477127030054</v>
      </c>
      <c r="AE417" s="31">
        <f t="shared" si="269"/>
        <v>-27.855185698249919</v>
      </c>
      <c r="AF417" s="31">
        <f t="shared" si="270"/>
        <v>-149.07641758253726</v>
      </c>
      <c r="AG417" s="31">
        <f t="shared" si="291"/>
        <v>73.803921600570277</v>
      </c>
      <c r="AH417" s="31">
        <f t="shared" si="271"/>
        <v>-110.4293187076116</v>
      </c>
      <c r="AI417" s="31">
        <f t="shared" si="272"/>
        <v>-89.999827552581678</v>
      </c>
      <c r="AJ417" s="31">
        <f t="shared" si="273"/>
        <v>43.424555737006905</v>
      </c>
      <c r="AK417" s="31">
        <f t="shared" si="274"/>
        <v>89.613723635365091</v>
      </c>
      <c r="AL417" s="32">
        <f t="shared" si="275"/>
        <v>-25.02167004750175</v>
      </c>
      <c r="AM417" s="31">
        <f t="shared" si="276"/>
        <v>-86.784362036334159</v>
      </c>
      <c r="AN417" s="31">
        <f t="shared" si="277"/>
        <v>-18.222511417536168</v>
      </c>
      <c r="AO417" s="31">
        <f t="shared" si="278"/>
        <v>-87.170465953550746</v>
      </c>
      <c r="AP417" s="30">
        <f t="shared" si="292"/>
        <v>19.493882694704595</v>
      </c>
      <c r="AQ417" s="30">
        <f t="shared" si="293"/>
        <v>-19.244228782212005</v>
      </c>
      <c r="AR417" s="31">
        <f t="shared" si="279"/>
        <v>-45.828043203293497</v>
      </c>
      <c r="AS417" s="33">
        <f t="shared" si="280"/>
        <v>-236.24688353608801</v>
      </c>
      <c r="AT417" s="31">
        <f t="shared" si="281"/>
        <v>7.8396923071199651E-2</v>
      </c>
      <c r="AU417" s="31">
        <f t="shared" si="282"/>
        <v>7.6864619616881873</v>
      </c>
      <c r="AV417" s="32">
        <f t="shared" si="283"/>
        <v>-9.4135799094454439E-4</v>
      </c>
      <c r="AW417" s="31">
        <f t="shared" si="284"/>
        <v>-0.84352904061663747</v>
      </c>
      <c r="AX417" s="34">
        <f t="shared" si="285"/>
        <v>7.7455565080255112E-2</v>
      </c>
      <c r="AY417" s="35">
        <f t="shared" si="286"/>
        <v>6.8429329210715499</v>
      </c>
      <c r="AZ417" s="10">
        <f t="shared" si="299"/>
        <v>-62.806137342628091</v>
      </c>
      <c r="BA417" s="10">
        <f t="shared" si="300"/>
        <v>-365.24818880966768</v>
      </c>
      <c r="BB417" s="10">
        <f t="shared" si="287"/>
        <v>-185.24818880966768</v>
      </c>
      <c r="BC417" s="62"/>
      <c r="BD417" s="60">
        <f t="shared" si="288"/>
        <v>-63</v>
      </c>
      <c r="BE417" s="60">
        <f t="shared" si="289"/>
        <v>-365</v>
      </c>
      <c r="BF417" s="60">
        <f t="shared" si="290"/>
        <v>-185</v>
      </c>
      <c r="BI417" s="37">
        <f t="shared" si="294"/>
        <v>-7.8758739928122825</v>
      </c>
      <c r="BJ417" s="37">
        <f t="shared" si="295"/>
        <v>-66.181720650363587</v>
      </c>
      <c r="BK417" s="37">
        <f t="shared" si="296"/>
        <v>-9.1796757116025702</v>
      </c>
      <c r="BL417" s="37">
        <f t="shared" si="297"/>
        <v>-69.662517544287638</v>
      </c>
    </row>
    <row r="418" spans="22:64" x14ac:dyDescent="0.35">
      <c r="V418" s="29">
        <v>5.1400000000000396</v>
      </c>
      <c r="W418" s="38">
        <f t="shared" si="262"/>
        <v>1380384.2646030132</v>
      </c>
      <c r="X418" s="30">
        <f t="shared" si="298"/>
        <v>-6.6910605961528935</v>
      </c>
      <c r="Y418" s="31">
        <f t="shared" si="263"/>
        <v>-46.211419358817579</v>
      </c>
      <c r="Z418" s="31">
        <f t="shared" si="264"/>
        <v>-89.719744982758073</v>
      </c>
      <c r="AA418" s="31">
        <f t="shared" si="265"/>
        <v>24.047546714829394</v>
      </c>
      <c r="AB418" s="31">
        <f t="shared" si="266"/>
        <v>-86.402252077378677</v>
      </c>
      <c r="AC418" s="31">
        <f t="shared" si="267"/>
        <v>1.0408009946974321</v>
      </c>
      <c r="AD418" s="31">
        <f t="shared" si="268"/>
        <v>27.492135619924063</v>
      </c>
      <c r="AE418" s="31">
        <f t="shared" si="269"/>
        <v>-27.814132245443648</v>
      </c>
      <c r="AF418" s="31">
        <f t="shared" si="270"/>
        <v>-148.62986144021269</v>
      </c>
      <c r="AG418" s="31">
        <f t="shared" si="291"/>
        <v>73.803921600570277</v>
      </c>
      <c r="AH418" s="31">
        <f t="shared" si="271"/>
        <v>-110.62931870760983</v>
      </c>
      <c r="AI418" s="31">
        <f t="shared" si="272"/>
        <v>-89.999831477964165</v>
      </c>
      <c r="AJ418" s="31">
        <f t="shared" si="273"/>
        <v>43.624546852910925</v>
      </c>
      <c r="AK418" s="31">
        <f t="shared" si="274"/>
        <v>89.62251610150328</v>
      </c>
      <c r="AL418" s="32">
        <f t="shared" si="275"/>
        <v>-25.221054966772879</v>
      </c>
      <c r="AM418" s="31">
        <f t="shared" si="276"/>
        <v>-86.857410476249029</v>
      </c>
      <c r="AN418" s="31">
        <f t="shared" si="277"/>
        <v>-18.421905220901504</v>
      </c>
      <c r="AO418" s="31">
        <f t="shared" si="278"/>
        <v>-87.234725852709914</v>
      </c>
      <c r="AP418" s="30">
        <f t="shared" si="292"/>
        <v>19.493882694704595</v>
      </c>
      <c r="AQ418" s="30">
        <f t="shared" si="293"/>
        <v>-19.244228782212005</v>
      </c>
      <c r="AR418" s="31">
        <f t="shared" si="279"/>
        <v>-45.986383553852562</v>
      </c>
      <c r="AS418" s="33">
        <f t="shared" si="280"/>
        <v>-235.86458729292261</v>
      </c>
      <c r="AT418" s="31">
        <f t="shared" si="281"/>
        <v>8.2056965444498794E-2</v>
      </c>
      <c r="AU418" s="31">
        <f t="shared" si="282"/>
        <v>7.8632879665590636</v>
      </c>
      <c r="AV418" s="32">
        <f t="shared" si="283"/>
        <v>-9.8571779188615398E-4</v>
      </c>
      <c r="AW418" s="31">
        <f t="shared" si="284"/>
        <v>-0.86317441707143661</v>
      </c>
      <c r="AX418" s="34">
        <f t="shared" si="285"/>
        <v>8.1071247652612644E-2</v>
      </c>
      <c r="AY418" s="35">
        <f t="shared" si="286"/>
        <v>7.0001135494876268</v>
      </c>
      <c r="AZ418" s="10">
        <f t="shared" si="299"/>
        <v>-63.305192512810116</v>
      </c>
      <c r="BA418" s="10">
        <f t="shared" si="300"/>
        <v>-365.61851204127703</v>
      </c>
      <c r="BB418" s="10">
        <f t="shared" si="287"/>
        <v>-185.61851204127703</v>
      </c>
      <c r="BC418" s="37"/>
      <c r="BD418" s="60">
        <f t="shared" si="288"/>
        <v>-63</v>
      </c>
      <c r="BE418" s="60">
        <f t="shared" si="289"/>
        <v>-366</v>
      </c>
      <c r="BF418" s="60">
        <f t="shared" si="290"/>
        <v>-186</v>
      </c>
      <c r="BI418" s="37">
        <f t="shared" si="294"/>
        <v>-8.0438791683908732</v>
      </c>
      <c r="BJ418" s="37">
        <f t="shared" si="295"/>
        <v>-66.665335834068458</v>
      </c>
      <c r="BK418" s="37">
        <f t="shared" si="296"/>
        <v>-9.35600103821929</v>
      </c>
      <c r="BL418" s="37">
        <f t="shared" si="297"/>
        <v>-70.088702463773572</v>
      </c>
    </row>
    <row r="419" spans="22:64" x14ac:dyDescent="0.35">
      <c r="V419" s="29">
        <v>5.1500000000000403</v>
      </c>
      <c r="W419" s="38">
        <f t="shared" si="262"/>
        <v>1412537.5446228881</v>
      </c>
      <c r="X419" s="30">
        <f t="shared" si="298"/>
        <v>-6.6910605961528935</v>
      </c>
      <c r="Y419" s="31">
        <f t="shared" si="263"/>
        <v>-46.411414682255881</v>
      </c>
      <c r="Z419" s="31">
        <f t="shared" si="264"/>
        <v>-89.726124267486497</v>
      </c>
      <c r="AA419" s="31">
        <f t="shared" si="265"/>
        <v>24.246776960416973</v>
      </c>
      <c r="AB419" s="31">
        <f t="shared" si="266"/>
        <v>-86.483938985905482</v>
      </c>
      <c r="AC419" s="31">
        <f t="shared" si="267"/>
        <v>1.0841998982267367</v>
      </c>
      <c r="AD419" s="31">
        <f t="shared" si="268"/>
        <v>28.035930994771377</v>
      </c>
      <c r="AE419" s="31">
        <f t="shared" si="269"/>
        <v>-27.771498419765067</v>
      </c>
      <c r="AF419" s="31">
        <f t="shared" si="270"/>
        <v>-148.1741322586206</v>
      </c>
      <c r="AG419" s="31">
        <f t="shared" si="291"/>
        <v>73.803921600570277</v>
      </c>
      <c r="AH419" s="31">
        <f t="shared" si="271"/>
        <v>-110.82931870760815</v>
      </c>
      <c r="AI419" s="31">
        <f t="shared" si="272"/>
        <v>-89.999835313994026</v>
      </c>
      <c r="AJ419" s="31">
        <f t="shared" si="273"/>
        <v>43.824538368648184</v>
      </c>
      <c r="AK419" s="31">
        <f t="shared" si="274"/>
        <v>89.631108443857272</v>
      </c>
      <c r="AL419" s="32">
        <f t="shared" si="275"/>
        <v>-25.42046748790629</v>
      </c>
      <c r="AM419" s="31">
        <f t="shared" si="276"/>
        <v>-86.928806013814253</v>
      </c>
      <c r="AN419" s="31">
        <f t="shared" si="277"/>
        <v>-18.621326226295981</v>
      </c>
      <c r="AO419" s="31">
        <f t="shared" si="278"/>
        <v>-87.297532883951007</v>
      </c>
      <c r="AP419" s="30">
        <f t="shared" si="292"/>
        <v>19.493882694704595</v>
      </c>
      <c r="AQ419" s="30">
        <f t="shared" si="293"/>
        <v>-19.244228782212005</v>
      </c>
      <c r="AR419" s="31">
        <f t="shared" si="279"/>
        <v>-46.143170733568454</v>
      </c>
      <c r="AS419" s="33">
        <f t="shared" si="280"/>
        <v>-235.47166514257162</v>
      </c>
      <c r="AT419" s="31">
        <f t="shared" si="281"/>
        <v>8.5886197170226344E-2</v>
      </c>
      <c r="AU419" s="31">
        <f t="shared" si="282"/>
        <v>8.044076841579086</v>
      </c>
      <c r="AV419" s="32">
        <f t="shared" si="283"/>
        <v>-1.0321677202077557E-3</v>
      </c>
      <c r="AW419" s="31">
        <f t="shared" si="284"/>
        <v>-0.88327718297427638</v>
      </c>
      <c r="AX419" s="34">
        <f t="shared" si="285"/>
        <v>8.4854029450018589E-2</v>
      </c>
      <c r="AY419" s="35">
        <f t="shared" si="286"/>
        <v>7.1607996586048097</v>
      </c>
      <c r="AZ419" s="10">
        <f t="shared" si="299"/>
        <v>-63.80469021797871</v>
      </c>
      <c r="BA419" s="10">
        <f t="shared" si="300"/>
        <v>-365.95965285199566</v>
      </c>
      <c r="BB419" s="10">
        <f t="shared" si="287"/>
        <v>-185.95965285199566</v>
      </c>
      <c r="BC419" s="37"/>
      <c r="BD419" s="60">
        <f t="shared" si="288"/>
        <v>-64</v>
      </c>
      <c r="BE419" s="60">
        <f t="shared" si="289"/>
        <v>-366</v>
      </c>
      <c r="BF419" s="60">
        <f t="shared" si="290"/>
        <v>-186</v>
      </c>
      <c r="BI419" s="37">
        <f t="shared" si="294"/>
        <v>-8.2131027294204824</v>
      </c>
      <c r="BJ419" s="37">
        <f t="shared" si="295"/>
        <v>-67.141370226190872</v>
      </c>
      <c r="BK419" s="37">
        <f t="shared" si="296"/>
        <v>-9.5332707844397913</v>
      </c>
      <c r="BL419" s="37">
        <f t="shared" si="297"/>
        <v>-70.507417141838019</v>
      </c>
    </row>
    <row r="420" spans="22:64" x14ac:dyDescent="0.35">
      <c r="V420" s="29">
        <v>5.1600000000000401</v>
      </c>
      <c r="W420" s="36">
        <f t="shared" si="262"/>
        <v>1445439.7707460616</v>
      </c>
      <c r="X420" s="30">
        <f t="shared" si="298"/>
        <v>-6.6910605961528935</v>
      </c>
      <c r="Y420" s="31">
        <f t="shared" si="263"/>
        <v>-46.611410216169403</v>
      </c>
      <c r="Z420" s="31">
        <f t="shared" si="264"/>
        <v>-89.732358348527526</v>
      </c>
      <c r="AA420" s="31">
        <f t="shared" si="265"/>
        <v>24.446041723277499</v>
      </c>
      <c r="AB420" s="31">
        <f t="shared" si="266"/>
        <v>-86.563780304966087</v>
      </c>
      <c r="AC420" s="31">
        <f t="shared" si="267"/>
        <v>1.1291840432256097</v>
      </c>
      <c r="AD420" s="31">
        <f t="shared" si="268"/>
        <v>28.586759652185677</v>
      </c>
      <c r="AE420" s="31">
        <f t="shared" si="269"/>
        <v>-27.727245045819188</v>
      </c>
      <c r="AF420" s="31">
        <f t="shared" si="270"/>
        <v>-147.70937900130792</v>
      </c>
      <c r="AG420" s="31">
        <f t="shared" si="291"/>
        <v>73.803921600570277</v>
      </c>
      <c r="AH420" s="31">
        <f t="shared" si="271"/>
        <v>-111.02931870760651</v>
      </c>
      <c r="AI420" s="31">
        <f t="shared" si="272"/>
        <v>-89.999839062705178</v>
      </c>
      <c r="AJ420" s="31">
        <f t="shared" si="273"/>
        <v>44.024530266224659</v>
      </c>
      <c r="AK420" s="31">
        <f t="shared" si="274"/>
        <v>89.639505216653944</v>
      </c>
      <c r="AL420" s="32">
        <f t="shared" si="275"/>
        <v>-25.619906375749615</v>
      </c>
      <c r="AM420" s="31">
        <f t="shared" si="276"/>
        <v>-86.998585616520415</v>
      </c>
      <c r="AN420" s="31">
        <f t="shared" si="277"/>
        <v>-18.820773216561186</v>
      </c>
      <c r="AO420" s="31">
        <f t="shared" si="278"/>
        <v>-87.358919462571649</v>
      </c>
      <c r="AP420" s="30">
        <f t="shared" si="292"/>
        <v>19.493882694704595</v>
      </c>
      <c r="AQ420" s="30">
        <f t="shared" si="293"/>
        <v>-19.244228782212005</v>
      </c>
      <c r="AR420" s="31">
        <f t="shared" si="279"/>
        <v>-46.298364349887784</v>
      </c>
      <c r="AS420" s="33">
        <f t="shared" si="280"/>
        <v>-235.06829846387956</v>
      </c>
      <c r="AT420" s="31">
        <f t="shared" si="281"/>
        <v>8.9892279602303726E-2</v>
      </c>
      <c r="AU420" s="31">
        <f t="shared" si="282"/>
        <v>8.2289100359357636</v>
      </c>
      <c r="AV420" s="32">
        <f t="shared" si="283"/>
        <v>-1.0808062337346227E-3</v>
      </c>
      <c r="AW420" s="31">
        <f t="shared" si="284"/>
        <v>-0.90384797726878097</v>
      </c>
      <c r="AX420" s="34">
        <f t="shared" si="285"/>
        <v>8.8811473368569108E-2</v>
      </c>
      <c r="AY420" s="35">
        <f t="shared" si="286"/>
        <v>7.3250620586669823</v>
      </c>
      <c r="AZ420" s="10">
        <f t="shared" si="299"/>
        <v>-64.304511268084283</v>
      </c>
      <c r="BA420" s="10">
        <f t="shared" si="300"/>
        <v>-366.27175432625017</v>
      </c>
      <c r="BB420" s="10">
        <f t="shared" si="287"/>
        <v>-186.27175432625017</v>
      </c>
      <c r="BC420" s="62"/>
      <c r="BD420" s="60">
        <f t="shared" si="288"/>
        <v>-64</v>
      </c>
      <c r="BE420" s="60">
        <f t="shared" si="289"/>
        <v>-366</v>
      </c>
      <c r="BF420" s="60">
        <f t="shared" si="290"/>
        <v>-186</v>
      </c>
      <c r="BI420" s="37">
        <f t="shared" si="294"/>
        <v>-8.3835064532019192</v>
      </c>
      <c r="BJ420" s="37">
        <f t="shared" si="295"/>
        <v>-67.609813284910146</v>
      </c>
      <c r="BK420" s="37">
        <f t="shared" si="296"/>
        <v>-9.7114519383631599</v>
      </c>
      <c r="BL420" s="37">
        <f t="shared" si="297"/>
        <v>-70.918704636127501</v>
      </c>
    </row>
    <row r="421" spans="22:64" x14ac:dyDescent="0.35">
      <c r="V421" s="29">
        <v>5.1700000000000399</v>
      </c>
      <c r="W421" s="38">
        <f t="shared" si="262"/>
        <v>1479108.3881683447</v>
      </c>
      <c r="X421" s="30">
        <f t="shared" si="298"/>
        <v>-6.6910605961528935</v>
      </c>
      <c r="Y421" s="31">
        <f t="shared" si="263"/>
        <v>-46.811405951085661</v>
      </c>
      <c r="Z421" s="31">
        <f t="shared" si="264"/>
        <v>-89.73845053068267</v>
      </c>
      <c r="AA421" s="31">
        <f t="shared" si="265"/>
        <v>24.645339461046735</v>
      </c>
      <c r="AB421" s="31">
        <f t="shared" si="266"/>
        <v>-86.641817126481072</v>
      </c>
      <c r="AC421" s="31">
        <f t="shared" si="267"/>
        <v>1.1757940984496611</v>
      </c>
      <c r="AD421" s="31">
        <f t="shared" si="268"/>
        <v>29.144506321975967</v>
      </c>
      <c r="AE421" s="31">
        <f t="shared" si="269"/>
        <v>-27.681332987742159</v>
      </c>
      <c r="AF421" s="31">
        <f t="shared" si="270"/>
        <v>-147.23576133518779</v>
      </c>
      <c r="AG421" s="31">
        <f t="shared" si="291"/>
        <v>73.803921600570277</v>
      </c>
      <c r="AH421" s="31">
        <f t="shared" si="271"/>
        <v>-111.22931870760497</v>
      </c>
      <c r="AI421" s="31">
        <f t="shared" si="272"/>
        <v>-89.999842726085262</v>
      </c>
      <c r="AJ421" s="31">
        <f t="shared" si="273"/>
        <v>44.22452252845617</v>
      </c>
      <c r="AK421" s="31">
        <f t="shared" si="274"/>
        <v>89.647710870529806</v>
      </c>
      <c r="AL421" s="32">
        <f t="shared" si="275"/>
        <v>-25.81937045011631</v>
      </c>
      <c r="AM421" s="31">
        <f t="shared" si="276"/>
        <v>-87.066785453967228</v>
      </c>
      <c r="AN421" s="31">
        <f t="shared" si="277"/>
        <v>-19.020245028694838</v>
      </c>
      <c r="AO421" s="31">
        <f t="shared" si="278"/>
        <v>-87.418917309522683</v>
      </c>
      <c r="AP421" s="30">
        <f t="shared" si="292"/>
        <v>19.493882694704595</v>
      </c>
      <c r="AQ421" s="30">
        <f t="shared" si="293"/>
        <v>-19.244228782212005</v>
      </c>
      <c r="AR421" s="31">
        <f t="shared" si="279"/>
        <v>-46.451924103944407</v>
      </c>
      <c r="AS421" s="33">
        <f t="shared" si="280"/>
        <v>-234.65467864471049</v>
      </c>
      <c r="AT421" s="31">
        <f t="shared" si="281"/>
        <v>9.4083205959717142E-2</v>
      </c>
      <c r="AU421" s="31">
        <f t="shared" si="282"/>
        <v>8.417870154509373</v>
      </c>
      <c r="AV421" s="32">
        <f t="shared" si="283"/>
        <v>-1.1317364259555629E-3</v>
      </c>
      <c r="AW421" s="31">
        <f t="shared" si="284"/>
        <v>-0.92489768563740804</v>
      </c>
      <c r="AX421" s="34">
        <f t="shared" si="285"/>
        <v>9.2951469533761585E-2</v>
      </c>
      <c r="AY421" s="35">
        <f t="shared" si="286"/>
        <v>7.4929724688719652</v>
      </c>
      <c r="AZ421" s="10">
        <f t="shared" si="299"/>
        <v>-64.80453760221171</v>
      </c>
      <c r="BA421" s="10">
        <f t="shared" si="300"/>
        <v>-366.55498241584007</v>
      </c>
      <c r="BB421" s="10">
        <f t="shared" si="287"/>
        <v>-186.55498241584007</v>
      </c>
      <c r="BC421" s="37"/>
      <c r="BD421" s="60">
        <f t="shared" si="288"/>
        <v>-65</v>
      </c>
      <c r="BE421" s="60">
        <f t="shared" si="289"/>
        <v>-367</v>
      </c>
      <c r="BF421" s="60">
        <f t="shared" si="290"/>
        <v>-187</v>
      </c>
      <c r="BI421" s="37">
        <f t="shared" si="294"/>
        <v>-8.555052694957002</v>
      </c>
      <c r="BJ421" s="37">
        <f t="shared" si="295"/>
        <v>-68.070662820515025</v>
      </c>
      <c r="BK421" s="37">
        <f t="shared" si="296"/>
        <v>-9.8905122728440595</v>
      </c>
      <c r="BL421" s="37">
        <f t="shared" si="297"/>
        <v>-71.322613419486515</v>
      </c>
    </row>
    <row r="422" spans="22:64" x14ac:dyDescent="0.35">
      <c r="V422" s="29">
        <v>5.1800000000000397</v>
      </c>
      <c r="W422" s="38">
        <f t="shared" si="262"/>
        <v>1513561.2484363485</v>
      </c>
      <c r="X422" s="30">
        <f t="shared" si="298"/>
        <v>-6.6910605961528935</v>
      </c>
      <c r="Y422" s="31">
        <f t="shared" si="263"/>
        <v>-47.011401877958392</v>
      </c>
      <c r="Z422" s="31">
        <f t="shared" si="264"/>
        <v>-89.744404043556202</v>
      </c>
      <c r="AA422" s="31">
        <f t="shared" si="265"/>
        <v>24.844668699800529</v>
      </c>
      <c r="AB422" s="31">
        <f t="shared" si="266"/>
        <v>-86.718089667858564</v>
      </c>
      <c r="AC422" s="31">
        <f t="shared" si="267"/>
        <v>1.2240705278545065</v>
      </c>
      <c r="AD422" s="31">
        <f t="shared" si="268"/>
        <v>29.70904386615646</v>
      </c>
      <c r="AE422" s="31">
        <f t="shared" si="269"/>
        <v>-27.633723246456249</v>
      </c>
      <c r="AF422" s="31">
        <f t="shared" si="270"/>
        <v>-146.7534498452583</v>
      </c>
      <c r="AG422" s="31">
        <f t="shared" si="291"/>
        <v>73.803921600570277</v>
      </c>
      <c r="AH422" s="31">
        <f t="shared" si="271"/>
        <v>-111.4293187076035</v>
      </c>
      <c r="AI422" s="31">
        <f t="shared" si="272"/>
        <v>-89.999846306076634</v>
      </c>
      <c r="AJ422" s="31">
        <f t="shared" si="273"/>
        <v>44.42451513893176</v>
      </c>
      <c r="AK422" s="31">
        <f t="shared" si="274"/>
        <v>89.655729754883993</v>
      </c>
      <c r="AL422" s="32">
        <f t="shared" si="275"/>
        <v>-26.018858583366246</v>
      </c>
      <c r="AM422" s="31">
        <f t="shared" si="276"/>
        <v>-87.133440913145492</v>
      </c>
      <c r="AN422" s="31">
        <f t="shared" si="277"/>
        <v>-19.219740551467709</v>
      </c>
      <c r="AO422" s="31">
        <f t="shared" si="278"/>
        <v>-87.477557464338133</v>
      </c>
      <c r="AP422" s="30">
        <f t="shared" si="292"/>
        <v>19.493882694704595</v>
      </c>
      <c r="AQ422" s="30">
        <f t="shared" si="293"/>
        <v>-19.244228782212005</v>
      </c>
      <c r="AR422" s="31">
        <f t="shared" si="279"/>
        <v>-46.603809885431367</v>
      </c>
      <c r="AS422" s="33">
        <f t="shared" si="280"/>
        <v>-234.23100730959644</v>
      </c>
      <c r="AT422" s="31">
        <f t="shared" si="281"/>
        <v>9.8467314282636456E-2</v>
      </c>
      <c r="AU422" s="31">
        <f t="shared" si="282"/>
        <v>8.6110409358846027</v>
      </c>
      <c r="AV422" s="32">
        <f t="shared" si="283"/>
        <v>-1.1850662440451173E-3</v>
      </c>
      <c r="AW422" s="31">
        <f t="shared" si="284"/>
        <v>-0.946437446171978</v>
      </c>
      <c r="AX422" s="34">
        <f t="shared" si="285"/>
        <v>9.728224803859134E-2</v>
      </c>
      <c r="AY422" s="35">
        <f t="shared" si="286"/>
        <v>7.6646034897126247</v>
      </c>
      <c r="AZ422" s="10">
        <f t="shared" si="299"/>
        <v>-65.30465242310504</v>
      </c>
      <c r="BA422" s="10">
        <f t="shared" si="300"/>
        <v>-366.80952543922228</v>
      </c>
      <c r="BB422" s="10">
        <f t="shared" si="287"/>
        <v>-186.80952543922228</v>
      </c>
      <c r="BC422" s="37"/>
      <c r="BD422" s="60">
        <f t="shared" si="288"/>
        <v>-65</v>
      </c>
      <c r="BE422" s="60">
        <f t="shared" si="289"/>
        <v>-367</v>
      </c>
      <c r="BF422" s="60">
        <f t="shared" si="290"/>
        <v>-187</v>
      </c>
      <c r="BI422" s="37">
        <f t="shared" si="294"/>
        <v>-8.7277044288135226</v>
      </c>
      <c r="BJ422" s="37">
        <f t="shared" si="295"/>
        <v>-68.52392460313564</v>
      </c>
      <c r="BK422" s="37">
        <f t="shared" si="296"/>
        <v>-10.070420356898735</v>
      </c>
      <c r="BL422" s="37">
        <f t="shared" si="297"/>
        <v>-71.719197016202855</v>
      </c>
    </row>
    <row r="423" spans="22:64" x14ac:dyDescent="0.35">
      <c r="V423" s="29">
        <v>5.1900000000000404</v>
      </c>
      <c r="W423" s="36">
        <f t="shared" si="262"/>
        <v>1548816.6189126275</v>
      </c>
      <c r="X423" s="30">
        <f t="shared" si="298"/>
        <v>-6.6910605961528935</v>
      </c>
      <c r="Y423" s="31">
        <f t="shared" si="263"/>
        <v>-47.211397988148498</v>
      </c>
      <c r="Z423" s="31">
        <f t="shared" si="264"/>
        <v>-89.750222043264941</v>
      </c>
      <c r="AA423" s="31">
        <f t="shared" si="265"/>
        <v>25.04402803105997</v>
      </c>
      <c r="AB423" s="31">
        <f t="shared" si="266"/>
        <v>-86.792637287890074</v>
      </c>
      <c r="AC423" s="31">
        <f t="shared" si="267"/>
        <v>1.2740534923931404</v>
      </c>
      <c r="AD423" s="31">
        <f t="shared" si="268"/>
        <v>30.280233117857158</v>
      </c>
      <c r="AE423" s="31">
        <f t="shared" si="269"/>
        <v>-27.584377060848283</v>
      </c>
      <c r="AF423" s="31">
        <f t="shared" si="270"/>
        <v>-146.26262621329784</v>
      </c>
      <c r="AG423" s="31">
        <f t="shared" si="291"/>
        <v>73.803921600570277</v>
      </c>
      <c r="AH423" s="31">
        <f t="shared" si="271"/>
        <v>-111.62931870760211</v>
      </c>
      <c r="AI423" s="31">
        <f t="shared" si="272"/>
        <v>-89.999849804577451</v>
      </c>
      <c r="AJ423" s="31">
        <f t="shared" si="273"/>
        <v>44.624508081979009</v>
      </c>
      <c r="AK423" s="31">
        <f t="shared" si="274"/>
        <v>89.663566120177833</v>
      </c>
      <c r="AL423" s="32">
        <f t="shared" si="275"/>
        <v>-26.218369698090818</v>
      </c>
      <c r="AM423" s="31">
        <f t="shared" si="276"/>
        <v>-87.198586613560209</v>
      </c>
      <c r="AN423" s="31">
        <f t="shared" si="277"/>
        <v>-19.419258723143642</v>
      </c>
      <c r="AO423" s="31">
        <f t="shared" si="278"/>
        <v>-87.534870297959827</v>
      </c>
      <c r="AP423" s="30">
        <f t="shared" si="292"/>
        <v>19.493882694704595</v>
      </c>
      <c r="AQ423" s="30">
        <f t="shared" si="293"/>
        <v>-19.244228782212005</v>
      </c>
      <c r="AR423" s="31">
        <f t="shared" si="279"/>
        <v>-46.753981871499334</v>
      </c>
      <c r="AS423" s="33">
        <f t="shared" si="280"/>
        <v>-233.79749651125766</v>
      </c>
      <c r="AT423" s="31">
        <f t="shared" si="281"/>
        <v>0.10305330075914172</v>
      </c>
      <c r="AU423" s="31">
        <f t="shared" si="282"/>
        <v>8.8085072268298514</v>
      </c>
      <c r="AV423" s="32">
        <f t="shared" si="283"/>
        <v>-1.2409087171438246E-3</v>
      </c>
      <c r="AW423" s="31">
        <f t="shared" si="284"/>
        <v>-0.96847865517083231</v>
      </c>
      <c r="AX423" s="34">
        <f t="shared" si="285"/>
        <v>0.10181239204199789</v>
      </c>
      <c r="AY423" s="35">
        <f t="shared" si="286"/>
        <v>7.840028571659019</v>
      </c>
      <c r="AZ423" s="10">
        <f t="shared" si="299"/>
        <v>-65.804740327822344</v>
      </c>
      <c r="BA423" s="10">
        <f t="shared" si="300"/>
        <v>-367.03559355576351</v>
      </c>
      <c r="BB423" s="10">
        <f t="shared" si="287"/>
        <v>-187.03559355576351</v>
      </c>
      <c r="BC423" s="62"/>
      <c r="BD423" s="60">
        <f t="shared" si="288"/>
        <v>-66</v>
      </c>
      <c r="BE423" s="60">
        <f t="shared" si="289"/>
        <v>-367</v>
      </c>
      <c r="BF423" s="60">
        <f t="shared" si="290"/>
        <v>-187</v>
      </c>
      <c r="BI423" s="37">
        <f t="shared" si="294"/>
        <v>-8.9014252842993162</v>
      </c>
      <c r="BJ423" s="37">
        <f t="shared" si="295"/>
        <v>-68.969611968786651</v>
      </c>
      <c r="BK423" s="37">
        <f t="shared" si="296"/>
        <v>-10.251145564065688</v>
      </c>
      <c r="BL423" s="37">
        <f t="shared" si="297"/>
        <v>-72.108513647378203</v>
      </c>
    </row>
    <row r="424" spans="22:64" x14ac:dyDescent="0.35">
      <c r="V424" s="29">
        <v>5.2000000000000401</v>
      </c>
      <c r="W424" s="38">
        <f t="shared" si="262"/>
        <v>1584893.1924612629</v>
      </c>
      <c r="X424" s="30">
        <f t="shared" si="298"/>
        <v>-6.6910605961528935</v>
      </c>
      <c r="Y424" s="31">
        <f t="shared" si="263"/>
        <v>-47.411394273405627</v>
      </c>
      <c r="Z424" s="31">
        <f t="shared" si="264"/>
        <v>-89.755907614109162</v>
      </c>
      <c r="AA424" s="31">
        <f t="shared" si="265"/>
        <v>25.243416108923743</v>
      </c>
      <c r="AB424" s="31">
        <f t="shared" si="266"/>
        <v>-86.865498502546629</v>
      </c>
      <c r="AC424" s="31">
        <f t="shared" si="267"/>
        <v>1.3257827480816609</v>
      </c>
      <c r="AD424" s="31">
        <f t="shared" si="268"/>
        <v>30.857922759208261</v>
      </c>
      <c r="AE424" s="31">
        <f t="shared" si="269"/>
        <v>-27.533256012553117</v>
      </c>
      <c r="AF424" s="31">
        <f t="shared" si="270"/>
        <v>-145.76348335744754</v>
      </c>
      <c r="AG424" s="31">
        <f t="shared" si="291"/>
        <v>73.803921600570277</v>
      </c>
      <c r="AH424" s="31">
        <f t="shared" si="271"/>
        <v>-111.82931870760078</v>
      </c>
      <c r="AI424" s="31">
        <f t="shared" si="272"/>
        <v>-89.99985322344267</v>
      </c>
      <c r="AJ424" s="31">
        <f t="shared" si="273"/>
        <v>44.824501342630739</v>
      </c>
      <c r="AK424" s="31">
        <f t="shared" si="274"/>
        <v>89.671224120182529</v>
      </c>
      <c r="AL424" s="32">
        <f t="shared" si="275"/>
        <v>-26.417902764897594</v>
      </c>
      <c r="AM424" s="31">
        <f t="shared" si="276"/>
        <v>-87.26225642218634</v>
      </c>
      <c r="AN424" s="31">
        <f t="shared" si="277"/>
        <v>-19.618798529297354</v>
      </c>
      <c r="AO424" s="31">
        <f t="shared" si="278"/>
        <v>-87.590885525446481</v>
      </c>
      <c r="AP424" s="30">
        <f t="shared" si="292"/>
        <v>19.493882694704595</v>
      </c>
      <c r="AQ424" s="30">
        <f t="shared" si="293"/>
        <v>-19.244228782212005</v>
      </c>
      <c r="AR424" s="31">
        <f t="shared" si="279"/>
        <v>-46.902400629357885</v>
      </c>
      <c r="AS424" s="33">
        <f t="shared" si="280"/>
        <v>-233.35436888289402</v>
      </c>
      <c r="AT424" s="31">
        <f t="shared" si="281"/>
        <v>0.10785023341955408</v>
      </c>
      <c r="AU424" s="31">
        <f t="shared" si="282"/>
        <v>9.0103549529993447</v>
      </c>
      <c r="AV424" s="32">
        <f t="shared" si="283"/>
        <v>-1.2993821953411909E-3</v>
      </c>
      <c r="AW424" s="31">
        <f t="shared" si="284"/>
        <v>-0.99103297306513827</v>
      </c>
      <c r="AX424" s="34">
        <f t="shared" si="285"/>
        <v>0.10655085122421289</v>
      </c>
      <c r="AY424" s="35">
        <f t="shared" si="286"/>
        <v>8.0193219799342064</v>
      </c>
      <c r="AZ424" s="10">
        <f t="shared" si="299"/>
        <v>-66.304687434564656</v>
      </c>
      <c r="BA424" s="10">
        <f t="shared" si="300"/>
        <v>-367.23341821484416</v>
      </c>
      <c r="BB424" s="10">
        <f t="shared" si="287"/>
        <v>-187.23341821484416</v>
      </c>
      <c r="BC424" s="37"/>
      <c r="BD424" s="60">
        <f t="shared" si="288"/>
        <v>-66</v>
      </c>
      <c r="BE424" s="60">
        <f t="shared" si="289"/>
        <v>-367</v>
      </c>
      <c r="BF424" s="60">
        <f t="shared" si="290"/>
        <v>-187</v>
      </c>
      <c r="BI424" s="37">
        <f t="shared" si="294"/>
        <v>-9.076179578504199</v>
      </c>
      <c r="BJ424" s="37">
        <f t="shared" si="295"/>
        <v>-69.407745425681981</v>
      </c>
      <c r="BK424" s="37">
        <f t="shared" si="296"/>
        <v>-10.432658077926787</v>
      </c>
      <c r="BL424" s="37">
        <f t="shared" si="297"/>
        <v>-72.490625886202366</v>
      </c>
    </row>
    <row r="425" spans="22:64" x14ac:dyDescent="0.35">
      <c r="V425" s="29">
        <v>5.2100000000000497</v>
      </c>
      <c r="W425" s="38">
        <f t="shared" ref="W425:W488" si="301">10*10^V425</f>
        <v>1621810.0973591171</v>
      </c>
      <c r="X425" s="30">
        <f t="shared" si="298"/>
        <v>-6.6910605961528935</v>
      </c>
      <c r="Y425" s="31">
        <f t="shared" ref="Y425:Y488" si="302">20*LOG(1/SQRT((W425/fp)^2+1))</f>
        <v>-47.611390725850939</v>
      </c>
      <c r="Z425" s="31">
        <f t="shared" ref="Z425:Z488" si="303">-180/PI()*ATAN(W425/fp)</f>
        <v>-89.761463770205594</v>
      </c>
      <c r="AA425" s="31">
        <f t="shared" ref="AA425:AA488" si="304">20*LOG(SQRT((W425/fzRHP)^2+1))</f>
        <v>25.442831647323082</v>
      </c>
      <c r="AB425" s="31">
        <f t="shared" ref="AB425:AB488" si="305">-180/PI()*ATAN(W425/fzRHP)</f>
        <v>-86.936711000660722</v>
      </c>
      <c r="AC425" s="31">
        <f t="shared" ref="AC425:AC488" si="306">20*LOG(SQRT((W425/fzESR)^2+1))</f>
        <v>1.3792975407100894</v>
      </c>
      <c r="AD425" s="31">
        <f t="shared" ref="AD425:AD488" si="307">180/PI()*ATAN(W425/fzESR)</f>
        <v>31.441949241168263</v>
      </c>
      <c r="AE425" s="31">
        <f t="shared" ref="AE425:AE488" si="308">X425+Y425+AA425+AC425</f>
        <v>-27.48032213397066</v>
      </c>
      <c r="AF425" s="31">
        <f t="shared" ref="AF425:AF488" si="309">Z425+AB425+AD425</f>
        <v>-145.25622552969807</v>
      </c>
      <c r="AG425" s="31">
        <f t="shared" si="291"/>
        <v>73.803921600570277</v>
      </c>
      <c r="AH425" s="31">
        <f t="shared" ref="AH425:AH488" si="310">20*LOG(1/SQRT((W425/fp_comp1)^2+1))</f>
        <v>-112.02931870759967</v>
      </c>
      <c r="AI425" s="31">
        <f t="shared" ref="AI425:AI488" si="311">-180/PI()*ATAN(W425/fp_comp1)</f>
        <v>-89.999856564485015</v>
      </c>
      <c r="AJ425" s="31">
        <f t="shared" ref="AJ425:AJ488" si="312">20*LOG(SQRT((W425/fz_comp)^2+1))</f>
        <v>45.024494906593524</v>
      </c>
      <c r="AK425" s="31">
        <f t="shared" ref="AK425:AK488" si="313">180/PI()*ATAN(W425/fz_comp)</f>
        <v>89.678707814175993</v>
      </c>
      <c r="AL425" s="32">
        <f t="shared" ref="AL425:AL488" si="314">20*LOG(1/SQRT((W425/fp_comp2)^2+1))</f>
        <v>-26.617456800291084</v>
      </c>
      <c r="AM425" s="31">
        <f t="shared" ref="AM425:AM488" si="315">-180/PI()*ATAN(W425/fp_comp2)</f>
        <v>-87.324483468249426</v>
      </c>
      <c r="AN425" s="31">
        <f t="shared" ref="AN425:AN488" si="316">AG425+AH425+AJ425+AL425</f>
        <v>-19.818359000726954</v>
      </c>
      <c r="AO425" s="31">
        <f t="shared" ref="AO425:AO488" si="317">AI425+AK425+AM425</f>
        <v>-87.645632218558447</v>
      </c>
      <c r="AP425" s="30">
        <f t="shared" si="292"/>
        <v>19.493882694704595</v>
      </c>
      <c r="AQ425" s="30">
        <f t="shared" si="293"/>
        <v>-19.244228782212005</v>
      </c>
      <c r="AR425" s="31">
        <f t="shared" ref="AR425:AR488" si="318">AE425+AN425+AP425+AQ425</f>
        <v>-47.049027222205027</v>
      </c>
      <c r="AS425" s="33">
        <f t="shared" ref="AS425:AS488" si="319">AF425+AO425</f>
        <v>-232.90185774825653</v>
      </c>
      <c r="AT425" s="31">
        <f t="shared" ref="AT425:AT488" si="320">20*LOG(SQRT((W425/fz_ff)^2+1))</f>
        <v>0.11286756619356317</v>
      </c>
      <c r="AU425" s="31">
        <f t="shared" ref="AU425:AU488" si="321">180/PI()*ATAN(W425/fz_ff)</f>
        <v>9.2166710856028651</v>
      </c>
      <c r="AV425" s="32">
        <f t="shared" ref="AV425:AV488" si="322">20*LOG(1/SQRT((W425/fp_ff)^2+1))</f>
        <v>-1.3606105998574983E-3</v>
      </c>
      <c r="AW425" s="31">
        <f t="shared" ref="AW425:AW488" si="323">-180/PI()*ATAN(W425/fp_ff)</f>
        <v>-1.0141123304769819</v>
      </c>
      <c r="AX425" s="34">
        <f t="shared" ref="AX425:AX488" si="324">AT425+AV425</f>
        <v>0.11150695559370567</v>
      </c>
      <c r="AY425" s="35">
        <f t="shared" ref="AY425:AY488" si="325">AU425+AW425</f>
        <v>8.2025587551258834</v>
      </c>
      <c r="AZ425" s="10">
        <f t="shared" si="299"/>
        <v>-66.804381505688212</v>
      </c>
      <c r="BA425" s="10">
        <f t="shared" si="300"/>
        <v>-367.40325157952844</v>
      </c>
      <c r="BB425" s="10">
        <f t="shared" ref="BB425:BB488" si="326">BA425+180</f>
        <v>-187.40325157952844</v>
      </c>
      <c r="BC425" s="37"/>
      <c r="BD425" s="60">
        <f t="shared" ref="BD425:BD488" si="327">ROUND(AZ425,0)</f>
        <v>-67</v>
      </c>
      <c r="BE425" s="60">
        <f t="shared" ref="BE425:BE488" si="328">ROUND(BA425,0)</f>
        <v>-367</v>
      </c>
      <c r="BF425" s="60">
        <f t="shared" ref="BF425:BF488" si="329">ROUND(BB425,0)</f>
        <v>-187</v>
      </c>
      <c r="BI425" s="37">
        <f t="shared" si="294"/>
        <v>-9.2519323440838583</v>
      </c>
      <c r="BJ425" s="37">
        <f t="shared" si="295"/>
        <v>-69.838352262615771</v>
      </c>
      <c r="BK425" s="37">
        <f t="shared" si="296"/>
        <v>-10.614928894993028</v>
      </c>
      <c r="BL425" s="37">
        <f t="shared" si="297"/>
        <v>-72.865600323782019</v>
      </c>
    </row>
    <row r="426" spans="22:64" x14ac:dyDescent="0.35">
      <c r="V426" s="29">
        <v>5.2200000000000504</v>
      </c>
      <c r="W426" s="36">
        <f t="shared" si="301"/>
        <v>1659586.9074377548</v>
      </c>
      <c r="X426" s="30">
        <f t="shared" si="298"/>
        <v>-6.6910605961528935</v>
      </c>
      <c r="Y426" s="31">
        <f t="shared" si="302"/>
        <v>-47.811387337959644</v>
      </c>
      <c r="Z426" s="31">
        <f t="shared" si="303"/>
        <v>-89.766893457083569</v>
      </c>
      <c r="AA426" s="31">
        <f t="shared" si="304"/>
        <v>25.642273417393096</v>
      </c>
      <c r="AB426" s="31">
        <f t="shared" si="305"/>
        <v>-87.006311659480289</v>
      </c>
      <c r="AC426" s="31">
        <f t="shared" si="306"/>
        <v>1.4346364976274431</v>
      </c>
      <c r="AD426" s="31">
        <f t="shared" si="307"/>
        <v>32.032136748111732</v>
      </c>
      <c r="AE426" s="31">
        <f t="shared" si="308"/>
        <v>-27.425538019091999</v>
      </c>
      <c r="AF426" s="31">
        <f t="shared" si="309"/>
        <v>-144.74106836845215</v>
      </c>
      <c r="AG426" s="31">
        <f t="shared" si="291"/>
        <v>73.803921600570277</v>
      </c>
      <c r="AH426" s="31">
        <f t="shared" si="310"/>
        <v>-112.22931870759845</v>
      </c>
      <c r="AI426" s="31">
        <f t="shared" si="311"/>
        <v>-89.999859829475952</v>
      </c>
      <c r="AJ426" s="31">
        <f t="shared" si="312"/>
        <v>45.224488760216637</v>
      </c>
      <c r="AK426" s="31">
        <f t="shared" si="313"/>
        <v>89.686021169089855</v>
      </c>
      <c r="AL426" s="32">
        <f t="shared" si="314"/>
        <v>-26.817030864644266</v>
      </c>
      <c r="AM426" s="31">
        <f t="shared" si="315"/>
        <v>-87.385300157824091</v>
      </c>
      <c r="AN426" s="31">
        <f t="shared" si="316"/>
        <v>-20.017939211455804</v>
      </c>
      <c r="AO426" s="31">
        <f t="shared" si="317"/>
        <v>-87.699138818210187</v>
      </c>
      <c r="AP426" s="30">
        <f t="shared" si="292"/>
        <v>19.493882694704595</v>
      </c>
      <c r="AQ426" s="30">
        <f t="shared" si="293"/>
        <v>-19.244228782212005</v>
      </c>
      <c r="AR426" s="31">
        <f t="shared" si="318"/>
        <v>-47.193823318055209</v>
      </c>
      <c r="AS426" s="33">
        <f t="shared" si="319"/>
        <v>-232.44020718666235</v>
      </c>
      <c r="AT426" s="31">
        <f t="shared" si="320"/>
        <v>0.11811515332342397</v>
      </c>
      <c r="AU426" s="31">
        <f t="shared" si="321"/>
        <v>9.4275436037743336</v>
      </c>
      <c r="AV426" s="32">
        <f t="shared" si="322"/>
        <v>-1.4247236849885222E-3</v>
      </c>
      <c r="AW426" s="31">
        <f t="shared" si="323"/>
        <v>-1.0377289344117178</v>
      </c>
      <c r="AX426" s="34">
        <f t="shared" si="324"/>
        <v>0.11669042963843544</v>
      </c>
      <c r="AY426" s="35">
        <f t="shared" si="325"/>
        <v>8.3898146693626163</v>
      </c>
      <c r="AZ426" s="10">
        <f t="shared" si="299"/>
        <v>-67.303712066860285</v>
      </c>
      <c r="BA426" s="10">
        <f t="shared" si="300"/>
        <v>-367.5453659243841</v>
      </c>
      <c r="BB426" s="10">
        <f t="shared" si="326"/>
        <v>-187.5453659243841</v>
      </c>
      <c r="BC426" s="62"/>
      <c r="BD426" s="60">
        <f t="shared" si="327"/>
        <v>-67</v>
      </c>
      <c r="BE426" s="60">
        <f t="shared" si="328"/>
        <v>-368</v>
      </c>
      <c r="BF426" s="60">
        <f t="shared" si="329"/>
        <v>-188</v>
      </c>
      <c r="BI426" s="37">
        <f t="shared" si="294"/>
        <v>-9.4286493532896731</v>
      </c>
      <c r="BJ426" s="37">
        <f t="shared" si="295"/>
        <v>-70.261466161032942</v>
      </c>
      <c r="BK426" s="37">
        <f t="shared" si="296"/>
        <v>-10.79792982515384</v>
      </c>
      <c r="BL426" s="37">
        <f t="shared" si="297"/>
        <v>-73.23350724605146</v>
      </c>
    </row>
    <row r="427" spans="22:64" x14ac:dyDescent="0.35">
      <c r="V427" s="29">
        <v>5.2300000000000502</v>
      </c>
      <c r="W427" s="38">
        <f t="shared" si="301"/>
        <v>1698243.652461943</v>
      </c>
      <c r="X427" s="30">
        <f t="shared" si="298"/>
        <v>-6.6910605961528935</v>
      </c>
      <c r="Y427" s="31">
        <f t="shared" si="302"/>
        <v>-48.011384102546096</v>
      </c>
      <c r="Z427" s="31">
        <f t="shared" si="303"/>
        <v>-89.772199553244562</v>
      </c>
      <c r="AA427" s="31">
        <f t="shared" si="304"/>
        <v>25.841740244958459</v>
      </c>
      <c r="AB427" s="31">
        <f t="shared" si="305"/>
        <v>-87.07433656008395</v>
      </c>
      <c r="AC427" s="31">
        <f t="shared" si="306"/>
        <v>1.4918375170836304</v>
      </c>
      <c r="AD427" s="31">
        <f t="shared" si="307"/>
        <v>32.628297209815472</v>
      </c>
      <c r="AE427" s="31">
        <f t="shared" si="308"/>
        <v>-27.3688669366569</v>
      </c>
      <c r="AF427" s="31">
        <f t="shared" si="309"/>
        <v>-144.21823890351305</v>
      </c>
      <c r="AG427" s="31">
        <f t="shared" si="291"/>
        <v>73.803921600570277</v>
      </c>
      <c r="AH427" s="31">
        <f t="shared" si="310"/>
        <v>-112.42931870759728</v>
      </c>
      <c r="AI427" s="31">
        <f t="shared" si="311"/>
        <v>-89.99986302014662</v>
      </c>
      <c r="AJ427" s="31">
        <f t="shared" si="312"/>
        <v>45.424482890464148</v>
      </c>
      <c r="AK427" s="31">
        <f t="shared" si="313"/>
        <v>89.693168061607935</v>
      </c>
      <c r="AL427" s="32">
        <f t="shared" si="314"/>
        <v>-27.016624060259822</v>
      </c>
      <c r="AM427" s="31">
        <f t="shared" si="315"/>
        <v>-87.444738188245125</v>
      </c>
      <c r="AN427" s="31">
        <f t="shared" si="316"/>
        <v>-20.217538276822673</v>
      </c>
      <c r="AO427" s="31">
        <f t="shared" si="317"/>
        <v>-87.75143314678381</v>
      </c>
      <c r="AP427" s="30">
        <f t="shared" si="292"/>
        <v>19.493882694704595</v>
      </c>
      <c r="AQ427" s="30">
        <f t="shared" si="293"/>
        <v>-19.244228782212005</v>
      </c>
      <c r="AR427" s="31">
        <f t="shared" si="318"/>
        <v>-47.336751300986982</v>
      </c>
      <c r="AS427" s="33">
        <f t="shared" si="319"/>
        <v>-231.96967205029688</v>
      </c>
      <c r="AT427" s="31">
        <f t="shared" si="320"/>
        <v>0.12360326412438649</v>
      </c>
      <c r="AU427" s="31">
        <f t="shared" si="321"/>
        <v>9.6430614523634812</v>
      </c>
      <c r="AV427" s="32">
        <f t="shared" si="322"/>
        <v>-1.4918573123140072E-3</v>
      </c>
      <c r="AW427" s="31">
        <f t="shared" si="323"/>
        <v>-1.0618952745875472</v>
      </c>
      <c r="AX427" s="34">
        <f t="shared" si="324"/>
        <v>0.12211140681207248</v>
      </c>
      <c r="AY427" s="35">
        <f t="shared" si="325"/>
        <v>8.581166177775934</v>
      </c>
      <c r="AZ427" s="10">
        <f t="shared" si="299"/>
        <v>-67.802570522283929</v>
      </c>
      <c r="BA427" s="10">
        <f t="shared" si="300"/>
        <v>-367.66005300696804</v>
      </c>
      <c r="BB427" s="10">
        <f t="shared" si="326"/>
        <v>-187.66005300696804</v>
      </c>
      <c r="BC427" s="37"/>
      <c r="BD427" s="60">
        <f t="shared" si="327"/>
        <v>-68</v>
      </c>
      <c r="BE427" s="60">
        <f t="shared" si="328"/>
        <v>-368</v>
      </c>
      <c r="BF427" s="60">
        <f t="shared" si="329"/>
        <v>-188</v>
      </c>
      <c r="BI427" s="37">
        <f t="shared" si="294"/>
        <v>-9.6062971382210467</v>
      </c>
      <c r="BJ427" s="37">
        <f t="shared" si="295"/>
        <v>-70.677126812257484</v>
      </c>
      <c r="BK427" s="37">
        <f t="shared" si="296"/>
        <v>-10.981633489887969</v>
      </c>
      <c r="BL427" s="37">
        <f t="shared" si="297"/>
        <v>-73.59442032218962</v>
      </c>
    </row>
    <row r="428" spans="22:64" x14ac:dyDescent="0.35">
      <c r="V428" s="29">
        <v>5.24000000000005</v>
      </c>
      <c r="W428" s="38">
        <f t="shared" si="301"/>
        <v>1737800.8287495789</v>
      </c>
      <c r="X428" s="30">
        <f t="shared" si="298"/>
        <v>-6.6910605961528935</v>
      </c>
      <c r="Y428" s="31">
        <f t="shared" si="302"/>
        <v>-48.2113810127479</v>
      </c>
      <c r="Z428" s="31">
        <f t="shared" si="303"/>
        <v>-89.777384871686778</v>
      </c>
      <c r="AA428" s="31">
        <f t="shared" si="304"/>
        <v>26.041231008125514</v>
      </c>
      <c r="AB428" s="31">
        <f t="shared" si="305"/>
        <v>-87.140821002645339</v>
      </c>
      <c r="AC428" s="31">
        <f t="shared" si="306"/>
        <v>1.5509376556596386</v>
      </c>
      <c r="AD428" s="31">
        <f t="shared" si="307"/>
        <v>33.230230363229495</v>
      </c>
      <c r="AE428" s="31">
        <f t="shared" si="308"/>
        <v>-27.310272945115642</v>
      </c>
      <c r="AF428" s="31">
        <f t="shared" si="309"/>
        <v>-143.68797551110259</v>
      </c>
      <c r="AG428" s="31">
        <f t="shared" si="291"/>
        <v>73.803921600570277</v>
      </c>
      <c r="AH428" s="31">
        <f t="shared" si="310"/>
        <v>-112.62931870759617</v>
      </c>
      <c r="AI428" s="31">
        <f t="shared" si="311"/>
        <v>-89.99986613818875</v>
      </c>
      <c r="AJ428" s="31">
        <f t="shared" si="312"/>
        <v>45.62447728488663</v>
      </c>
      <c r="AK428" s="31">
        <f t="shared" si="313"/>
        <v>89.700152280217125</v>
      </c>
      <c r="AL428" s="32">
        <f t="shared" si="314"/>
        <v>-27.216235529513995</v>
      </c>
      <c r="AM428" s="31">
        <f t="shared" si="315"/>
        <v>-87.502828562325263</v>
      </c>
      <c r="AN428" s="31">
        <f t="shared" si="316"/>
        <v>-20.417155351653257</v>
      </c>
      <c r="AO428" s="31">
        <f t="shared" si="317"/>
        <v>-87.802542420296888</v>
      </c>
      <c r="AP428" s="30">
        <f t="shared" si="292"/>
        <v>19.493882694704595</v>
      </c>
      <c r="AQ428" s="30">
        <f t="shared" si="293"/>
        <v>-19.244228782212005</v>
      </c>
      <c r="AR428" s="31">
        <f t="shared" si="318"/>
        <v>-47.477774384276309</v>
      </c>
      <c r="AS428" s="33">
        <f t="shared" si="319"/>
        <v>-231.49051793139949</v>
      </c>
      <c r="AT428" s="31">
        <f t="shared" si="320"/>
        <v>0.1293425980810918</v>
      </c>
      <c r="AU428" s="31">
        <f t="shared" si="321"/>
        <v>9.8633144948567164</v>
      </c>
      <c r="AV428" s="32">
        <f t="shared" si="322"/>
        <v>-1.56215373776675E-3</v>
      </c>
      <c r="AW428" s="31">
        <f t="shared" si="323"/>
        <v>-1.0866241299046047</v>
      </c>
      <c r="AX428" s="34">
        <f t="shared" si="324"/>
        <v>0.12778044434332506</v>
      </c>
      <c r="AY428" s="35">
        <f t="shared" si="325"/>
        <v>8.7766903649521115</v>
      </c>
      <c r="AZ428" s="10">
        <f t="shared" si="299"/>
        <v>-68.300850265852858</v>
      </c>
      <c r="BA428" s="10">
        <f t="shared" si="300"/>
        <v>-367.74762341247282</v>
      </c>
      <c r="BB428" s="10">
        <f t="shared" si="326"/>
        <v>-187.74762341247282</v>
      </c>
      <c r="BC428" s="37"/>
      <c r="BD428" s="60">
        <f t="shared" si="327"/>
        <v>-68</v>
      </c>
      <c r="BE428" s="60">
        <f t="shared" si="328"/>
        <v>-368</v>
      </c>
      <c r="BF428" s="60">
        <f t="shared" si="329"/>
        <v>-188</v>
      </c>
      <c r="BI428" s="37">
        <f t="shared" si="294"/>
        <v>-9.7848430074975603</v>
      </c>
      <c r="BJ428" s="37">
        <f t="shared" si="295"/>
        <v>-71.085379541173253</v>
      </c>
      <c r="BK428" s="37">
        <f t="shared" si="296"/>
        <v>-11.166013318422319</v>
      </c>
      <c r="BL428" s="37">
        <f t="shared" si="297"/>
        <v>-73.948416304852159</v>
      </c>
    </row>
    <row r="429" spans="22:64" x14ac:dyDescent="0.35">
      <c r="V429" s="29">
        <v>5.2500000000000497</v>
      </c>
      <c r="W429" s="36">
        <f t="shared" si="301"/>
        <v>1778279.4100391273</v>
      </c>
      <c r="X429" s="30">
        <f t="shared" si="298"/>
        <v>-6.6910605961528935</v>
      </c>
      <c r="Y429" s="31">
        <f t="shared" si="302"/>
        <v>-48.411378062011458</v>
      </c>
      <c r="Z429" s="31">
        <f t="shared" si="303"/>
        <v>-89.782452161394701</v>
      </c>
      <c r="AA429" s="31">
        <f t="shared" si="304"/>
        <v>26.240744634978729</v>
      </c>
      <c r="AB429" s="31">
        <f t="shared" si="305"/>
        <v>-87.205799521537998</v>
      </c>
      <c r="AC429" s="31">
        <f t="shared" si="306"/>
        <v>1.6119730143673638</v>
      </c>
      <c r="AD429" s="31">
        <f t="shared" si="307"/>
        <v>33.837723866160033</v>
      </c>
      <c r="AE429" s="31">
        <f t="shared" si="308"/>
        <v>-27.249721008818259</v>
      </c>
      <c r="AF429" s="31">
        <f t="shared" si="309"/>
        <v>-143.15052781677264</v>
      </c>
      <c r="AG429" s="31">
        <f t="shared" si="291"/>
        <v>73.803921600570277</v>
      </c>
      <c r="AH429" s="31">
        <f t="shared" si="310"/>
        <v>-112.82931870759509</v>
      </c>
      <c r="AI429" s="31">
        <f t="shared" si="311"/>
        <v>-89.999869185255577</v>
      </c>
      <c r="AJ429" s="31">
        <f t="shared" si="312"/>
        <v>45.824471931594886</v>
      </c>
      <c r="AK429" s="31">
        <f t="shared" si="313"/>
        <v>89.706977527211876</v>
      </c>
      <c r="AL429" s="32">
        <f t="shared" si="314"/>
        <v>-27.415864453081934</v>
      </c>
      <c r="AM429" s="31">
        <f t="shared" si="315"/>
        <v>-87.559601602375551</v>
      </c>
      <c r="AN429" s="31">
        <f t="shared" si="316"/>
        <v>-20.616789628511864</v>
      </c>
      <c r="AO429" s="31">
        <f t="shared" si="317"/>
        <v>-87.852493260419251</v>
      </c>
      <c r="AP429" s="30">
        <f t="shared" si="292"/>
        <v>19.493882694704595</v>
      </c>
      <c r="AQ429" s="30">
        <f t="shared" si="293"/>
        <v>-19.244228782212005</v>
      </c>
      <c r="AR429" s="31">
        <f t="shared" si="318"/>
        <v>-47.616856724837533</v>
      </c>
      <c r="AS429" s="33">
        <f t="shared" si="319"/>
        <v>-231.00302107719187</v>
      </c>
      <c r="AT429" s="31">
        <f t="shared" si="320"/>
        <v>0.13534430026611152</v>
      </c>
      <c r="AU429" s="31">
        <f t="shared" si="321"/>
        <v>10.088393461128316</v>
      </c>
      <c r="AV429" s="32">
        <f t="shared" si="322"/>
        <v>-1.635761912161597E-3</v>
      </c>
      <c r="AW429" s="31">
        <f t="shared" si="323"/>
        <v>-1.1119285750565295</v>
      </c>
      <c r="AX429" s="34">
        <f t="shared" si="324"/>
        <v>0.13370853835394991</v>
      </c>
      <c r="AY429" s="35">
        <f t="shared" si="325"/>
        <v>8.9764648860717866</v>
      </c>
      <c r="AZ429" s="10">
        <f t="shared" si="299"/>
        <v>-68.798446788065434</v>
      </c>
      <c r="BA429" s="10">
        <f t="shared" si="300"/>
        <v>-367.80840587107474</v>
      </c>
      <c r="BB429" s="10">
        <f t="shared" si="326"/>
        <v>-187.80840587107474</v>
      </c>
      <c r="BC429" s="62"/>
      <c r="BD429" s="60">
        <f t="shared" si="327"/>
        <v>-69</v>
      </c>
      <c r="BE429" s="60">
        <f t="shared" si="328"/>
        <v>-368</v>
      </c>
      <c r="BF429" s="60">
        <f t="shared" si="329"/>
        <v>-188</v>
      </c>
      <c r="BI429" s="37">
        <f t="shared" si="294"/>
        <v>-9.9642550595576687</v>
      </c>
      <c r="BJ429" s="37">
        <f t="shared" si="295"/>
        <v>-71.486274937509592</v>
      </c>
      <c r="BK429" s="37">
        <f t="shared" si="296"/>
        <v>-11.351043542024179</v>
      </c>
      <c r="BL429" s="37">
        <f t="shared" si="297"/>
        <v>-74.295574742445069</v>
      </c>
    </row>
    <row r="430" spans="22:64" x14ac:dyDescent="0.35">
      <c r="V430" s="29">
        <v>5.2600000000000504</v>
      </c>
      <c r="W430" s="38">
        <f t="shared" si="301"/>
        <v>1819700.8586101958</v>
      </c>
      <c r="X430" s="30">
        <f t="shared" si="298"/>
        <v>-6.6910605961528935</v>
      </c>
      <c r="Y430" s="31">
        <f t="shared" si="302"/>
        <v>-48.611375244078197</v>
      </c>
      <c r="Z430" s="31">
        <f t="shared" si="303"/>
        <v>-89.787404108795172</v>
      </c>
      <c r="AA430" s="31">
        <f t="shared" si="304"/>
        <v>26.440280101376462</v>
      </c>
      <c r="AB430" s="31">
        <f t="shared" si="305"/>
        <v>-87.269305900271718</v>
      </c>
      <c r="AC430" s="31">
        <f t="shared" si="306"/>
        <v>1.6749786240444366</v>
      </c>
      <c r="AD430" s="31">
        <f t="shared" si="307"/>
        <v>34.450553464662761</v>
      </c>
      <c r="AE430" s="31">
        <f t="shared" si="308"/>
        <v>-27.187177114810194</v>
      </c>
      <c r="AF430" s="31">
        <f t="shared" si="309"/>
        <v>-142.60615654440412</v>
      </c>
      <c r="AG430" s="31">
        <f t="shared" si="291"/>
        <v>73.803921600570277</v>
      </c>
      <c r="AH430" s="31">
        <f t="shared" si="310"/>
        <v>-113.02931870759409</v>
      </c>
      <c r="AI430" s="31">
        <f t="shared" si="311"/>
        <v>-89.999872162962703</v>
      </c>
      <c r="AJ430" s="31">
        <f t="shared" si="312"/>
        <v>46.024466819234831</v>
      </c>
      <c r="AK430" s="31">
        <f t="shared" si="313"/>
        <v>89.713647420653217</v>
      </c>
      <c r="AL430" s="32">
        <f t="shared" si="314"/>
        <v>-27.61551004824037</v>
      </c>
      <c r="AM430" s="31">
        <f t="shared" si="315"/>
        <v>-87.615086964024727</v>
      </c>
      <c r="AN430" s="31">
        <f t="shared" si="316"/>
        <v>-20.816440336029348</v>
      </c>
      <c r="AO430" s="31">
        <f t="shared" si="317"/>
        <v>-87.901311706334212</v>
      </c>
      <c r="AP430" s="30">
        <f t="shared" si="292"/>
        <v>19.493882694704595</v>
      </c>
      <c r="AQ430" s="30">
        <f t="shared" si="293"/>
        <v>-19.244228782212005</v>
      </c>
      <c r="AR430" s="31">
        <f t="shared" si="318"/>
        <v>-47.753963538346952</v>
      </c>
      <c r="AS430" s="33">
        <f t="shared" si="319"/>
        <v>-230.50746825073833</v>
      </c>
      <c r="AT430" s="31">
        <f t="shared" si="320"/>
        <v>0.14161997706397286</v>
      </c>
      <c r="AU430" s="31">
        <f t="shared" si="321"/>
        <v>10.318389889708612</v>
      </c>
      <c r="AV430" s="32">
        <f t="shared" si="322"/>
        <v>-1.712837795805483E-3</v>
      </c>
      <c r="AW430" s="31">
        <f t="shared" si="323"/>
        <v>-1.1378219872871702</v>
      </c>
      <c r="AX430" s="34">
        <f t="shared" si="324"/>
        <v>0.13990713926816739</v>
      </c>
      <c r="AY430" s="35">
        <f t="shared" si="325"/>
        <v>9.1805679024214424</v>
      </c>
      <c r="AZ430" s="10">
        <f t="shared" si="299"/>
        <v>-69.295257778470798</v>
      </c>
      <c r="BA430" s="10">
        <f t="shared" si="300"/>
        <v>-367.84274654762021</v>
      </c>
      <c r="BB430" s="10">
        <f t="shared" si="326"/>
        <v>-187.84274654762021</v>
      </c>
      <c r="BC430" s="37"/>
      <c r="BD430" s="60">
        <f t="shared" si="327"/>
        <v>-69</v>
      </c>
      <c r="BE430" s="60">
        <f t="shared" si="328"/>
        <v>-368</v>
      </c>
      <c r="BF430" s="60">
        <f t="shared" si="329"/>
        <v>-188</v>
      </c>
      <c r="BI430" s="37">
        <f t="shared" si="294"/>
        <v>-10.144502192789876</v>
      </c>
      <c r="BJ430" s="37">
        <f t="shared" si="295"/>
        <v>-71.879868495729681</v>
      </c>
      <c r="BK430" s="37">
        <f t="shared" si="296"/>
        <v>-11.536699186602137</v>
      </c>
      <c r="BL430" s="37">
        <f t="shared" si="297"/>
        <v>-74.635977703573673</v>
      </c>
    </row>
    <row r="431" spans="22:64" x14ac:dyDescent="0.35">
      <c r="V431" s="29">
        <v>5.2700000000000502</v>
      </c>
      <c r="W431" s="38">
        <f t="shared" si="301"/>
        <v>1862087.1366630846</v>
      </c>
      <c r="X431" s="30">
        <f t="shared" si="298"/>
        <v>-6.6910605961528935</v>
      </c>
      <c r="Y431" s="31">
        <f t="shared" si="302"/>
        <v>-48.811372552971093</v>
      </c>
      <c r="Z431" s="31">
        <f t="shared" si="303"/>
        <v>-89.792243339180146</v>
      </c>
      <c r="AA431" s="31">
        <f t="shared" si="304"/>
        <v>26.639836428841853</v>
      </c>
      <c r="AB431" s="31">
        <f t="shared" si="305"/>
        <v>-87.331373186253188</v>
      </c>
      <c r="AC431" s="31">
        <f t="shared" si="306"/>
        <v>1.7399883307102126</v>
      </c>
      <c r="AD431" s="31">
        <f t="shared" si="307"/>
        <v>35.068483215585388</v>
      </c>
      <c r="AE431" s="31">
        <f t="shared" si="308"/>
        <v>-27.122608389571923</v>
      </c>
      <c r="AF431" s="31">
        <f t="shared" si="309"/>
        <v>-142.05513330984795</v>
      </c>
      <c r="AG431" s="31">
        <f t="shared" si="291"/>
        <v>73.803921600570277</v>
      </c>
      <c r="AH431" s="31">
        <f t="shared" si="310"/>
        <v>-113.22931870759311</v>
      </c>
      <c r="AI431" s="31">
        <f t="shared" si="311"/>
        <v>-89.999875072888941</v>
      </c>
      <c r="AJ431" s="31">
        <f t="shared" si="312"/>
        <v>46.224461936963259</v>
      </c>
      <c r="AK431" s="31">
        <f t="shared" si="313"/>
        <v>89.720165496283414</v>
      </c>
      <c r="AL431" s="32">
        <f t="shared" si="314"/>
        <v>-27.815171567244171</v>
      </c>
      <c r="AM431" s="31">
        <f t="shared" si="315"/>
        <v>-87.669313649834095</v>
      </c>
      <c r="AN431" s="31">
        <f t="shared" si="316"/>
        <v>-21.016106737303744</v>
      </c>
      <c r="AO431" s="31">
        <f t="shared" si="317"/>
        <v>-87.949023226439621</v>
      </c>
      <c r="AP431" s="30">
        <f t="shared" si="292"/>
        <v>19.493882694704595</v>
      </c>
      <c r="AQ431" s="30">
        <f t="shared" si="293"/>
        <v>-19.244228782212005</v>
      </c>
      <c r="AR431" s="31">
        <f t="shared" si="318"/>
        <v>-47.889061214383077</v>
      </c>
      <c r="AS431" s="33">
        <f t="shared" si="319"/>
        <v>-230.00415653628755</v>
      </c>
      <c r="AT431" s="31">
        <f t="shared" si="320"/>
        <v>0.14818171218091625</v>
      </c>
      <c r="AU431" s="31">
        <f t="shared" si="321"/>
        <v>10.553396064245838</v>
      </c>
      <c r="AV431" s="32">
        <f t="shared" si="322"/>
        <v>-1.7935446878469504E-3</v>
      </c>
      <c r="AW431" s="31">
        <f t="shared" si="323"/>
        <v>-1.1643180532951285</v>
      </c>
      <c r="AX431" s="34">
        <f t="shared" si="324"/>
        <v>0.14638816749306929</v>
      </c>
      <c r="AY431" s="35">
        <f t="shared" si="325"/>
        <v>9.3890780109507102</v>
      </c>
      <c r="AZ431" s="10">
        <f t="shared" si="299"/>
        <v>-69.791183223376706</v>
      </c>
      <c r="BA431" s="10">
        <f t="shared" si="300"/>
        <v>-367.85100830344084</v>
      </c>
      <c r="BB431" s="10">
        <f t="shared" si="326"/>
        <v>-187.85100830344084</v>
      </c>
      <c r="BC431" s="37"/>
      <c r="BD431" s="60">
        <f t="shared" si="327"/>
        <v>-70</v>
      </c>
      <c r="BE431" s="60">
        <f t="shared" si="328"/>
        <v>-368</v>
      </c>
      <c r="BF431" s="60">
        <f t="shared" si="329"/>
        <v>-188</v>
      </c>
      <c r="BI431" s="37">
        <f t="shared" si="294"/>
        <v>-10.325554112702886</v>
      </c>
      <c r="BJ431" s="37">
        <f t="shared" si="295"/>
        <v>-72.266220264379086</v>
      </c>
      <c r="BK431" s="37">
        <f t="shared" si="296"/>
        <v>-11.722956063783815</v>
      </c>
      <c r="BL431" s="37">
        <f t="shared" si="297"/>
        <v>-74.969709513724879</v>
      </c>
    </row>
    <row r="432" spans="22:64" x14ac:dyDescent="0.35">
      <c r="V432" s="29">
        <v>5.28000000000005</v>
      </c>
      <c r="W432" s="36">
        <f t="shared" si="301"/>
        <v>1905460.7179634692</v>
      </c>
      <c r="X432" s="30">
        <f t="shared" si="298"/>
        <v>-6.6910605961528935</v>
      </c>
      <c r="Y432" s="31">
        <f t="shared" si="302"/>
        <v>-49.01136998298221</v>
      </c>
      <c r="Z432" s="31">
        <f t="shared" si="303"/>
        <v>-89.796972418097283</v>
      </c>
      <c r="AA432" s="31">
        <f t="shared" si="304"/>
        <v>26.839412682545234</v>
      </c>
      <c r="AB432" s="31">
        <f t="shared" si="305"/>
        <v>-87.392033705363801</v>
      </c>
      <c r="AC432" s="31">
        <f t="shared" si="306"/>
        <v>1.8070346815849305</v>
      </c>
      <c r="AD432" s="31">
        <f t="shared" si="307"/>
        <v>35.691265765301523</v>
      </c>
      <c r="AE432" s="31">
        <f t="shared" si="308"/>
        <v>-27.05598321500494</v>
      </c>
      <c r="AF432" s="31">
        <f t="shared" si="309"/>
        <v>-141.49774035815955</v>
      </c>
      <c r="AG432" s="31">
        <f t="shared" si="291"/>
        <v>73.803921600570277</v>
      </c>
      <c r="AH432" s="31">
        <f t="shared" si="310"/>
        <v>-113.42931870759217</v>
      </c>
      <c r="AI432" s="31">
        <f t="shared" si="311"/>
        <v>-89.999877916577162</v>
      </c>
      <c r="AJ432" s="31">
        <f t="shared" si="312"/>
        <v>46.424457274424967</v>
      </c>
      <c r="AK432" s="31">
        <f t="shared" si="313"/>
        <v>89.726535209397227</v>
      </c>
      <c r="AL432" s="32">
        <f t="shared" si="314"/>
        <v>-28.014848295774112</v>
      </c>
      <c r="AM432" s="31">
        <f t="shared" si="315"/>
        <v>-87.722310022705656</v>
      </c>
      <c r="AN432" s="31">
        <f t="shared" si="316"/>
        <v>-21.215788128371042</v>
      </c>
      <c r="AO432" s="31">
        <f t="shared" si="317"/>
        <v>-87.995652729885592</v>
      </c>
      <c r="AP432" s="30">
        <f t="shared" si="292"/>
        <v>19.493882694704595</v>
      </c>
      <c r="AQ432" s="30">
        <f t="shared" si="293"/>
        <v>-19.244228782212005</v>
      </c>
      <c r="AR432" s="31">
        <f t="shared" si="318"/>
        <v>-48.022117430883391</v>
      </c>
      <c r="AS432" s="33">
        <f t="shared" si="319"/>
        <v>-229.49339308804514</v>
      </c>
      <c r="AT432" s="31">
        <f t="shared" si="320"/>
        <v>0.15504208291727747</v>
      </c>
      <c r="AU432" s="31">
        <f t="shared" si="321"/>
        <v>10.793504943829038</v>
      </c>
      <c r="AV432" s="32">
        <f t="shared" si="322"/>
        <v>-1.8780535710532275E-3</v>
      </c>
      <c r="AW432" s="31">
        <f t="shared" si="323"/>
        <v>-1.1914307762889935</v>
      </c>
      <c r="AX432" s="34">
        <f t="shared" si="324"/>
        <v>0.15316402934622425</v>
      </c>
      <c r="AY432" s="35">
        <f t="shared" si="325"/>
        <v>9.6020741675400458</v>
      </c>
      <c r="AZ432" s="10">
        <f t="shared" si="299"/>
        <v>-70.286125498509136</v>
      </c>
      <c r="BA432" s="10">
        <f t="shared" si="300"/>
        <v>-367.83356993029764</v>
      </c>
      <c r="BB432" s="10">
        <f t="shared" si="326"/>
        <v>-187.83356993029764</v>
      </c>
      <c r="BC432" s="62"/>
      <c r="BD432" s="60">
        <f t="shared" si="327"/>
        <v>-70</v>
      </c>
      <c r="BE432" s="60">
        <f t="shared" si="328"/>
        <v>-368</v>
      </c>
      <c r="BF432" s="60">
        <f t="shared" si="329"/>
        <v>-188</v>
      </c>
      <c r="BI432" s="37">
        <f t="shared" si="294"/>
        <v>-10.507381336340639</v>
      </c>
      <c r="BJ432" s="37">
        <f t="shared" si="295"/>
        <v>-72.645394505620558</v>
      </c>
      <c r="BK432" s="37">
        <f t="shared" si="296"/>
        <v>-11.909790760631322</v>
      </c>
      <c r="BL432" s="37">
        <f t="shared" si="297"/>
        <v>-75.296856504171998</v>
      </c>
    </row>
    <row r="433" spans="22:64" x14ac:dyDescent="0.35">
      <c r="V433" s="29">
        <v>5.2900000000000498</v>
      </c>
      <c r="W433" s="38">
        <f t="shared" si="301"/>
        <v>1949844.5997582723</v>
      </c>
      <c r="X433" s="30">
        <f t="shared" si="298"/>
        <v>-6.6910605961528935</v>
      </c>
      <c r="Y433" s="31">
        <f t="shared" si="302"/>
        <v>-49.211367528660467</v>
      </c>
      <c r="Z433" s="31">
        <f t="shared" si="303"/>
        <v>-89.801593852708962</v>
      </c>
      <c r="AA433" s="31">
        <f t="shared" si="304"/>
        <v>27.03900796937392</v>
      </c>
      <c r="AB433" s="31">
        <f t="shared" si="305"/>
        <v>-87.451319076349108</v>
      </c>
      <c r="AC433" s="31">
        <f t="shared" si="306"/>
        <v>1.8761488125031958</v>
      </c>
      <c r="AD433" s="31">
        <f t="shared" si="307"/>
        <v>36.318642685239141</v>
      </c>
      <c r="AE433" s="31">
        <f t="shared" si="308"/>
        <v>-26.987271342936246</v>
      </c>
      <c r="AF433" s="31">
        <f t="shared" si="309"/>
        <v>-140.93427024381896</v>
      </c>
      <c r="AG433" s="31">
        <f t="shared" si="291"/>
        <v>73.803921600570277</v>
      </c>
      <c r="AH433" s="31">
        <f t="shared" si="310"/>
        <v>-113.62931870759128</v>
      </c>
      <c r="AI433" s="31">
        <f t="shared" si="311"/>
        <v>-89.99988069553514</v>
      </c>
      <c r="AJ433" s="31">
        <f t="shared" si="312"/>
        <v>46.624452821730806</v>
      </c>
      <c r="AK433" s="31">
        <f t="shared" si="313"/>
        <v>89.732759936670689</v>
      </c>
      <c r="AL433" s="32">
        <f t="shared" si="314"/>
        <v>-28.214539551452425</v>
      </c>
      <c r="AM433" s="31">
        <f t="shared" si="315"/>
        <v>-87.774103819081191</v>
      </c>
      <c r="AN433" s="31">
        <f t="shared" si="316"/>
        <v>-21.415483836742624</v>
      </c>
      <c r="AO433" s="31">
        <f t="shared" si="317"/>
        <v>-88.041224577945641</v>
      </c>
      <c r="AP433" s="30">
        <f t="shared" si="292"/>
        <v>19.493882694704595</v>
      </c>
      <c r="AQ433" s="30">
        <f t="shared" si="293"/>
        <v>-19.244228782212005</v>
      </c>
      <c r="AR433" s="31">
        <f t="shared" si="318"/>
        <v>-48.15310126718628</v>
      </c>
      <c r="AS433" s="33">
        <f t="shared" si="319"/>
        <v>-228.97549482176458</v>
      </c>
      <c r="AT433" s="31">
        <f t="shared" si="320"/>
        <v>0.16221417667568538</v>
      </c>
      <c r="AU433" s="31">
        <f t="shared" si="321"/>
        <v>11.0388100868287</v>
      </c>
      <c r="AV433" s="32">
        <f t="shared" si="322"/>
        <v>-1.9665434727336355E-3</v>
      </c>
      <c r="AW433" s="31">
        <f t="shared" si="323"/>
        <v>-1.219174483195971</v>
      </c>
      <c r="AX433" s="34">
        <f t="shared" si="324"/>
        <v>0.16024763320295174</v>
      </c>
      <c r="AY433" s="35">
        <f t="shared" si="325"/>
        <v>9.8196356036327295</v>
      </c>
      <c r="AZ433" s="10">
        <f t="shared" si="299"/>
        <v>-70.779989456273569</v>
      </c>
      <c r="BA433" s="10">
        <f t="shared" si="300"/>
        <v>-367.79082535671301</v>
      </c>
      <c r="BB433" s="10">
        <f t="shared" si="326"/>
        <v>-187.79082535671301</v>
      </c>
      <c r="BC433" s="37"/>
      <c r="BD433" s="60">
        <f t="shared" si="327"/>
        <v>-71</v>
      </c>
      <c r="BE433" s="60">
        <f t="shared" si="328"/>
        <v>-368</v>
      </c>
      <c r="BF433" s="60">
        <f t="shared" si="329"/>
        <v>-188</v>
      </c>
      <c r="BI433" s="37">
        <f t="shared" si="294"/>
        <v>-10.689955194144131</v>
      </c>
      <c r="BJ433" s="37">
        <f t="shared" si="295"/>
        <v>-73.017459365553975</v>
      </c>
      <c r="BK433" s="37">
        <f t="shared" si="296"/>
        <v>-12.097180628146099</v>
      </c>
      <c r="BL433" s="37">
        <f t="shared" si="297"/>
        <v>-75.617506773027159</v>
      </c>
    </row>
    <row r="434" spans="22:64" x14ac:dyDescent="0.35">
      <c r="V434" s="29">
        <v>5.3000000000000496</v>
      </c>
      <c r="W434" s="38">
        <f t="shared" si="301"/>
        <v>1995262.3149691082</v>
      </c>
      <c r="X434" s="30">
        <f t="shared" si="298"/>
        <v>-6.6910605961528935</v>
      </c>
      <c r="Y434" s="31">
        <f t="shared" si="302"/>
        <v>-49.411365184800076</v>
      </c>
      <c r="Z434" s="31">
        <f t="shared" si="303"/>
        <v>-89.80611009312031</v>
      </c>
      <c r="AA434" s="31">
        <f t="shared" si="304"/>
        <v>27.238621436085939</v>
      </c>
      <c r="AB434" s="31">
        <f t="shared" si="305"/>
        <v>-87.509260225014799</v>
      </c>
      <c r="AC434" s="31">
        <f t="shared" si="306"/>
        <v>1.947360337475933</v>
      </c>
      <c r="AD434" s="31">
        <f t="shared" si="307"/>
        <v>36.950344864343336</v>
      </c>
      <c r="AE434" s="31">
        <f t="shared" si="308"/>
        <v>-26.9164440073911</v>
      </c>
      <c r="AF434" s="31">
        <f t="shared" si="309"/>
        <v>-140.36502545379176</v>
      </c>
      <c r="AG434" s="31">
        <f t="shared" si="291"/>
        <v>73.803921600570277</v>
      </c>
      <c r="AH434" s="31">
        <f t="shared" si="310"/>
        <v>-113.82931870759043</v>
      </c>
      <c r="AI434" s="31">
        <f t="shared" si="311"/>
        <v>-89.999883411236326</v>
      </c>
      <c r="AJ434" s="31">
        <f t="shared" si="312"/>
        <v>46.824448569436612</v>
      </c>
      <c r="AK434" s="31">
        <f t="shared" si="313"/>
        <v>89.738842977948494</v>
      </c>
      <c r="AL434" s="32">
        <f t="shared" si="314"/>
        <v>-28.414244682423437</v>
      </c>
      <c r="AM434" s="31">
        <f t="shared" si="315"/>
        <v>-87.824722161931007</v>
      </c>
      <c r="AN434" s="31">
        <f t="shared" si="316"/>
        <v>-21.615193220006979</v>
      </c>
      <c r="AO434" s="31">
        <f t="shared" si="317"/>
        <v>-88.085762595218839</v>
      </c>
      <c r="AP434" s="30">
        <f t="shared" si="292"/>
        <v>19.493882694704595</v>
      </c>
      <c r="AQ434" s="30">
        <f t="shared" si="293"/>
        <v>-19.244228782212005</v>
      </c>
      <c r="AR434" s="31">
        <f t="shared" si="318"/>
        <v>-48.281983314905489</v>
      </c>
      <c r="AS434" s="33">
        <f t="shared" si="319"/>
        <v>-228.45078804901061</v>
      </c>
      <c r="AT434" s="31">
        <f t="shared" si="320"/>
        <v>0.169711607674423</v>
      </c>
      <c r="AU434" s="31">
        <f t="shared" si="321"/>
        <v>11.289405567904121</v>
      </c>
      <c r="AV434" s="32">
        <f t="shared" si="322"/>
        <v>-2.0592018425443928E-3</v>
      </c>
      <c r="AW434" s="31">
        <f t="shared" si="323"/>
        <v>-1.2475638320267486</v>
      </c>
      <c r="AX434" s="34">
        <f t="shared" si="324"/>
        <v>0.1676524058318786</v>
      </c>
      <c r="AY434" s="35">
        <f t="shared" si="325"/>
        <v>10.041841735877371</v>
      </c>
      <c r="AZ434" s="10">
        <f t="shared" si="299"/>
        <v>-71.272682507239395</v>
      </c>
      <c r="BA434" s="10">
        <f t="shared" si="300"/>
        <v>-367.72318282725234</v>
      </c>
      <c r="BB434" s="10">
        <f t="shared" si="326"/>
        <v>-187.72318282725234</v>
      </c>
      <c r="BC434" s="37"/>
      <c r="BD434" s="60">
        <f t="shared" si="327"/>
        <v>-71</v>
      </c>
      <c r="BE434" s="60">
        <f t="shared" si="328"/>
        <v>-368</v>
      </c>
      <c r="BF434" s="60">
        <f t="shared" si="329"/>
        <v>-188</v>
      </c>
      <c r="BI434" s="37">
        <f t="shared" si="294"/>
        <v>-10.873247829458649</v>
      </c>
      <c r="BJ434" s="37">
        <f t="shared" si="295"/>
        <v>-73.382486555805386</v>
      </c>
      <c r="BK434" s="37">
        <f t="shared" si="296"/>
        <v>-12.28510376870714</v>
      </c>
      <c r="BL434" s="37">
        <f t="shared" si="297"/>
        <v>-75.931749958313731</v>
      </c>
    </row>
    <row r="435" spans="22:64" x14ac:dyDescent="0.35">
      <c r="V435" s="29">
        <v>5.3100000000000502</v>
      </c>
      <c r="W435" s="36">
        <f t="shared" si="301"/>
        <v>2041737.9446697666</v>
      </c>
      <c r="X435" s="30">
        <f t="shared" si="298"/>
        <v>-6.6910605961528935</v>
      </c>
      <c r="Y435" s="31">
        <f t="shared" si="302"/>
        <v>-49.611362946429637</v>
      </c>
      <c r="Z435" s="31">
        <f t="shared" si="303"/>
        <v>-89.81052353367717</v>
      </c>
      <c r="AA435" s="31">
        <f t="shared" si="304"/>
        <v>27.438252267544172</v>
      </c>
      <c r="AB435" s="31">
        <f t="shared" si="305"/>
        <v>-87.565887398224731</v>
      </c>
      <c r="AC435" s="31">
        <f t="shared" si="306"/>
        <v>2.020697241169966</v>
      </c>
      <c r="AD435" s="31">
        <f t="shared" si="307"/>
        <v>37.586092958118961</v>
      </c>
      <c r="AE435" s="31">
        <f t="shared" si="308"/>
        <v>-26.843474033868393</v>
      </c>
      <c r="AF435" s="31">
        <f t="shared" si="309"/>
        <v>-139.79031797378292</v>
      </c>
      <c r="AG435" s="31">
        <f t="shared" si="291"/>
        <v>73.803921600570277</v>
      </c>
      <c r="AH435" s="31">
        <f t="shared" si="310"/>
        <v>-114.02931870758962</v>
      </c>
      <c r="AI435" s="31">
        <f t="shared" si="311"/>
        <v>-89.999886065120592</v>
      </c>
      <c r="AJ435" s="31">
        <f t="shared" si="312"/>
        <v>47.024444508523324</v>
      </c>
      <c r="AK435" s="31">
        <f t="shared" si="313"/>
        <v>89.74478755799079</v>
      </c>
      <c r="AL435" s="32">
        <f t="shared" si="314"/>
        <v>-28.613963065996568</v>
      </c>
      <c r="AM435" s="31">
        <f t="shared" si="315"/>
        <v>-87.874191573530922</v>
      </c>
      <c r="AN435" s="31">
        <f t="shared" si="316"/>
        <v>-21.814915664492592</v>
      </c>
      <c r="AO435" s="31">
        <f t="shared" si="317"/>
        <v>-88.129290080660724</v>
      </c>
      <c r="AP435" s="30">
        <f t="shared" si="292"/>
        <v>19.493882694704595</v>
      </c>
      <c r="AQ435" s="30">
        <f t="shared" si="293"/>
        <v>-19.244228782212005</v>
      </c>
      <c r="AR435" s="31">
        <f t="shared" si="318"/>
        <v>-48.408735785868394</v>
      </c>
      <c r="AS435" s="33">
        <f t="shared" si="319"/>
        <v>-227.91960805444364</v>
      </c>
      <c r="AT435" s="31">
        <f t="shared" si="320"/>
        <v>0.17754853383096275</v>
      </c>
      <c r="AU435" s="31">
        <f t="shared" si="321"/>
        <v>11.545385887818497</v>
      </c>
      <c r="AV435" s="32">
        <f t="shared" si="322"/>
        <v>-2.1562249479850784E-3</v>
      </c>
      <c r="AW435" s="31">
        <f t="shared" si="323"/>
        <v>-1.2766138193994039</v>
      </c>
      <c r="AX435" s="34">
        <f t="shared" si="324"/>
        <v>0.17539230888297766</v>
      </c>
      <c r="AY435" s="35">
        <f t="shared" si="325"/>
        <v>10.268772068419093</v>
      </c>
      <c r="AZ435" s="10">
        <f t="shared" si="299"/>
        <v>-71.764114695442828</v>
      </c>
      <c r="BA435" s="10">
        <f t="shared" si="300"/>
        <v>-367.6310640556664</v>
      </c>
      <c r="BB435" s="10">
        <f t="shared" si="326"/>
        <v>-187.6310640556664</v>
      </c>
      <c r="BC435" s="62"/>
      <c r="BD435" s="60">
        <f t="shared" si="327"/>
        <v>-72</v>
      </c>
      <c r="BE435" s="60">
        <f t="shared" si="328"/>
        <v>-368</v>
      </c>
      <c r="BF435" s="60">
        <f t="shared" si="329"/>
        <v>-188</v>
      </c>
      <c r="BI435" s="37">
        <f t="shared" si="294"/>
        <v>-11.057232195879514</v>
      </c>
      <c r="BJ435" s="37">
        <f t="shared" si="295"/>
        <v>-73.74055104676026</v>
      </c>
      <c r="BK435" s="37">
        <f t="shared" si="296"/>
        <v>-12.47353902257789</v>
      </c>
      <c r="BL435" s="37">
        <f t="shared" si="297"/>
        <v>-76.239677022881622</v>
      </c>
    </row>
    <row r="436" spans="22:64" x14ac:dyDescent="0.35">
      <c r="V436" s="29">
        <v>5.32000000000005</v>
      </c>
      <c r="W436" s="38">
        <f t="shared" si="301"/>
        <v>2089296.1308542823</v>
      </c>
      <c r="X436" s="30">
        <f t="shared" si="298"/>
        <v>-6.6910605961528935</v>
      </c>
      <c r="Y436" s="31">
        <f t="shared" si="302"/>
        <v>-49.811360808801375</v>
      </c>
      <c r="Z436" s="31">
        <f t="shared" si="303"/>
        <v>-89.814836514234528</v>
      </c>
      <c r="AA436" s="31">
        <f t="shared" si="304"/>
        <v>27.637899685027261</v>
      </c>
      <c r="AB436" s="31">
        <f t="shared" si="305"/>
        <v>-87.621230177697413</v>
      </c>
      <c r="AC436" s="31">
        <f t="shared" si="306"/>
        <v>2.0961857750810928</v>
      </c>
      <c r="AD436" s="31">
        <f t="shared" si="307"/>
        <v>38.225597893385057</v>
      </c>
      <c r="AE436" s="31">
        <f t="shared" si="308"/>
        <v>-26.768335944845916</v>
      </c>
      <c r="AF436" s="31">
        <f t="shared" si="309"/>
        <v>-139.21046879854691</v>
      </c>
      <c r="AG436" s="31">
        <f t="shared" si="291"/>
        <v>73.803921600570277</v>
      </c>
      <c r="AH436" s="31">
        <f t="shared" si="310"/>
        <v>-114.22931870758886</v>
      </c>
      <c r="AI436" s="31">
        <f t="shared" si="311"/>
        <v>-89.999888658595069</v>
      </c>
      <c r="AJ436" s="31">
        <f t="shared" si="312"/>
        <v>47.224440630377686</v>
      </c>
      <c r="AK436" s="31">
        <f t="shared" si="313"/>
        <v>89.750596828180377</v>
      </c>
      <c r="AL436" s="32">
        <f t="shared" si="314"/>
        <v>-28.813694107348766</v>
      </c>
      <c r="AM436" s="31">
        <f t="shared" si="315"/>
        <v>-87.922537988026988</v>
      </c>
      <c r="AN436" s="31">
        <f t="shared" si="316"/>
        <v>-22.014650583989663</v>
      </c>
      <c r="AO436" s="31">
        <f t="shared" si="317"/>
        <v>-88.17182981844168</v>
      </c>
      <c r="AP436" s="30">
        <f t="shared" si="292"/>
        <v>19.493882694704595</v>
      </c>
      <c r="AQ436" s="30">
        <f t="shared" si="293"/>
        <v>-19.244228782212005</v>
      </c>
      <c r="AR436" s="31">
        <f t="shared" si="318"/>
        <v>-48.533332616342989</v>
      </c>
      <c r="AS436" s="33">
        <f t="shared" si="319"/>
        <v>-227.38229861698858</v>
      </c>
      <c r="AT436" s="31">
        <f t="shared" si="320"/>
        <v>0.1857396737761538</v>
      </c>
      <c r="AU436" s="31">
        <f t="shared" si="321"/>
        <v>11.80684587569583</v>
      </c>
      <c r="AV436" s="32">
        <f t="shared" si="322"/>
        <v>-2.257818288395187E-3</v>
      </c>
      <c r="AW436" s="31">
        <f t="shared" si="323"/>
        <v>-1.3063397882251258</v>
      </c>
      <c r="AX436" s="34">
        <f t="shared" si="324"/>
        <v>0.18348185548775861</v>
      </c>
      <c r="AY436" s="35">
        <f t="shared" si="325"/>
        <v>10.500506087470704</v>
      </c>
      <c r="AZ436" s="10">
        <f t="shared" si="299"/>
        <v>-72.254198767086919</v>
      </c>
      <c r="BA436" s="10">
        <f t="shared" si="300"/>
        <v>-367.51490335318147</v>
      </c>
      <c r="BB436" s="10">
        <f t="shared" si="326"/>
        <v>-187.51490335318147</v>
      </c>
      <c r="BC436" s="37"/>
      <c r="BD436" s="60">
        <f t="shared" si="327"/>
        <v>-72</v>
      </c>
      <c r="BE436" s="60">
        <f t="shared" si="328"/>
        <v>-368</v>
      </c>
      <c r="BF436" s="60">
        <f t="shared" si="329"/>
        <v>-188</v>
      </c>
      <c r="BI436" s="37">
        <f t="shared" si="294"/>
        <v>-11.24188205262322</v>
      </c>
      <c r="BJ436" s="37">
        <f t="shared" si="295"/>
        <v>-74.091730772716701</v>
      </c>
      <c r="BK436" s="37">
        <f t="shared" si="296"/>
        <v>-12.662465953608473</v>
      </c>
      <c r="BL436" s="37">
        <f t="shared" si="297"/>
        <v>-76.54138005094687</v>
      </c>
    </row>
    <row r="437" spans="22:64" x14ac:dyDescent="0.35">
      <c r="V437" s="29">
        <v>5.3300000000000498</v>
      </c>
      <c r="W437" s="38">
        <f t="shared" si="301"/>
        <v>2137962.0895024803</v>
      </c>
      <c r="X437" s="30">
        <f t="shared" si="298"/>
        <v>-6.6910605961528935</v>
      </c>
      <c r="Y437" s="31">
        <f t="shared" si="302"/>
        <v>-50.011358767381246</v>
      </c>
      <c r="Z437" s="31">
        <f t="shared" si="303"/>
        <v>-89.819051321396103</v>
      </c>
      <c r="AA437" s="31">
        <f t="shared" si="304"/>
        <v>27.837562944614564</v>
      </c>
      <c r="AB437" s="31">
        <f t="shared" si="305"/>
        <v>-87.675317493597902</v>
      </c>
      <c r="AC437" s="31">
        <f t="shared" si="306"/>
        <v>2.173850358174843</v>
      </c>
      <c r="AD437" s="31">
        <f t="shared" si="307"/>
        <v>38.868561427348254</v>
      </c>
      <c r="AE437" s="31">
        <f t="shared" si="308"/>
        <v>-26.691006060744733</v>
      </c>
      <c r="AF437" s="31">
        <f t="shared" si="309"/>
        <v>-138.62580738764575</v>
      </c>
      <c r="AG437" s="31">
        <f t="shared" si="291"/>
        <v>73.803921600570277</v>
      </c>
      <c r="AH437" s="31">
        <f t="shared" si="310"/>
        <v>-114.42931870758812</v>
      </c>
      <c r="AI437" s="31">
        <f t="shared" si="311"/>
        <v>-89.99989119303487</v>
      </c>
      <c r="AJ437" s="31">
        <f t="shared" si="312"/>
        <v>47.424436926774121</v>
      </c>
      <c r="AK437" s="31">
        <f t="shared" si="313"/>
        <v>89.756273868191172</v>
      </c>
      <c r="AL437" s="32">
        <f t="shared" si="314"/>
        <v>-29.013437238284261</v>
      </c>
      <c r="AM437" s="31">
        <f t="shared" si="315"/>
        <v>-87.969786763787624</v>
      </c>
      <c r="AN437" s="31">
        <f t="shared" si="316"/>
        <v>-22.214397418527987</v>
      </c>
      <c r="AO437" s="31">
        <f t="shared" si="317"/>
        <v>-88.213404088631322</v>
      </c>
      <c r="AP437" s="30">
        <f t="shared" si="292"/>
        <v>19.493882694704595</v>
      </c>
      <c r="AQ437" s="30">
        <f t="shared" si="293"/>
        <v>-19.244228782212005</v>
      </c>
      <c r="AR437" s="31">
        <f t="shared" si="318"/>
        <v>-48.655749566780131</v>
      </c>
      <c r="AS437" s="33">
        <f t="shared" si="319"/>
        <v>-226.83921147627706</v>
      </c>
      <c r="AT437" s="31">
        <f t="shared" si="320"/>
        <v>0.19430032395464975</v>
      </c>
      <c r="AU437" s="31">
        <f t="shared" si="321"/>
        <v>12.073880583349775</v>
      </c>
      <c r="AV437" s="32">
        <f t="shared" si="322"/>
        <v>-2.3641970283017795E-3</v>
      </c>
      <c r="AW437" s="31">
        <f t="shared" si="323"/>
        <v>-1.3367574355586402</v>
      </c>
      <c r="AX437" s="34">
        <f t="shared" si="324"/>
        <v>0.19193612692634796</v>
      </c>
      <c r="AY437" s="35">
        <f t="shared" si="325"/>
        <v>10.737123147791134</v>
      </c>
      <c r="AZ437" s="10">
        <f t="shared" si="299"/>
        <v>-72.742850232210543</v>
      </c>
      <c r="BA437" s="10">
        <f t="shared" si="300"/>
        <v>-367.3751467336333</v>
      </c>
      <c r="BB437" s="10">
        <f t="shared" si="326"/>
        <v>-187.3751467336333</v>
      </c>
      <c r="BC437" s="37"/>
      <c r="BD437" s="60">
        <f t="shared" si="327"/>
        <v>-73</v>
      </c>
      <c r="BE437" s="60">
        <f t="shared" si="328"/>
        <v>-367</v>
      </c>
      <c r="BF437" s="60">
        <f t="shared" si="329"/>
        <v>-187</v>
      </c>
      <c r="BI437" s="37">
        <f t="shared" si="294"/>
        <v>-11.427171958104589</v>
      </c>
      <c r="BJ437" s="37">
        <f t="shared" si="295"/>
        <v>-74.436106349144779</v>
      </c>
      <c r="BK437" s="37">
        <f t="shared" si="296"/>
        <v>-12.851864834252179</v>
      </c>
      <c r="BL437" s="37">
        <f t="shared" si="297"/>
        <v>-76.836952056002602</v>
      </c>
    </row>
    <row r="438" spans="22:64" x14ac:dyDescent="0.35">
      <c r="V438" s="29">
        <v>5.3400000000000496</v>
      </c>
      <c r="W438" s="36">
        <f t="shared" si="301"/>
        <v>2187761.6239498062</v>
      </c>
      <c r="X438" s="30">
        <f t="shared" si="298"/>
        <v>-6.6910605961528935</v>
      </c>
      <c r="Y438" s="31">
        <f t="shared" si="302"/>
        <v>-50.21135681783926</v>
      </c>
      <c r="Z438" s="31">
        <f t="shared" si="303"/>
        <v>-89.823170189725914</v>
      </c>
      <c r="AA438" s="31">
        <f t="shared" si="304"/>
        <v>28.037241335641504</v>
      </c>
      <c r="AB438" s="31">
        <f t="shared" si="305"/>
        <v>-87.728177637922542</v>
      </c>
      <c r="AC438" s="31">
        <f t="shared" si="306"/>
        <v>2.2537134827574694</v>
      </c>
      <c r="AD438" s="31">
        <f t="shared" si="307"/>
        <v>39.51467675906617</v>
      </c>
      <c r="AE438" s="31">
        <f t="shared" si="308"/>
        <v>-26.611462595593181</v>
      </c>
      <c r="AF438" s="31">
        <f t="shared" si="309"/>
        <v>-138.03667106858228</v>
      </c>
      <c r="AG438" s="31">
        <f t="shared" si="291"/>
        <v>73.803921600570277</v>
      </c>
      <c r="AH438" s="31">
        <f t="shared" si="310"/>
        <v>-114.6293187075874</v>
      </c>
      <c r="AI438" s="31">
        <f t="shared" si="311"/>
        <v>-89.999893669783788</v>
      </c>
      <c r="AJ438" s="31">
        <f t="shared" si="312"/>
        <v>47.624433389857224</v>
      </c>
      <c r="AK438" s="31">
        <f t="shared" si="313"/>
        <v>89.761821687618806</v>
      </c>
      <c r="AL438" s="32">
        <f t="shared" si="314"/>
        <v>-29.213191916048711</v>
      </c>
      <c r="AM438" s="31">
        <f t="shared" si="315"/>
        <v>-88.015962695543081</v>
      </c>
      <c r="AN438" s="31">
        <f t="shared" si="316"/>
        <v>-22.414155633208612</v>
      </c>
      <c r="AO438" s="31">
        <f t="shared" si="317"/>
        <v>-88.254034677708063</v>
      </c>
      <c r="AP438" s="30">
        <f t="shared" si="292"/>
        <v>19.493882694704595</v>
      </c>
      <c r="AQ438" s="30">
        <f t="shared" si="293"/>
        <v>-19.244228782212005</v>
      </c>
      <c r="AR438" s="31">
        <f t="shared" si="318"/>
        <v>-48.775964316309199</v>
      </c>
      <c r="AS438" s="33">
        <f t="shared" si="319"/>
        <v>-226.29070574629034</v>
      </c>
      <c r="AT438" s="31">
        <f t="shared" si="320"/>
        <v>0.20324637576192262</v>
      </c>
      <c r="AU438" s="31">
        <f t="shared" si="321"/>
        <v>12.346585171309792</v>
      </c>
      <c r="AV438" s="32">
        <f t="shared" si="322"/>
        <v>-2.4755864510322377E-3</v>
      </c>
      <c r="AW438" s="31">
        <f t="shared" si="323"/>
        <v>-1.3678828206160767</v>
      </c>
      <c r="AX438" s="34">
        <f t="shared" si="324"/>
        <v>0.20077078931089037</v>
      </c>
      <c r="AY438" s="35">
        <f t="shared" si="325"/>
        <v>10.978702350693716</v>
      </c>
      <c r="AZ438" s="10">
        <f t="shared" si="299"/>
        <v>-73.229987418897053</v>
      </c>
      <c r="BA438" s="10">
        <f t="shared" si="300"/>
        <v>-367.21225099756617</v>
      </c>
      <c r="BB438" s="10">
        <f t="shared" si="326"/>
        <v>-187.21225099756617</v>
      </c>
      <c r="BC438" s="62"/>
      <c r="BD438" s="60">
        <f t="shared" si="327"/>
        <v>-73</v>
      </c>
      <c r="BE438" s="60">
        <f t="shared" si="328"/>
        <v>-367</v>
      </c>
      <c r="BF438" s="60">
        <f t="shared" si="329"/>
        <v>-187</v>
      </c>
      <c r="BI438" s="37">
        <f t="shared" si="294"/>
        <v>-11.613077261892517</v>
      </c>
      <c r="BJ438" s="37">
        <f t="shared" si="295"/>
        <v>-74.773760802153589</v>
      </c>
      <c r="BK438" s="37">
        <f t="shared" si="296"/>
        <v>-13.041716630006224</v>
      </c>
      <c r="BL438" s="37">
        <f t="shared" si="297"/>
        <v>-77.126486799815964</v>
      </c>
    </row>
    <row r="439" spans="22:64" x14ac:dyDescent="0.35">
      <c r="V439" s="29">
        <v>5.3500000000000503</v>
      </c>
      <c r="W439" s="38">
        <f t="shared" si="301"/>
        <v>2238721.138568603</v>
      </c>
      <c r="X439" s="30">
        <f t="shared" si="298"/>
        <v>-6.6910605961528935</v>
      </c>
      <c r="Y439" s="31">
        <f t="shared" si="302"/>
        <v>-50.411354956040313</v>
      </c>
      <c r="Z439" s="31">
        <f t="shared" si="303"/>
        <v>-89.827195302932083</v>
      </c>
      <c r="AA439" s="31">
        <f t="shared" si="304"/>
        <v>28.236934179222608</v>
      </c>
      <c r="AB439" s="31">
        <f t="shared" si="305"/>
        <v>-87.779838277674628</v>
      </c>
      <c r="AC439" s="31">
        <f t="shared" si="306"/>
        <v>2.3357956263193609</v>
      </c>
      <c r="AD439" s="31">
        <f t="shared" si="307"/>
        <v>40.163629190842421</v>
      </c>
      <c r="AE439" s="31">
        <f t="shared" si="308"/>
        <v>-26.529685746651239</v>
      </c>
      <c r="AF439" s="31">
        <f t="shared" si="309"/>
        <v>-137.44340438976428</v>
      </c>
      <c r="AG439" s="31">
        <f t="shared" si="291"/>
        <v>73.803921600570277</v>
      </c>
      <c r="AH439" s="31">
        <f t="shared" si="310"/>
        <v>-114.82931870758675</v>
      </c>
      <c r="AI439" s="31">
        <f t="shared" si="311"/>
        <v>-89.999896090154991</v>
      </c>
      <c r="AJ439" s="31">
        <f t="shared" si="312"/>
        <v>47.824430012125134</v>
      </c>
      <c r="AK439" s="31">
        <f t="shared" si="313"/>
        <v>89.767243227574212</v>
      </c>
      <c r="AL439" s="32">
        <f t="shared" si="314"/>
        <v>-29.412957622195744</v>
      </c>
      <c r="AM439" s="31">
        <f t="shared" si="315"/>
        <v>-88.061090026312556</v>
      </c>
      <c r="AN439" s="31">
        <f t="shared" si="316"/>
        <v>-22.613924717087084</v>
      </c>
      <c r="AO439" s="31">
        <f t="shared" si="317"/>
        <v>-88.293742888893334</v>
      </c>
      <c r="AP439" s="30">
        <f t="shared" si="292"/>
        <v>19.493882694704595</v>
      </c>
      <c r="AQ439" s="30">
        <f t="shared" si="293"/>
        <v>-19.244228782212005</v>
      </c>
      <c r="AR439" s="31">
        <f t="shared" si="318"/>
        <v>-48.893956551245736</v>
      </c>
      <c r="AS439" s="33">
        <f t="shared" si="319"/>
        <v>-225.73714727865763</v>
      </c>
      <c r="AT439" s="31">
        <f t="shared" si="320"/>
        <v>0.21259433266267794</v>
      </c>
      <c r="AU439" s="31">
        <f t="shared" si="321"/>
        <v>12.625054786169555</v>
      </c>
      <c r="AV439" s="32">
        <f t="shared" si="322"/>
        <v>-2.5922224335084348E-3</v>
      </c>
      <c r="AW439" s="31">
        <f t="shared" si="323"/>
        <v>-1.3997323729631359</v>
      </c>
      <c r="AX439" s="34">
        <f t="shared" si="324"/>
        <v>0.21000211022916951</v>
      </c>
      <c r="AY439" s="35">
        <f t="shared" si="325"/>
        <v>11.225322413206419</v>
      </c>
      <c r="AZ439" s="10">
        <f t="shared" si="299"/>
        <v>-73.715531519605605</v>
      </c>
      <c r="BA439" s="10">
        <f t="shared" si="300"/>
        <v>-367.02668279784979</v>
      </c>
      <c r="BB439" s="10">
        <f t="shared" si="326"/>
        <v>-187.02668279784979</v>
      </c>
      <c r="BC439" s="37"/>
      <c r="BD439" s="60">
        <f t="shared" si="327"/>
        <v>-74</v>
      </c>
      <c r="BE439" s="60">
        <f t="shared" si="328"/>
        <v>-367</v>
      </c>
      <c r="BF439" s="60">
        <f t="shared" si="329"/>
        <v>-187</v>
      </c>
      <c r="BI439" s="37">
        <f t="shared" si="294"/>
        <v>-11.799574095209691</v>
      </c>
      <c r="BJ439" s="37">
        <f t="shared" si="295"/>
        <v>-75.104779310195596</v>
      </c>
      <c r="BK439" s="37">
        <f t="shared" si="296"/>
        <v>-13.232002983379342</v>
      </c>
      <c r="BL439" s="37">
        <f t="shared" si="297"/>
        <v>-77.410078622202988</v>
      </c>
    </row>
    <row r="440" spans="22:64" x14ac:dyDescent="0.35">
      <c r="V440" s="29">
        <v>5.3600000000000501</v>
      </c>
      <c r="W440" s="38">
        <f t="shared" si="301"/>
        <v>2290867.6527680382</v>
      </c>
      <c r="X440" s="30">
        <f t="shared" si="298"/>
        <v>-6.6910605961528935</v>
      </c>
      <c r="Y440" s="31">
        <f t="shared" si="302"/>
        <v>-50.611353178035358</v>
      </c>
      <c r="Z440" s="31">
        <f t="shared" si="303"/>
        <v>-89.831128795023872</v>
      </c>
      <c r="AA440" s="31">
        <f t="shared" si="304"/>
        <v>28.436640826839231</v>
      </c>
      <c r="AB440" s="31">
        <f t="shared" si="305"/>
        <v>-87.830326467829238</v>
      </c>
      <c r="AC440" s="31">
        <f t="shared" si="306"/>
        <v>2.4201151700624308</v>
      </c>
      <c r="AD440" s="31">
        <f t="shared" si="307"/>
        <v>40.815096836571087</v>
      </c>
      <c r="AE440" s="31">
        <f t="shared" si="308"/>
        <v>-26.445657777286591</v>
      </c>
      <c r="AF440" s="31">
        <f t="shared" si="309"/>
        <v>-136.84635842628202</v>
      </c>
      <c r="AG440" s="31">
        <f t="shared" si="291"/>
        <v>73.803921600570277</v>
      </c>
      <c r="AH440" s="31">
        <f t="shared" si="310"/>
        <v>-115.02931870758609</v>
      </c>
      <c r="AI440" s="31">
        <f t="shared" si="311"/>
        <v>-89.999898455431833</v>
      </c>
      <c r="AJ440" s="31">
        <f t="shared" si="312"/>
        <v>48.024426786413549</v>
      </c>
      <c r="AK440" s="31">
        <f t="shared" si="313"/>
        <v>89.772541362241085</v>
      </c>
      <c r="AL440" s="32">
        <f t="shared" si="314"/>
        <v>-29.612733861503358</v>
      </c>
      <c r="AM440" s="31">
        <f t="shared" si="315"/>
        <v>-88.105192459119664</v>
      </c>
      <c r="AN440" s="31">
        <f t="shared" si="316"/>
        <v>-22.813704182105617</v>
      </c>
      <c r="AO440" s="31">
        <f t="shared" si="317"/>
        <v>-88.332549552310411</v>
      </c>
      <c r="AP440" s="30">
        <f t="shared" si="292"/>
        <v>19.493882694704595</v>
      </c>
      <c r="AQ440" s="30">
        <f t="shared" si="293"/>
        <v>-19.244228782212005</v>
      </c>
      <c r="AR440" s="31">
        <f t="shared" si="318"/>
        <v>-49.009708046899618</v>
      </c>
      <c r="AS440" s="33">
        <f t="shared" si="319"/>
        <v>-225.17890797859243</v>
      </c>
      <c r="AT440" s="31">
        <f t="shared" si="320"/>
        <v>0.22236132722948543</v>
      </c>
      <c r="AU440" s="31">
        <f t="shared" si="321"/>
        <v>12.909384428882474</v>
      </c>
      <c r="AV440" s="32">
        <f t="shared" si="322"/>
        <v>-2.7143519432365998E-3</v>
      </c>
      <c r="AW440" s="31">
        <f t="shared" si="323"/>
        <v>-1.4323229008763096</v>
      </c>
      <c r="AX440" s="34">
        <f t="shared" si="324"/>
        <v>0.21964697528624882</v>
      </c>
      <c r="AY440" s="35">
        <f t="shared" si="325"/>
        <v>11.477061528006164</v>
      </c>
      <c r="AZ440" s="10">
        <f t="shared" si="299"/>
        <v>-74.199406629227184</v>
      </c>
      <c r="BA440" s="10">
        <f t="shared" si="300"/>
        <v>-366.81891768980671</v>
      </c>
      <c r="BB440" s="10">
        <f t="shared" si="326"/>
        <v>-186.81891768980671</v>
      </c>
      <c r="BC440" s="37"/>
      <c r="BD440" s="60">
        <f t="shared" si="327"/>
        <v>-74</v>
      </c>
      <c r="BE440" s="60">
        <f t="shared" si="328"/>
        <v>-367</v>
      </c>
      <c r="BF440" s="60">
        <f t="shared" si="329"/>
        <v>-187</v>
      </c>
      <c r="BI440" s="37">
        <f t="shared" si="294"/>
        <v>-11.986639360133072</v>
      </c>
      <c r="BJ440" s="37">
        <f t="shared" si="295"/>
        <v>-75.429248957969378</v>
      </c>
      <c r="BK440" s="37">
        <f t="shared" si="296"/>
        <v>-13.422706197480739</v>
      </c>
      <c r="BL440" s="37">
        <f t="shared" si="297"/>
        <v>-77.68782228125103</v>
      </c>
    </row>
    <row r="441" spans="22:64" x14ac:dyDescent="0.35">
      <c r="V441" s="29">
        <v>5.3700000000000498</v>
      </c>
      <c r="W441" s="36">
        <f t="shared" si="301"/>
        <v>2344228.8153201933</v>
      </c>
      <c r="X441" s="30">
        <f t="shared" si="298"/>
        <v>-6.6910605961528935</v>
      </c>
      <c r="Y441" s="31">
        <f t="shared" si="302"/>
        <v>-50.811351480053133</v>
      </c>
      <c r="Z441" s="31">
        <f t="shared" si="303"/>
        <v>-89.834972751442479</v>
      </c>
      <c r="AA441" s="31">
        <f t="shared" si="304"/>
        <v>28.636360658989446</v>
      </c>
      <c r="AB441" s="31">
        <f t="shared" si="305"/>
        <v>-87.879668664086637</v>
      </c>
      <c r="AC441" s="31">
        <f t="shared" si="306"/>
        <v>2.506688324783501</v>
      </c>
      <c r="AD441" s="31">
        <f t="shared" si="307"/>
        <v>41.468751373546048</v>
      </c>
      <c r="AE441" s="31">
        <f t="shared" si="308"/>
        <v>-26.359363092433082</v>
      </c>
      <c r="AF441" s="31">
        <f t="shared" si="309"/>
        <v>-136.24589004198307</v>
      </c>
      <c r="AG441" s="31">
        <f t="shared" si="291"/>
        <v>73.803921600570277</v>
      </c>
      <c r="AH441" s="31">
        <f t="shared" si="310"/>
        <v>-115.22931870758548</v>
      </c>
      <c r="AI441" s="31">
        <f t="shared" si="311"/>
        <v>-89.999900766868407</v>
      </c>
      <c r="AJ441" s="31">
        <f t="shared" si="312"/>
        <v>48.224423705880682</v>
      </c>
      <c r="AK441" s="31">
        <f t="shared" si="313"/>
        <v>89.777718900397915</v>
      </c>
      <c r="AL441" s="32">
        <f t="shared" si="314"/>
        <v>-29.812520160938437</v>
      </c>
      <c r="AM441" s="31">
        <f t="shared" si="315"/>
        <v>-88.148293168497176</v>
      </c>
      <c r="AN441" s="31">
        <f t="shared" si="316"/>
        <v>-23.013493562072956</v>
      </c>
      <c r="AO441" s="31">
        <f t="shared" si="317"/>
        <v>-88.370475034967669</v>
      </c>
      <c r="AP441" s="30">
        <f t="shared" si="292"/>
        <v>19.493882694704595</v>
      </c>
      <c r="AQ441" s="30">
        <f t="shared" si="293"/>
        <v>-19.244228782212005</v>
      </c>
      <c r="AR441" s="31">
        <f t="shared" si="318"/>
        <v>-49.123202742013447</v>
      </c>
      <c r="AS441" s="33">
        <f t="shared" si="319"/>
        <v>-224.61636507695073</v>
      </c>
      <c r="AT441" s="31">
        <f t="shared" si="320"/>
        <v>0.23256513803434953</v>
      </c>
      <c r="AU441" s="31">
        <f t="shared" si="321"/>
        <v>13.1996688136333</v>
      </c>
      <c r="AV441" s="32">
        <f t="shared" si="322"/>
        <v>-2.8422335584885076E-3</v>
      </c>
      <c r="AW441" s="31">
        <f t="shared" si="323"/>
        <v>-1.4656715998799961</v>
      </c>
      <c r="AX441" s="34">
        <f t="shared" si="324"/>
        <v>0.22972290447586102</v>
      </c>
      <c r="AY441" s="35">
        <f t="shared" si="325"/>
        <v>11.733997213753304</v>
      </c>
      <c r="AZ441" s="10">
        <f t="shared" si="299"/>
        <v>-74.681539774499612</v>
      </c>
      <c r="BA441" s="10">
        <f t="shared" si="300"/>
        <v>-366.58943916926603</v>
      </c>
      <c r="BB441" s="10">
        <f t="shared" si="326"/>
        <v>-186.58943916926603</v>
      </c>
      <c r="BC441" s="62"/>
      <c r="BD441" s="60">
        <f t="shared" si="327"/>
        <v>-75</v>
      </c>
      <c r="BE441" s="60">
        <f t="shared" si="328"/>
        <v>-367</v>
      </c>
      <c r="BF441" s="60">
        <f t="shared" si="329"/>
        <v>-187</v>
      </c>
      <c r="BI441" s="37">
        <f t="shared" si="294"/>
        <v>-12.174250717644217</v>
      </c>
      <c r="BJ441" s="37">
        <f t="shared" si="295"/>
        <v>-75.747258502424444</v>
      </c>
      <c r="BK441" s="37">
        <f t="shared" si="296"/>
        <v>-13.613809219317815</v>
      </c>
      <c r="BL441" s="37">
        <f t="shared" si="297"/>
        <v>-77.959812803644141</v>
      </c>
    </row>
    <row r="442" spans="22:64" x14ac:dyDescent="0.35">
      <c r="V442" s="29">
        <v>5.3800000000000496</v>
      </c>
      <c r="W442" s="38">
        <f t="shared" si="301"/>
        <v>2398832.9190197675</v>
      </c>
      <c r="X442" s="30">
        <f t="shared" si="298"/>
        <v>-6.6910605961528935</v>
      </c>
      <c r="Y442" s="31">
        <f t="shared" si="302"/>
        <v>-51.011349858492075</v>
      </c>
      <c r="Z442" s="31">
        <f t="shared" si="303"/>
        <v>-89.83872921016598</v>
      </c>
      <c r="AA442" s="31">
        <f t="shared" si="304"/>
        <v>28.836093083896973</v>
      </c>
      <c r="AB442" s="31">
        <f t="shared" si="305"/>
        <v>-87.927890735413115</v>
      </c>
      <c r="AC442" s="31">
        <f t="shared" si="306"/>
        <v>2.5955290647361591</v>
      </c>
      <c r="AD442" s="31">
        <f t="shared" si="307"/>
        <v>42.12425883377032</v>
      </c>
      <c r="AE442" s="31">
        <f t="shared" si="308"/>
        <v>-26.270788306011838</v>
      </c>
      <c r="AF442" s="31">
        <f t="shared" si="309"/>
        <v>-135.64236111180878</v>
      </c>
      <c r="AG442" s="31">
        <f t="shared" si="291"/>
        <v>73.803921600570277</v>
      </c>
      <c r="AH442" s="31">
        <f t="shared" si="310"/>
        <v>-115.42931870758488</v>
      </c>
      <c r="AI442" s="31">
        <f t="shared" si="311"/>
        <v>-89.999903025690259</v>
      </c>
      <c r="AJ442" s="31">
        <f t="shared" si="312"/>
        <v>48.424420763992593</v>
      </c>
      <c r="AK442" s="31">
        <f t="shared" si="313"/>
        <v>89.78277858690555</v>
      </c>
      <c r="AL442" s="32">
        <f t="shared" si="314"/>
        <v>-30.012316068666664</v>
      </c>
      <c r="AM442" s="31">
        <f t="shared" si="315"/>
        <v>-88.190414811781864</v>
      </c>
      <c r="AN442" s="31">
        <f t="shared" si="316"/>
        <v>-23.213292411688677</v>
      </c>
      <c r="AO442" s="31">
        <f t="shared" si="317"/>
        <v>-88.407539250566572</v>
      </c>
      <c r="AP442" s="30">
        <f t="shared" si="292"/>
        <v>19.493882694704595</v>
      </c>
      <c r="AQ442" s="30">
        <f t="shared" si="293"/>
        <v>-19.244228782212005</v>
      </c>
      <c r="AR442" s="31">
        <f t="shared" si="318"/>
        <v>-49.234426805207924</v>
      </c>
      <c r="AS442" s="33">
        <f t="shared" si="319"/>
        <v>-224.04990036237535</v>
      </c>
      <c r="AT442" s="31">
        <f t="shared" si="320"/>
        <v>0.2432242063191809</v>
      </c>
      <c r="AU442" s="31">
        <f t="shared" si="321"/>
        <v>13.496002216919326</v>
      </c>
      <c r="AV442" s="32">
        <f t="shared" si="322"/>
        <v>-2.9761380127486092E-3</v>
      </c>
      <c r="AW442" s="31">
        <f t="shared" si="323"/>
        <v>-1.499796061462167</v>
      </c>
      <c r="AX442" s="34">
        <f t="shared" si="324"/>
        <v>0.24024806830643231</v>
      </c>
      <c r="AY442" s="35">
        <f t="shared" si="325"/>
        <v>11.996206155457159</v>
      </c>
      <c r="AZ442" s="10">
        <f t="shared" si="299"/>
        <v>-75.161860934452875</v>
      </c>
      <c r="BA442" s="10">
        <f t="shared" si="300"/>
        <v>-366.33873770236897</v>
      </c>
      <c r="BB442" s="10">
        <f t="shared" si="326"/>
        <v>-186.33873770236897</v>
      </c>
      <c r="BC442" s="37"/>
      <c r="BD442" s="60">
        <f t="shared" si="327"/>
        <v>-75</v>
      </c>
      <c r="BE442" s="60">
        <f t="shared" si="328"/>
        <v>-366</v>
      </c>
      <c r="BF442" s="60">
        <f t="shared" si="329"/>
        <v>-186</v>
      </c>
      <c r="BI442" s="37">
        <f t="shared" si="294"/>
        <v>-12.362386574669181</v>
      </c>
      <c r="BJ442" s="37">
        <f t="shared" si="295"/>
        <v>-76.05889815071815</v>
      </c>
      <c r="BK442" s="37">
        <f t="shared" si="296"/>
        <v>-13.805295622882202</v>
      </c>
      <c r="BL442" s="37">
        <f t="shared" si="297"/>
        <v>-78.226145344732615</v>
      </c>
    </row>
    <row r="443" spans="22:64" x14ac:dyDescent="0.35">
      <c r="V443" s="29">
        <v>5.3900000000000503</v>
      </c>
      <c r="W443" s="38">
        <f t="shared" si="301"/>
        <v>2454708.9156853179</v>
      </c>
      <c r="X443" s="30">
        <f t="shared" si="298"/>
        <v>-6.6910605961528935</v>
      </c>
      <c r="Y443" s="31">
        <f t="shared" si="302"/>
        <v>-51.211348309912744</v>
      </c>
      <c r="Z443" s="31">
        <f t="shared" si="303"/>
        <v>-89.842400162789261</v>
      </c>
      <c r="AA443" s="31">
        <f t="shared" si="304"/>
        <v>29.035837536277135</v>
      </c>
      <c r="AB443" s="31">
        <f t="shared" si="305"/>
        <v>-87.97501797636923</v>
      </c>
      <c r="AC443" s="31">
        <f t="shared" si="306"/>
        <v>2.6866490700361996</v>
      </c>
      <c r="AD443" s="31">
        <f t="shared" si="307"/>
        <v>42.781280430360809</v>
      </c>
      <c r="AE443" s="31">
        <f t="shared" si="308"/>
        <v>-26.179922299752302</v>
      </c>
      <c r="AF443" s="31">
        <f t="shared" si="309"/>
        <v>-135.0361377087977</v>
      </c>
      <c r="AG443" s="31">
        <f t="shared" si="291"/>
        <v>73.803921600570277</v>
      </c>
      <c r="AH443" s="31">
        <f t="shared" si="310"/>
        <v>-115.62931870758435</v>
      </c>
      <c r="AI443" s="31">
        <f t="shared" si="311"/>
        <v>-89.999905233095035</v>
      </c>
      <c r="AJ443" s="31">
        <f t="shared" si="312"/>
        <v>48.624417954509425</v>
      </c>
      <c r="AK443" s="31">
        <f t="shared" si="313"/>
        <v>89.787723104160904</v>
      </c>
      <c r="AL443" s="32">
        <f t="shared" si="314"/>
        <v>-30.212121153106544</v>
      </c>
      <c r="AM443" s="31">
        <f t="shared" si="315"/>
        <v>-88.231579540201167</v>
      </c>
      <c r="AN443" s="31">
        <f t="shared" si="316"/>
        <v>-23.413100305611188</v>
      </c>
      <c r="AO443" s="31">
        <f t="shared" si="317"/>
        <v>-88.443761669135299</v>
      </c>
      <c r="AP443" s="30">
        <f t="shared" si="292"/>
        <v>19.493882694704595</v>
      </c>
      <c r="AQ443" s="30">
        <f t="shared" si="293"/>
        <v>-19.244228782212005</v>
      </c>
      <c r="AR443" s="31">
        <f t="shared" si="318"/>
        <v>-49.343368692870897</v>
      </c>
      <c r="AS443" s="33">
        <f t="shared" si="319"/>
        <v>-223.47989937793301</v>
      </c>
      <c r="AT443" s="31">
        <f t="shared" si="320"/>
        <v>0.25435765236439251</v>
      </c>
      <c r="AU443" s="31">
        <f t="shared" si="321"/>
        <v>13.798478316485589</v>
      </c>
      <c r="AV443" s="32">
        <f t="shared" si="322"/>
        <v>-3.1163487645798618E-3</v>
      </c>
      <c r="AW443" s="31">
        <f t="shared" si="323"/>
        <v>-1.5347142819714024</v>
      </c>
      <c r="AX443" s="34">
        <f t="shared" si="324"/>
        <v>0.25124130359981267</v>
      </c>
      <c r="AY443" s="35">
        <f t="shared" si="325"/>
        <v>12.263764034514187</v>
      </c>
      <c r="AZ443" s="10">
        <f t="shared" si="299"/>
        <v>-75.640303051609081</v>
      </c>
      <c r="BA443" s="10">
        <f t="shared" si="300"/>
        <v>-366.06730975133087</v>
      </c>
      <c r="BB443" s="10">
        <f t="shared" si="326"/>
        <v>-186.06730975133087</v>
      </c>
      <c r="BC443" s="37"/>
      <c r="BD443" s="60">
        <f t="shared" si="327"/>
        <v>-76</v>
      </c>
      <c r="BE443" s="60">
        <f t="shared" si="328"/>
        <v>-366</v>
      </c>
      <c r="BF443" s="60">
        <f t="shared" si="329"/>
        <v>-186</v>
      </c>
      <c r="BI443" s="37">
        <f t="shared" si="294"/>
        <v>-12.551026070240358</v>
      </c>
      <c r="BJ443" s="37">
        <f t="shared" si="295"/>
        <v>-76.364259349931032</v>
      </c>
      <c r="BK443" s="37">
        <f t="shared" si="296"/>
        <v>-13.997149592097639</v>
      </c>
      <c r="BL443" s="37">
        <f t="shared" si="297"/>
        <v>-78.486915057981022</v>
      </c>
    </row>
    <row r="444" spans="22:64" x14ac:dyDescent="0.35">
      <c r="V444" s="29">
        <v>5.4000000000000501</v>
      </c>
      <c r="W444" s="36">
        <f t="shared" si="301"/>
        <v>2511886.4315098748</v>
      </c>
      <c r="X444" s="30">
        <f t="shared" si="298"/>
        <v>-6.6910605961528935</v>
      </c>
      <c r="Y444" s="31">
        <f t="shared" si="302"/>
        <v>-51.411346831030436</v>
      </c>
      <c r="Z444" s="31">
        <f t="shared" si="303"/>
        <v>-89.845987555579356</v>
      </c>
      <c r="AA444" s="31">
        <f t="shared" si="304"/>
        <v>29.235593476156989</v>
      </c>
      <c r="AB444" s="31">
        <f t="shared" si="305"/>
        <v>-88.021075119225458</v>
      </c>
      <c r="AC444" s="31">
        <f t="shared" si="306"/>
        <v>2.7800576781092352</v>
      </c>
      <c r="AD444" s="31">
        <f t="shared" si="307"/>
        <v>43.43947341424041</v>
      </c>
      <c r="AE444" s="31">
        <f t="shared" si="308"/>
        <v>-26.086756272917107</v>
      </c>
      <c r="AF444" s="31">
        <f t="shared" si="309"/>
        <v>-134.42758926056439</v>
      </c>
      <c r="AG444" s="31">
        <f t="shared" si="291"/>
        <v>73.803921600570277</v>
      </c>
      <c r="AH444" s="31">
        <f t="shared" si="310"/>
        <v>-115.82931870758381</v>
      </c>
      <c r="AI444" s="31">
        <f t="shared" si="311"/>
        <v>-89.999907390253156</v>
      </c>
      <c r="AJ444" s="31">
        <f t="shared" si="312"/>
        <v>48.824415271472134</v>
      </c>
      <c r="AK444" s="31">
        <f t="shared" si="313"/>
        <v>89.792555073517718</v>
      </c>
      <c r="AL444" s="32">
        <f t="shared" si="314"/>
        <v>-30.411935002025096</v>
      </c>
      <c r="AM444" s="31">
        <f t="shared" si="315"/>
        <v>-88.271809009752829</v>
      </c>
      <c r="AN444" s="31">
        <f t="shared" si="316"/>
        <v>-23.612916837566495</v>
      </c>
      <c r="AO444" s="31">
        <f t="shared" si="317"/>
        <v>-88.479161326488267</v>
      </c>
      <c r="AP444" s="30">
        <f t="shared" si="292"/>
        <v>19.493882694704595</v>
      </c>
      <c r="AQ444" s="30">
        <f t="shared" si="293"/>
        <v>-19.244228782212005</v>
      </c>
      <c r="AR444" s="31">
        <f t="shared" si="318"/>
        <v>-49.450019197991011</v>
      </c>
      <c r="AS444" s="33">
        <f t="shared" si="319"/>
        <v>-222.90675058705267</v>
      </c>
      <c r="AT444" s="31">
        <f t="shared" si="320"/>
        <v>0.26598529146746258</v>
      </c>
      <c r="AU444" s="31">
        <f t="shared" si="321"/>
        <v>14.107190019769638</v>
      </c>
      <c r="AV444" s="32">
        <f t="shared" si="322"/>
        <v>-3.2631625940342393E-3</v>
      </c>
      <c r="AW444" s="31">
        <f t="shared" si="323"/>
        <v>-1.5704446716979077</v>
      </c>
      <c r="AX444" s="34">
        <f t="shared" si="324"/>
        <v>0.26272212887342833</v>
      </c>
      <c r="AY444" s="35">
        <f t="shared" si="325"/>
        <v>12.536745348071729</v>
      </c>
      <c r="AZ444" s="10">
        <f t="shared" si="299"/>
        <v>-76.116802033716894</v>
      </c>
      <c r="BA444" s="10">
        <f t="shared" si="300"/>
        <v>-365.77565680070893</v>
      </c>
      <c r="BB444" s="10">
        <f t="shared" si="326"/>
        <v>-185.77565680070893</v>
      </c>
      <c r="BC444" s="62"/>
      <c r="BD444" s="60">
        <f t="shared" si="327"/>
        <v>-76</v>
      </c>
      <c r="BE444" s="60">
        <f t="shared" si="328"/>
        <v>-366</v>
      </c>
      <c r="BF444" s="60">
        <f t="shared" si="329"/>
        <v>-186</v>
      </c>
      <c r="BI444" s="37">
        <f t="shared" si="294"/>
        <v>-12.740149060903326</v>
      </c>
      <c r="BJ444" s="37">
        <f t="shared" si="295"/>
        <v>-76.663434588306202</v>
      </c>
      <c r="BK444" s="37">
        <f t="shared" si="296"/>
        <v>-14.189355903695981</v>
      </c>
      <c r="BL444" s="37">
        <f t="shared" si="297"/>
        <v>-78.74221697342179</v>
      </c>
    </row>
    <row r="445" spans="22:64" x14ac:dyDescent="0.35">
      <c r="V445" s="29">
        <v>5.4100000000000499</v>
      </c>
      <c r="W445" s="38">
        <f t="shared" si="301"/>
        <v>2570395.7827691603</v>
      </c>
      <c r="X445" s="30">
        <f t="shared" si="298"/>
        <v>-6.6910605961528935</v>
      </c>
      <c r="Y445" s="31">
        <f t="shared" si="302"/>
        <v>-51.611345418708304</v>
      </c>
      <c r="Z445" s="31">
        <f t="shared" si="303"/>
        <v>-89.849493290506871</v>
      </c>
      <c r="AA445" s="31">
        <f t="shared" si="304"/>
        <v>29.435360387747622</v>
      </c>
      <c r="AB445" s="31">
        <f t="shared" si="305"/>
        <v>-88.066086345865543</v>
      </c>
      <c r="AC445" s="31">
        <f t="shared" si="306"/>
        <v>2.8757618446061022</v>
      </c>
      <c r="AD445" s="31">
        <f t="shared" si="307"/>
        <v>44.09849195596108</v>
      </c>
      <c r="AE445" s="31">
        <f t="shared" si="308"/>
        <v>-25.991283782507473</v>
      </c>
      <c r="AF445" s="31">
        <f t="shared" si="309"/>
        <v>-133.8170876804113</v>
      </c>
      <c r="AG445" s="31">
        <f t="shared" si="291"/>
        <v>73.803921600570277</v>
      </c>
      <c r="AH445" s="31">
        <f t="shared" si="310"/>
        <v>-116.02931870758327</v>
      </c>
      <c r="AI445" s="31">
        <f t="shared" si="311"/>
        <v>-89.999909498308369</v>
      </c>
      <c r="AJ445" s="31">
        <f t="shared" si="312"/>
        <v>49.024412709189846</v>
      </c>
      <c r="AK445" s="31">
        <f t="shared" si="313"/>
        <v>89.797277056675028</v>
      </c>
      <c r="AL445" s="32">
        <f t="shared" si="314"/>
        <v>-30.61175722167372</v>
      </c>
      <c r="AM445" s="31">
        <f t="shared" si="315"/>
        <v>-88.311124391879687</v>
      </c>
      <c r="AN445" s="31">
        <f t="shared" si="316"/>
        <v>-23.812741619496869</v>
      </c>
      <c r="AO445" s="31">
        <f t="shared" si="317"/>
        <v>-88.513756833513028</v>
      </c>
      <c r="AP445" s="30">
        <f t="shared" si="292"/>
        <v>19.493882694704595</v>
      </c>
      <c r="AQ445" s="30">
        <f t="shared" si="293"/>
        <v>-19.244228782212005</v>
      </c>
      <c r="AR445" s="31">
        <f t="shared" si="318"/>
        <v>-49.554371489511752</v>
      </c>
      <c r="AS445" s="33">
        <f t="shared" si="319"/>
        <v>-222.33084451392432</v>
      </c>
      <c r="AT445" s="31">
        <f t="shared" si="320"/>
        <v>0.27812764943595408</v>
      </c>
      <c r="AU445" s="31">
        <f t="shared" si="321"/>
        <v>14.4222292815292</v>
      </c>
      <c r="AV445" s="32">
        <f t="shared" si="322"/>
        <v>-3.4168902268635797E-3</v>
      </c>
      <c r="AW445" s="31">
        <f t="shared" si="323"/>
        <v>-1.6070060641411974</v>
      </c>
      <c r="AX445" s="34">
        <f t="shared" si="324"/>
        <v>0.27471075920909049</v>
      </c>
      <c r="AY445" s="35">
        <f t="shared" si="325"/>
        <v>12.815223217388002</v>
      </c>
      <c r="AZ445" s="10">
        <f t="shared" si="299"/>
        <v>-76.591296745868718</v>
      </c>
      <c r="BA445" s="10">
        <f t="shared" si="300"/>
        <v>-365.46428438902308</v>
      </c>
      <c r="BB445" s="10">
        <f t="shared" si="326"/>
        <v>-185.46428438902308</v>
      </c>
      <c r="BC445" s="37"/>
      <c r="BD445" s="60">
        <f t="shared" si="327"/>
        <v>-77</v>
      </c>
      <c r="BE445" s="60">
        <f t="shared" si="328"/>
        <v>-365</v>
      </c>
      <c r="BF445" s="60">
        <f t="shared" si="329"/>
        <v>-185</v>
      </c>
      <c r="BI445" s="37">
        <f t="shared" si="294"/>
        <v>-12.929736105484151</v>
      </c>
      <c r="BJ445" s="37">
        <f t="shared" si="295"/>
        <v>-76.956517207746515</v>
      </c>
      <c r="BK445" s="37">
        <f t="shared" si="296"/>
        <v>-14.381899910081906</v>
      </c>
      <c r="BL445" s="37">
        <f t="shared" si="297"/>
        <v>-78.992145884740225</v>
      </c>
    </row>
    <row r="446" spans="22:64" x14ac:dyDescent="0.35">
      <c r="V446" s="29">
        <v>5.4200000000000497</v>
      </c>
      <c r="W446" s="38">
        <f t="shared" si="301"/>
        <v>2630267.991895685</v>
      </c>
      <c r="X446" s="30">
        <f t="shared" si="298"/>
        <v>-6.6910605961528935</v>
      </c>
      <c r="Y446" s="31">
        <f t="shared" si="302"/>
        <v>-51.811344069950721</v>
      </c>
      <c r="Z446" s="31">
        <f t="shared" si="303"/>
        <v>-89.852919226253775</v>
      </c>
      <c r="AA446" s="31">
        <f t="shared" si="304"/>
        <v>29.635137778366094</v>
      </c>
      <c r="AB446" s="31">
        <f t="shared" si="305"/>
        <v>-88.110075299478311</v>
      </c>
      <c r="AC446" s="31">
        <f t="shared" si="306"/>
        <v>2.9737661141316849</v>
      </c>
      <c r="AD446" s="31">
        <f t="shared" si="307"/>
        <v>44.757988047205231</v>
      </c>
      <c r="AE446" s="31">
        <f t="shared" si="308"/>
        <v>-25.893500773605837</v>
      </c>
      <c r="AF446" s="31">
        <f t="shared" si="309"/>
        <v>-133.20500647852685</v>
      </c>
      <c r="AG446" s="31">
        <f t="shared" si="291"/>
        <v>73.803921600570277</v>
      </c>
      <c r="AH446" s="31">
        <f t="shared" si="310"/>
        <v>-116.22931870758279</v>
      </c>
      <c r="AI446" s="31">
        <f t="shared" si="311"/>
        <v>-89.999911558378372</v>
      </c>
      <c r="AJ446" s="31">
        <f t="shared" si="312"/>
        <v>49.224410262227856</v>
      </c>
      <c r="AK446" s="31">
        <f t="shared" si="313"/>
        <v>89.801891557034054</v>
      </c>
      <c r="AL446" s="32">
        <f t="shared" si="314"/>
        <v>-30.81158743596238</v>
      </c>
      <c r="AM446" s="31">
        <f t="shared" si="315"/>
        <v>-88.349546383940762</v>
      </c>
      <c r="AN446" s="31">
        <f t="shared" si="316"/>
        <v>-24.012574280747039</v>
      </c>
      <c r="AO446" s="31">
        <f t="shared" si="317"/>
        <v>-88.54756638528508</v>
      </c>
      <c r="AP446" s="30">
        <f t="shared" si="292"/>
        <v>19.493882694704595</v>
      </c>
      <c r="AQ446" s="30">
        <f t="shared" si="293"/>
        <v>-19.244228782212005</v>
      </c>
      <c r="AR446" s="31">
        <f t="shared" si="318"/>
        <v>-49.656421141860285</v>
      </c>
      <c r="AS446" s="33">
        <f t="shared" si="319"/>
        <v>-221.75257286381193</v>
      </c>
      <c r="AT446" s="31">
        <f t="shared" si="320"/>
        <v>0.29080597749157089</v>
      </c>
      <c r="AU446" s="31">
        <f t="shared" si="321"/>
        <v>14.743686910346192</v>
      </c>
      <c r="AV446" s="32">
        <f t="shared" si="322"/>
        <v>-3.5778569878044484E-3</v>
      </c>
      <c r="AW446" s="31">
        <f t="shared" si="323"/>
        <v>-1.6444177254670049</v>
      </c>
      <c r="AX446" s="34">
        <f t="shared" si="324"/>
        <v>0.28722812050376645</v>
      </c>
      <c r="AY446" s="35">
        <f t="shared" si="325"/>
        <v>13.099269184879187</v>
      </c>
      <c r="AZ446" s="10">
        <f t="shared" si="299"/>
        <v>-77.063728992921227</v>
      </c>
      <c r="BA446" s="10">
        <f t="shared" si="300"/>
        <v>-365.13370115082148</v>
      </c>
      <c r="BB446" s="10">
        <f t="shared" si="326"/>
        <v>-185.13370115082148</v>
      </c>
      <c r="BC446" s="37"/>
      <c r="BD446" s="60">
        <f t="shared" si="327"/>
        <v>-77</v>
      </c>
      <c r="BE446" s="60">
        <f t="shared" si="328"/>
        <v>-365</v>
      </c>
      <c r="BF446" s="60">
        <f t="shared" si="329"/>
        <v>-185</v>
      </c>
      <c r="BI446" s="37">
        <f t="shared" si="294"/>
        <v>-13.119768449324031</v>
      </c>
      <c r="BJ446" s="37">
        <f t="shared" si="295"/>
        <v>-77.24360122727407</v>
      </c>
      <c r="BK446" s="37">
        <f t="shared" si="296"/>
        <v>-14.574767522240679</v>
      </c>
      <c r="BL446" s="37">
        <f t="shared" si="297"/>
        <v>-79.236796244614681</v>
      </c>
    </row>
    <row r="447" spans="22:64" x14ac:dyDescent="0.35">
      <c r="V447" s="29">
        <v>5.4300000000000503</v>
      </c>
      <c r="W447" s="36">
        <f t="shared" si="301"/>
        <v>2691534.8039272306</v>
      </c>
      <c r="X447" s="30">
        <f t="shared" si="298"/>
        <v>-6.6910605961528935</v>
      </c>
      <c r="Y447" s="31">
        <f t="shared" si="302"/>
        <v>-52.011342781896872</v>
      </c>
      <c r="Z447" s="31">
        <f t="shared" si="303"/>
        <v>-89.856267179198497</v>
      </c>
      <c r="AA447" s="31">
        <f t="shared" si="304"/>
        <v>29.834925177404973</v>
      </c>
      <c r="AB447" s="31">
        <f t="shared" si="305"/>
        <v>-88.153065096038773</v>
      </c>
      <c r="AC447" s="31">
        <f t="shared" si="306"/>
        <v>3.0740726010479884</v>
      </c>
      <c r="AD447" s="31">
        <f t="shared" si="307"/>
        <v>45.417612416280456</v>
      </c>
      <c r="AE447" s="31">
        <f t="shared" si="308"/>
        <v>-25.793405599596806</v>
      </c>
      <c r="AF447" s="31">
        <f t="shared" si="309"/>
        <v>-132.59171985895682</v>
      </c>
      <c r="AG447" s="31">
        <f t="shared" si="291"/>
        <v>73.803921600570277</v>
      </c>
      <c r="AH447" s="31">
        <f t="shared" si="310"/>
        <v>-116.42931870758234</v>
      </c>
      <c r="AI447" s="31">
        <f t="shared" si="311"/>
        <v>-89.999913571555453</v>
      </c>
      <c r="AJ447" s="31">
        <f t="shared" si="312"/>
        <v>49.424407925396025</v>
      </c>
      <c r="AK447" s="31">
        <f t="shared" si="313"/>
        <v>89.806401021024413</v>
      </c>
      <c r="AL447" s="32">
        <f t="shared" si="314"/>
        <v>-31.01142528567032</v>
      </c>
      <c r="AM447" s="31">
        <f t="shared" si="315"/>
        <v>-88.387095219481452</v>
      </c>
      <c r="AN447" s="31">
        <f t="shared" si="316"/>
        <v>-24.212414467286358</v>
      </c>
      <c r="AO447" s="31">
        <f t="shared" si="317"/>
        <v>-88.580607770012492</v>
      </c>
      <c r="AP447" s="30">
        <f t="shared" si="292"/>
        <v>19.493882694704595</v>
      </c>
      <c r="AQ447" s="30">
        <f t="shared" si="293"/>
        <v>-19.244228782212005</v>
      </c>
      <c r="AR447" s="31">
        <f t="shared" si="318"/>
        <v>-49.75616615439057</v>
      </c>
      <c r="AS447" s="33">
        <f t="shared" si="319"/>
        <v>-221.1723276289693</v>
      </c>
      <c r="AT447" s="31">
        <f t="shared" si="320"/>
        <v>0.30404226647388716</v>
      </c>
      <c r="AU447" s="31">
        <f t="shared" si="321"/>
        <v>15.071652363726367</v>
      </c>
      <c r="AV447" s="32">
        <f t="shared" si="322"/>
        <v>-3.7464034842685026E-3</v>
      </c>
      <c r="AW447" s="31">
        <f t="shared" si="323"/>
        <v>-1.6826993641559143</v>
      </c>
      <c r="AX447" s="34">
        <f t="shared" si="324"/>
        <v>0.30029586298961863</v>
      </c>
      <c r="AY447" s="35">
        <f t="shared" si="325"/>
        <v>13.388952999570453</v>
      </c>
      <c r="AZ447" s="10">
        <f t="shared" si="299"/>
        <v>-77.534043492219254</v>
      </c>
      <c r="BA447" s="10">
        <f t="shared" si="300"/>
        <v>-364.78441787447156</v>
      </c>
      <c r="BB447" s="10">
        <f t="shared" si="326"/>
        <v>-184.78441787447156</v>
      </c>
      <c r="BC447" s="62"/>
      <c r="BD447" s="60">
        <f t="shared" si="327"/>
        <v>-78</v>
      </c>
      <c r="BE447" s="60">
        <f t="shared" si="328"/>
        <v>-365</v>
      </c>
      <c r="BF447" s="60">
        <f t="shared" si="329"/>
        <v>-185</v>
      </c>
      <c r="BI447" s="37">
        <f t="shared" si="294"/>
        <v>-13.310228008080397</v>
      </c>
      <c r="BJ447" s="37">
        <f t="shared" si="295"/>
        <v>-77.524781177134017</v>
      </c>
      <c r="BK447" s="37">
        <f t="shared" si="296"/>
        <v>-14.76794519273791</v>
      </c>
      <c r="BL447" s="37">
        <f t="shared" si="297"/>
        <v>-79.47626206793872</v>
      </c>
    </row>
    <row r="448" spans="22:64" x14ac:dyDescent="0.35">
      <c r="V448" s="29">
        <v>5.4400000000000501</v>
      </c>
      <c r="W448" s="38">
        <f t="shared" si="301"/>
        <v>2754228.703338488</v>
      </c>
      <c r="X448" s="30">
        <f t="shared" si="298"/>
        <v>-6.6910605961528935</v>
      </c>
      <c r="Y448" s="31">
        <f t="shared" si="302"/>
        <v>-52.211341551814606</v>
      </c>
      <c r="Z448" s="31">
        <f t="shared" si="303"/>
        <v>-89.859538924378541</v>
      </c>
      <c r="AA448" s="31">
        <f t="shared" si="304"/>
        <v>30.034722135347426</v>
      </c>
      <c r="AB448" s="31">
        <f t="shared" si="305"/>
        <v>-88.195078335579538</v>
      </c>
      <c r="AC448" s="31">
        <f t="shared" si="306"/>
        <v>3.1766809805234395</v>
      </c>
      <c r="AD448" s="31">
        <f t="shared" si="307"/>
        <v>46.077015451756473</v>
      </c>
      <c r="AE448" s="31">
        <f t="shared" si="308"/>
        <v>-25.690999032096634</v>
      </c>
      <c r="AF448" s="31">
        <f t="shared" si="309"/>
        <v>-131.97760180820163</v>
      </c>
      <c r="AG448" s="31">
        <f t="shared" si="291"/>
        <v>73.803921600570277</v>
      </c>
      <c r="AH448" s="31">
        <f t="shared" si="310"/>
        <v>-116.62931870758189</v>
      </c>
      <c r="AI448" s="31">
        <f t="shared" si="311"/>
        <v>-89.999915538907047</v>
      </c>
      <c r="AJ448" s="31">
        <f t="shared" si="312"/>
        <v>49.624405693737764</v>
      </c>
      <c r="AK448" s="31">
        <f t="shared" si="313"/>
        <v>89.810807839399985</v>
      </c>
      <c r="AL448" s="32">
        <f t="shared" si="314"/>
        <v>-31.211270427691829</v>
      </c>
      <c r="AM448" s="31">
        <f t="shared" si="315"/>
        <v>-88.423790678304329</v>
      </c>
      <c r="AN448" s="31">
        <f t="shared" si="316"/>
        <v>-24.412261840965677</v>
      </c>
      <c r="AO448" s="31">
        <f t="shared" si="317"/>
        <v>-88.612898377811391</v>
      </c>
      <c r="AP448" s="30">
        <f t="shared" si="292"/>
        <v>19.493882694704595</v>
      </c>
      <c r="AQ448" s="30">
        <f t="shared" si="293"/>
        <v>-19.244228782212005</v>
      </c>
      <c r="AR448" s="31">
        <f t="shared" si="318"/>
        <v>-49.853606960569721</v>
      </c>
      <c r="AS448" s="33">
        <f t="shared" si="319"/>
        <v>-220.590500186013</v>
      </c>
      <c r="AT448" s="31">
        <f t="shared" si="320"/>
        <v>0.31785926022417332</v>
      </c>
      <c r="AU448" s="31">
        <f t="shared" si="321"/>
        <v>15.40621353154506</v>
      </c>
      <c r="AV448" s="32">
        <f t="shared" si="322"/>
        <v>-3.9228863218269457E-3</v>
      </c>
      <c r="AW448" s="31">
        <f t="shared" si="323"/>
        <v>-1.7218711408461944</v>
      </c>
      <c r="AX448" s="34">
        <f t="shared" si="324"/>
        <v>0.31393637390234636</v>
      </c>
      <c r="AY448" s="35">
        <f t="shared" si="325"/>
        <v>13.684342390698866</v>
      </c>
      <c r="AZ448" s="10">
        <f t="shared" si="299"/>
        <v>-78.002187836708785</v>
      </c>
      <c r="BA448" s="10">
        <f t="shared" si="300"/>
        <v>-364.41694658107571</v>
      </c>
      <c r="BB448" s="10">
        <f t="shared" si="326"/>
        <v>-184.41694658107571</v>
      </c>
      <c r="BC448" s="37"/>
      <c r="BD448" s="60">
        <f t="shared" si="327"/>
        <v>-78</v>
      </c>
      <c r="BE448" s="60">
        <f t="shared" si="328"/>
        <v>-364</v>
      </c>
      <c r="BF448" s="60">
        <f t="shared" si="329"/>
        <v>-184</v>
      </c>
      <c r="BI448" s="37">
        <f t="shared" si="294"/>
        <v>-13.5010973511862</v>
      </c>
      <c r="BJ448" s="37">
        <f t="shared" si="295"/>
        <v>-77.80015194320643</v>
      </c>
      <c r="BK448" s="37">
        <f t="shared" si="296"/>
        <v>-14.961419898855215</v>
      </c>
      <c r="BL448" s="37">
        <f t="shared" si="297"/>
        <v>-79.710636842555175</v>
      </c>
    </row>
    <row r="449" spans="22:64" x14ac:dyDescent="0.35">
      <c r="V449" s="29">
        <v>5.4500000000000499</v>
      </c>
      <c r="W449" s="38">
        <f t="shared" si="301"/>
        <v>2818382.9312647828</v>
      </c>
      <c r="X449" s="30">
        <f t="shared" si="298"/>
        <v>-6.6910605961528935</v>
      </c>
      <c r="Y449" s="31">
        <f t="shared" si="302"/>
        <v>-52.411340377094845</v>
      </c>
      <c r="Z449" s="31">
        <f t="shared" si="303"/>
        <v>-89.862736196431086</v>
      </c>
      <c r="AA449" s="31">
        <f t="shared" si="304"/>
        <v>30.234528222826015</v>
      </c>
      <c r="AB449" s="31">
        <f t="shared" si="305"/>
        <v>-88.23613711325423</v>
      </c>
      <c r="AC449" s="31">
        <f t="shared" si="306"/>
        <v>3.2815884899088283</v>
      </c>
      <c r="AD449" s="31">
        <f t="shared" si="307"/>
        <v>46.735848128295579</v>
      </c>
      <c r="AE449" s="31">
        <f t="shared" si="308"/>
        <v>-25.586284260512898</v>
      </c>
      <c r="AF449" s="31">
        <f t="shared" si="309"/>
        <v>-131.36302518138973</v>
      </c>
      <c r="AG449" s="31">
        <f t="shared" si="291"/>
        <v>73.803921600570277</v>
      </c>
      <c r="AH449" s="31">
        <f t="shared" si="310"/>
        <v>-116.82931870758146</v>
      </c>
      <c r="AI449" s="31">
        <f t="shared" si="311"/>
        <v>-89.999917461476244</v>
      </c>
      <c r="AJ449" s="31">
        <f t="shared" si="312"/>
        <v>49.824403562519599</v>
      </c>
      <c r="AK449" s="31">
        <f t="shared" si="313"/>
        <v>89.815114348505531</v>
      </c>
      <c r="AL449" s="32">
        <f t="shared" si="314"/>
        <v>-31.411122534315666</v>
      </c>
      <c r="AM449" s="31">
        <f t="shared" si="315"/>
        <v>-88.459652096343149</v>
      </c>
      <c r="AN449" s="31">
        <f t="shared" si="316"/>
        <v>-24.612116078807254</v>
      </c>
      <c r="AO449" s="31">
        <f t="shared" si="317"/>
        <v>-88.644455209313861</v>
      </c>
      <c r="AP449" s="30">
        <f t="shared" si="292"/>
        <v>19.493882694704595</v>
      </c>
      <c r="AQ449" s="30">
        <f t="shared" si="293"/>
        <v>-19.244228782212005</v>
      </c>
      <c r="AR449" s="31">
        <f t="shared" si="318"/>
        <v>-49.948746426827562</v>
      </c>
      <c r="AS449" s="33">
        <f t="shared" si="319"/>
        <v>-220.00748039070359</v>
      </c>
      <c r="AT449" s="31">
        <f t="shared" si="320"/>
        <v>0.33228046802139172</v>
      </c>
      <c r="AU449" s="31">
        <f t="shared" si="321"/>
        <v>15.747456507625637</v>
      </c>
      <c r="AV449" s="32">
        <f t="shared" si="322"/>
        <v>-4.107678852970793E-3</v>
      </c>
      <c r="AW449" s="31">
        <f t="shared" si="323"/>
        <v>-1.7619536783731971</v>
      </c>
      <c r="AX449" s="34">
        <f t="shared" si="324"/>
        <v>0.32817278916842091</v>
      </c>
      <c r="AY449" s="35">
        <f t="shared" si="325"/>
        <v>13.985502829252439</v>
      </c>
      <c r="AZ449" s="10">
        <f t="shared" si="299"/>
        <v>-78.468112448611436</v>
      </c>
      <c r="BA449" s="10">
        <f t="shared" si="300"/>
        <v>-364.03179962996359</v>
      </c>
      <c r="BB449" s="10">
        <f t="shared" si="326"/>
        <v>-184.03179962996359</v>
      </c>
      <c r="BC449" s="37"/>
      <c r="BD449" s="60">
        <f t="shared" si="327"/>
        <v>-78</v>
      </c>
      <c r="BE449" s="60">
        <f t="shared" si="328"/>
        <v>-364</v>
      </c>
      <c r="BF449" s="60">
        <f t="shared" si="329"/>
        <v>-184</v>
      </c>
      <c r="BI449" s="37">
        <f t="shared" si="294"/>
        <v>-13.6923596850515</v>
      </c>
      <c r="BJ449" s="37">
        <f t="shared" si="295"/>
        <v>-78.069808621375046</v>
      </c>
      <c r="BK449" s="37">
        <f t="shared" si="296"/>
        <v>-15.155179125900789</v>
      </c>
      <c r="BL449" s="37">
        <f t="shared" si="297"/>
        <v>-79.940013447137417</v>
      </c>
    </row>
    <row r="450" spans="22:64" x14ac:dyDescent="0.35">
      <c r="V450" s="29">
        <v>5.4600000000000497</v>
      </c>
      <c r="W450" s="36">
        <f t="shared" si="301"/>
        <v>2884031.5031269374</v>
      </c>
      <c r="X450" s="30">
        <f t="shared" si="298"/>
        <v>-6.6910605961528935</v>
      </c>
      <c r="Y450" s="31">
        <f t="shared" si="302"/>
        <v>-52.611339255245866</v>
      </c>
      <c r="Z450" s="31">
        <f t="shared" si="303"/>
        <v>-89.865860690512406</v>
      </c>
      <c r="AA450" s="31">
        <f t="shared" si="304"/>
        <v>30.434343029722921</v>
      </c>
      <c r="AB450" s="31">
        <f t="shared" si="305"/>
        <v>-88.276263030194116</v>
      </c>
      <c r="AC450" s="31">
        <f t="shared" si="306"/>
        <v>3.3887899404274133</v>
      </c>
      <c r="AD450" s="31">
        <f t="shared" si="307"/>
        <v>47.393762928699921</v>
      </c>
      <c r="AE450" s="31">
        <f t="shared" si="308"/>
        <v>-25.479266881248428</v>
      </c>
      <c r="AF450" s="31">
        <f t="shared" si="309"/>
        <v>-130.74836079200662</v>
      </c>
      <c r="AG450" s="31">
        <f t="shared" si="291"/>
        <v>73.803921600570277</v>
      </c>
      <c r="AH450" s="31">
        <f t="shared" si="310"/>
        <v>-117.02931870758106</v>
      </c>
      <c r="AI450" s="31">
        <f t="shared" si="311"/>
        <v>-89.999919340282432</v>
      </c>
      <c r="AJ450" s="31">
        <f t="shared" si="312"/>
        <v>50.024401527221059</v>
      </c>
      <c r="AK450" s="31">
        <f t="shared" si="313"/>
        <v>89.819322831514441</v>
      </c>
      <c r="AL450" s="32">
        <f t="shared" si="314"/>
        <v>-31.610981292536326</v>
      </c>
      <c r="AM450" s="31">
        <f t="shared" si="315"/>
        <v>-88.494698375342239</v>
      </c>
      <c r="AN450" s="31">
        <f t="shared" si="316"/>
        <v>-24.811976872326046</v>
      </c>
      <c r="AO450" s="31">
        <f t="shared" si="317"/>
        <v>-88.67529488411023</v>
      </c>
      <c r="AP450" s="30">
        <f t="shared" si="292"/>
        <v>19.493882694704595</v>
      </c>
      <c r="AQ450" s="30">
        <f t="shared" si="293"/>
        <v>-19.244228782212005</v>
      </c>
      <c r="AR450" s="31">
        <f t="shared" si="318"/>
        <v>-50.041589841081887</v>
      </c>
      <c r="AS450" s="33">
        <f t="shared" si="319"/>
        <v>-219.42365567611685</v>
      </c>
      <c r="AT450" s="31">
        <f t="shared" si="320"/>
        <v>0.34733017593400373</v>
      </c>
      <c r="AU450" s="31">
        <f t="shared" si="321"/>
        <v>16.095465349279227</v>
      </c>
      <c r="AV450" s="32">
        <f t="shared" si="322"/>
        <v>-4.3011719606526081E-3</v>
      </c>
      <c r="AW450" s="31">
        <f t="shared" si="323"/>
        <v>-1.8029680720075172</v>
      </c>
      <c r="AX450" s="34">
        <f t="shared" si="324"/>
        <v>0.34302900397335112</v>
      </c>
      <c r="AY450" s="35">
        <f t="shared" si="325"/>
        <v>14.29249727727171</v>
      </c>
      <c r="AZ450" s="10">
        <f t="shared" si="299"/>
        <v>-78.931770523921841</v>
      </c>
      <c r="BA450" s="10">
        <f t="shared" si="300"/>
        <v>-363.62948885619551</v>
      </c>
      <c r="BB450" s="10">
        <f t="shared" si="326"/>
        <v>-183.62948885619551</v>
      </c>
      <c r="BC450" s="62"/>
      <c r="BD450" s="60">
        <f t="shared" si="327"/>
        <v>-79</v>
      </c>
      <c r="BE450" s="60">
        <f t="shared" si="328"/>
        <v>-364</v>
      </c>
      <c r="BF450" s="60">
        <f t="shared" si="329"/>
        <v>-184</v>
      </c>
      <c r="BI450" s="37">
        <f t="shared" si="294"/>
        <v>-13.883998836084317</v>
      </c>
      <c r="BJ450" s="37">
        <f t="shared" si="295"/>
        <v>-78.333846381491014</v>
      </c>
      <c r="BK450" s="37">
        <f t="shared" si="296"/>
        <v>-15.349210850728985</v>
      </c>
      <c r="BL450" s="37">
        <f t="shared" si="297"/>
        <v>-80.164484075859406</v>
      </c>
    </row>
    <row r="451" spans="22:64" x14ac:dyDescent="0.35">
      <c r="V451" s="29">
        <v>5.4700000000000504</v>
      </c>
      <c r="W451" s="38">
        <f t="shared" si="301"/>
        <v>2951209.2266667299</v>
      </c>
      <c r="X451" s="30">
        <f t="shared" si="298"/>
        <v>-6.6910605961528935</v>
      </c>
      <c r="Y451" s="31">
        <f t="shared" si="302"/>
        <v>-52.811338183888175</v>
      </c>
      <c r="Z451" s="31">
        <f t="shared" si="303"/>
        <v>-89.868914063196243</v>
      </c>
      <c r="AA451" s="31">
        <f t="shared" si="304"/>
        <v>30.634166164310294</v>
      </c>
      <c r="AB451" s="31">
        <f t="shared" si="305"/>
        <v>-88.315477204159748</v>
      </c>
      <c r="AC451" s="31">
        <f t="shared" si="306"/>
        <v>3.4982777390743931</v>
      </c>
      <c r="AD451" s="31">
        <f t="shared" si="307"/>
        <v>48.050414756247342</v>
      </c>
      <c r="AE451" s="31">
        <f t="shared" si="308"/>
        <v>-25.369954876656383</v>
      </c>
      <c r="AF451" s="31">
        <f t="shared" si="309"/>
        <v>-130.13397651110864</v>
      </c>
      <c r="AG451" s="31">
        <f t="shared" si="291"/>
        <v>73.803921600570277</v>
      </c>
      <c r="AH451" s="31">
        <f t="shared" si="310"/>
        <v>-117.22931870758067</v>
      </c>
      <c r="AI451" s="31">
        <f t="shared" si="311"/>
        <v>-89.999921176321749</v>
      </c>
      <c r="AJ451" s="31">
        <f t="shared" si="312"/>
        <v>50.224399583525198</v>
      </c>
      <c r="AK451" s="31">
        <f t="shared" si="313"/>
        <v>89.823435519638338</v>
      </c>
      <c r="AL451" s="32">
        <f t="shared" si="314"/>
        <v>-31.810846403396091</v>
      </c>
      <c r="AM451" s="31">
        <f t="shared" si="315"/>
        <v>-88.52894799234376</v>
      </c>
      <c r="AN451" s="31">
        <f t="shared" si="316"/>
        <v>-25.011843926881291</v>
      </c>
      <c r="AO451" s="31">
        <f t="shared" si="317"/>
        <v>-88.705433649027171</v>
      </c>
      <c r="AP451" s="30">
        <f t="shared" si="292"/>
        <v>19.493882694704595</v>
      </c>
      <c r="AQ451" s="30">
        <f t="shared" si="293"/>
        <v>-19.244228782212005</v>
      </c>
      <c r="AR451" s="31">
        <f t="shared" si="318"/>
        <v>-50.132144891045087</v>
      </c>
      <c r="AS451" s="33">
        <f t="shared" si="319"/>
        <v>-218.8394101601358</v>
      </c>
      <c r="AT451" s="31">
        <f t="shared" si="320"/>
        <v>0.36303345694279132</v>
      </c>
      <c r="AU451" s="31">
        <f t="shared" si="321"/>
        <v>16.45032182468416</v>
      </c>
      <c r="AV451" s="32">
        <f t="shared" si="322"/>
        <v>-4.5037748781956771E-3</v>
      </c>
      <c r="AW451" s="31">
        <f t="shared" si="323"/>
        <v>-1.8449358998941476</v>
      </c>
      <c r="AX451" s="34">
        <f t="shared" si="324"/>
        <v>0.35852968206459562</v>
      </c>
      <c r="AY451" s="35">
        <f t="shared" si="325"/>
        <v>14.605385924790012</v>
      </c>
      <c r="AZ451" s="10">
        <f t="shared" si="299"/>
        <v>-79.393117968081356</v>
      </c>
      <c r="BA451" s="10">
        <f t="shared" si="300"/>
        <v>-363.21052474541295</v>
      </c>
      <c r="BB451" s="10">
        <f t="shared" si="326"/>
        <v>-183.21052474541295</v>
      </c>
      <c r="BC451" s="37"/>
      <c r="BD451" s="60">
        <f t="shared" si="327"/>
        <v>-79</v>
      </c>
      <c r="BE451" s="60">
        <f t="shared" si="328"/>
        <v>-363</v>
      </c>
      <c r="BF451" s="60">
        <f t="shared" si="329"/>
        <v>-183</v>
      </c>
      <c r="BI451" s="37">
        <f t="shared" si="294"/>
        <v>-14.075999233601376</v>
      </c>
      <c r="BJ451" s="37">
        <f t="shared" si="295"/>
        <v>-78.59236034056245</v>
      </c>
      <c r="BK451" s="37">
        <f t="shared" si="296"/>
        <v>-15.543503525499489</v>
      </c>
      <c r="BL451" s="37">
        <f t="shared" si="297"/>
        <v>-80.384140169504676</v>
      </c>
    </row>
    <row r="452" spans="22:64" x14ac:dyDescent="0.35">
      <c r="V452" s="29">
        <v>5.4800000000000502</v>
      </c>
      <c r="W452" s="38">
        <f t="shared" si="301"/>
        <v>3019951.7204023674</v>
      </c>
      <c r="X452" s="30">
        <f t="shared" si="298"/>
        <v>-6.6910605961528935</v>
      </c>
      <c r="Y452" s="31">
        <f t="shared" si="302"/>
        <v>-53.011337160749257</v>
      </c>
      <c r="Z452" s="31">
        <f t="shared" si="303"/>
        <v>-89.871897933351804</v>
      </c>
      <c r="AA452" s="31">
        <f t="shared" si="304"/>
        <v>30.833997252428397</v>
      </c>
      <c r="AB452" s="31">
        <f t="shared" si="305"/>
        <v>-88.353800279989684</v>
      </c>
      <c r="AC452" s="31">
        <f t="shared" si="306"/>
        <v>3.6100419205296355</v>
      </c>
      <c r="AD452" s="31">
        <f t="shared" si="307"/>
        <v>48.705461831500081</v>
      </c>
      <c r="AE452" s="31">
        <f t="shared" si="308"/>
        <v>-25.258358583944119</v>
      </c>
      <c r="AF452" s="31">
        <f t="shared" si="309"/>
        <v>-129.52023638184141</v>
      </c>
      <c r="AG452" s="31">
        <f t="shared" ref="AG452:AG515" si="330">DC_gain_comp</f>
        <v>73.803921600570277</v>
      </c>
      <c r="AH452" s="31">
        <f t="shared" si="310"/>
        <v>-117.42931870758029</v>
      </c>
      <c r="AI452" s="31">
        <f t="shared" si="311"/>
        <v>-89.999922970567738</v>
      </c>
      <c r="AJ452" s="31">
        <f t="shared" si="312"/>
        <v>50.42439772730922</v>
      </c>
      <c r="AK452" s="31">
        <f t="shared" si="313"/>
        <v>89.827454593309312</v>
      </c>
      <c r="AL452" s="32">
        <f t="shared" si="314"/>
        <v>-32.010717581356126</v>
      </c>
      <c r="AM452" s="31">
        <f t="shared" si="315"/>
        <v>-88.562419008985344</v>
      </c>
      <c r="AN452" s="31">
        <f t="shared" si="316"/>
        <v>-25.211716961056922</v>
      </c>
      <c r="AO452" s="31">
        <f t="shared" si="317"/>
        <v>-88.73488738624377</v>
      </c>
      <c r="AP452" s="30">
        <f t="shared" ref="AP452:AP515" si="331">-20*LOG(GmPS*Rsns)</f>
        <v>19.493882694704595</v>
      </c>
      <c r="AQ452" s="30">
        <f t="shared" ref="AQ452:AQ515" si="332">20*LOG(Vref/Vout)</f>
        <v>-19.244228782212005</v>
      </c>
      <c r="AR452" s="31">
        <f t="shared" si="318"/>
        <v>-50.220421632508447</v>
      </c>
      <c r="AS452" s="33">
        <f t="shared" si="319"/>
        <v>-218.25512376808518</v>
      </c>
      <c r="AT452" s="31">
        <f t="shared" si="320"/>
        <v>0.3794161796814996</v>
      </c>
      <c r="AU452" s="31">
        <f t="shared" si="321"/>
        <v>16.81210514803805</v>
      </c>
      <c r="AV452" s="32">
        <f t="shared" si="322"/>
        <v>-4.7159160472652105E-3</v>
      </c>
      <c r="AW452" s="31">
        <f t="shared" si="323"/>
        <v>-1.8878792336945498</v>
      </c>
      <c r="AX452" s="34">
        <f t="shared" si="324"/>
        <v>0.37470026363423437</v>
      </c>
      <c r="AY452" s="35">
        <f t="shared" si="325"/>
        <v>14.9242259143435</v>
      </c>
      <c r="AZ452" s="10">
        <f t="shared" si="299"/>
        <v>-79.852113323268526</v>
      </c>
      <c r="BA452" s="10">
        <f t="shared" si="300"/>
        <v>-362.77541565121004</v>
      </c>
      <c r="BB452" s="10">
        <f t="shared" si="326"/>
        <v>-182.77541565121004</v>
      </c>
      <c r="BC452" s="37"/>
      <c r="BD452" s="60">
        <f t="shared" si="327"/>
        <v>-80</v>
      </c>
      <c r="BE452" s="60">
        <f t="shared" si="328"/>
        <v>-363</v>
      </c>
      <c r="BF452" s="60">
        <f t="shared" si="329"/>
        <v>-183</v>
      </c>
      <c r="BI452" s="37">
        <f t="shared" ref="BI452:BI515" si="333">20*LOG(1/SQRT((W452/fp_filter)^2+1))</f>
        <v>-14.268345892692373</v>
      </c>
      <c r="BJ452" s="37">
        <f t="shared" ref="BJ452:BJ515" si="334">-180/PI()*ATAN(W452/fp_filter)</f>
        <v>-78.845445444796283</v>
      </c>
      <c r="BK452" s="37">
        <f t="shared" ref="BK452:BK515" si="335">20*LOG(1/SQRT((W452/f_L)^2+1))</f>
        <v>-15.738046061701942</v>
      </c>
      <c r="BL452" s="37">
        <f t="shared" ref="BL452:BL515" si="336">-180/PI()*ATAN(W452/f_L)</f>
        <v>-80.599072352672053</v>
      </c>
    </row>
    <row r="453" spans="22:64" x14ac:dyDescent="0.35">
      <c r="V453" s="29">
        <v>5.49000000000005</v>
      </c>
      <c r="W453" s="36">
        <f t="shared" si="301"/>
        <v>3090295.4325139499</v>
      </c>
      <c r="X453" s="30">
        <f t="shared" ref="X453:X516" si="337">DC_gain_power</f>
        <v>-6.6910605961528935</v>
      </c>
      <c r="Y453" s="31">
        <f t="shared" si="302"/>
        <v>-53.21133618365895</v>
      </c>
      <c r="Z453" s="31">
        <f t="shared" si="303"/>
        <v>-89.874813883001735</v>
      </c>
      <c r="AA453" s="31">
        <f t="shared" si="304"/>
        <v>31.033835936700576</v>
      </c>
      <c r="AB453" s="31">
        <f t="shared" si="305"/>
        <v>-88.391252439848031</v>
      </c>
      <c r="AC453" s="31">
        <f t="shared" si="306"/>
        <v>3.7240701888000811</v>
      </c>
      <c r="AD453" s="31">
        <f t="shared" si="307"/>
        <v>49.358566567959272</v>
      </c>
      <c r="AE453" s="31">
        <f t="shared" si="308"/>
        <v>-25.144490654311188</v>
      </c>
      <c r="AF453" s="31">
        <f t="shared" si="309"/>
        <v>-128.90749975489052</v>
      </c>
      <c r="AG453" s="31">
        <f t="shared" si="330"/>
        <v>73.803921600570277</v>
      </c>
      <c r="AH453" s="31">
        <f t="shared" si="310"/>
        <v>-117.62931870757996</v>
      </c>
      <c r="AI453" s="31">
        <f t="shared" si="311"/>
        <v>-89.999924723971674</v>
      </c>
      <c r="AJ453" s="31">
        <f t="shared" si="312"/>
        <v>50.624395954635979</v>
      </c>
      <c r="AK453" s="31">
        <f t="shared" si="313"/>
        <v>89.831382183335123</v>
      </c>
      <c r="AL453" s="32">
        <f t="shared" si="314"/>
        <v>-32.210594553695877</v>
      </c>
      <c r="AM453" s="31">
        <f t="shared" si="315"/>
        <v>-88.595129080610647</v>
      </c>
      <c r="AN453" s="31">
        <f t="shared" si="316"/>
        <v>-25.411595706069576</v>
      </c>
      <c r="AO453" s="31">
        <f t="shared" si="317"/>
        <v>-88.763671621247198</v>
      </c>
      <c r="AP453" s="30">
        <f t="shared" si="331"/>
        <v>19.493882694704595</v>
      </c>
      <c r="AQ453" s="30">
        <f t="shared" si="332"/>
        <v>-19.244228782212005</v>
      </c>
      <c r="AR453" s="31">
        <f t="shared" si="318"/>
        <v>-50.30643244788817</v>
      </c>
      <c r="AS453" s="33">
        <f t="shared" si="319"/>
        <v>-217.67117137613772</v>
      </c>
      <c r="AT453" s="31">
        <f t="shared" si="320"/>
        <v>0.39650501563394808</v>
      </c>
      <c r="AU453" s="31">
        <f t="shared" si="321"/>
        <v>17.180891702480054</v>
      </c>
      <c r="AV453" s="32">
        <f t="shared" si="322"/>
        <v>-4.9380440155846576E-3</v>
      </c>
      <c r="AW453" s="31">
        <f t="shared" si="323"/>
        <v>-1.9318206494336512</v>
      </c>
      <c r="AX453" s="34">
        <f t="shared" si="324"/>
        <v>0.3915669716183634</v>
      </c>
      <c r="AY453" s="35">
        <f t="shared" si="325"/>
        <v>15.249071053046402</v>
      </c>
      <c r="AZ453" s="10">
        <f t="shared" ref="AZ453:AZ516" si="338">AR453+AX453+BI453+BK453</f>
        <v>-80.308717687835269</v>
      </c>
      <c r="BA453" s="10">
        <f t="shared" ref="BA453:BA516" si="339">AS453+AY453+BJ453+BL453</f>
        <v>-362.32466705995517</v>
      </c>
      <c r="BB453" s="10">
        <f t="shared" si="326"/>
        <v>-182.32466705995517</v>
      </c>
      <c r="BC453" s="62"/>
      <c r="BD453" s="60">
        <f t="shared" si="327"/>
        <v>-80</v>
      </c>
      <c r="BE453" s="60">
        <f t="shared" si="328"/>
        <v>-362</v>
      </c>
      <c r="BF453" s="60">
        <f t="shared" si="329"/>
        <v>-182</v>
      </c>
      <c r="BI453" s="37">
        <f t="shared" si="333"/>
        <v>-14.461024397096221</v>
      </c>
      <c r="BJ453" s="37">
        <f t="shared" si="334"/>
        <v>-79.093196360116977</v>
      </c>
      <c r="BK453" s="37">
        <f t="shared" si="335"/>
        <v>-15.932827814469242</v>
      </c>
      <c r="BL453" s="37">
        <f t="shared" si="336"/>
        <v>-80.809370376746884</v>
      </c>
    </row>
    <row r="454" spans="22:64" x14ac:dyDescent="0.35">
      <c r="V454" s="29">
        <v>5.5000000000000497</v>
      </c>
      <c r="W454" s="38">
        <f t="shared" si="301"/>
        <v>3162277.660168747</v>
      </c>
      <c r="X454" s="30">
        <f t="shared" si="337"/>
        <v>-6.6910605961528935</v>
      </c>
      <c r="Y454" s="31">
        <f t="shared" si="302"/>
        <v>-53.411335250544745</v>
      </c>
      <c r="Z454" s="31">
        <f t="shared" si="303"/>
        <v>-89.87766345816074</v>
      </c>
      <c r="AA454" s="31">
        <f t="shared" si="304"/>
        <v>31.233681875782789</v>
      </c>
      <c r="AB454" s="31">
        <f t="shared" si="305"/>
        <v>-88.427853413273155</v>
      </c>
      <c r="AC454" s="31">
        <f t="shared" si="306"/>
        <v>3.8403479682240165</v>
      </c>
      <c r="AD454" s="31">
        <f t="shared" si="307"/>
        <v>50.009396421183915</v>
      </c>
      <c r="AE454" s="31">
        <f t="shared" si="308"/>
        <v>-25.028366002690834</v>
      </c>
      <c r="AF454" s="31">
        <f t="shared" si="309"/>
        <v>-128.29612045024999</v>
      </c>
      <c r="AG454" s="31">
        <f t="shared" si="330"/>
        <v>73.803921600570277</v>
      </c>
      <c r="AH454" s="31">
        <f t="shared" si="310"/>
        <v>-117.82931870757962</v>
      </c>
      <c r="AI454" s="31">
        <f t="shared" si="311"/>
        <v>-89.999926437463273</v>
      </c>
      <c r="AJ454" s="31">
        <f t="shared" si="312"/>
        <v>50.82439426174551</v>
      </c>
      <c r="AK454" s="31">
        <f t="shared" si="313"/>
        <v>89.83522037202826</v>
      </c>
      <c r="AL454" s="32">
        <f t="shared" si="314"/>
        <v>-32.410477059938984</v>
      </c>
      <c r="AM454" s="31">
        <f t="shared" si="315"/>
        <v>-88.627095465195524</v>
      </c>
      <c r="AN454" s="31">
        <f t="shared" si="316"/>
        <v>-25.611479905202813</v>
      </c>
      <c r="AO454" s="31">
        <f t="shared" si="317"/>
        <v>-88.791801530630536</v>
      </c>
      <c r="AP454" s="30">
        <f t="shared" si="331"/>
        <v>19.493882694704595</v>
      </c>
      <c r="AQ454" s="30">
        <f t="shared" si="332"/>
        <v>-19.244228782212005</v>
      </c>
      <c r="AR454" s="31">
        <f t="shared" si="318"/>
        <v>-50.390191995401054</v>
      </c>
      <c r="AS454" s="33">
        <f t="shared" si="319"/>
        <v>-217.08792198088054</v>
      </c>
      <c r="AT454" s="31">
        <f t="shared" si="320"/>
        <v>0.41432744461822735</v>
      </c>
      <c r="AU454" s="31">
        <f t="shared" si="321"/>
        <v>17.556754750849674</v>
      </c>
      <c r="AV454" s="32">
        <f t="shared" si="322"/>
        <v>-5.1706283762591922E-3</v>
      </c>
      <c r="AW454" s="31">
        <f t="shared" si="323"/>
        <v>-1.9767832385533746</v>
      </c>
      <c r="AX454" s="34">
        <f t="shared" si="324"/>
        <v>0.40915681624196815</v>
      </c>
      <c r="AY454" s="35">
        <f t="shared" si="325"/>
        <v>15.5799715122963</v>
      </c>
      <c r="AZ454" s="10">
        <f t="shared" si="338"/>
        <v>-80.762894628498273</v>
      </c>
      <c r="BA454" s="10">
        <f t="shared" si="339"/>
        <v>-361.85878090768642</v>
      </c>
      <c r="BB454" s="10">
        <f t="shared" si="326"/>
        <v>-181.85878090768642</v>
      </c>
      <c r="BC454" s="37"/>
      <c r="BD454" s="60">
        <f t="shared" si="327"/>
        <v>-81</v>
      </c>
      <c r="BE454" s="60">
        <f t="shared" si="328"/>
        <v>-362</v>
      </c>
      <c r="BF454" s="60">
        <f t="shared" si="329"/>
        <v>-182</v>
      </c>
      <c r="BI454" s="37">
        <f t="shared" si="333"/>
        <v>-14.654020882140852</v>
      </c>
      <c r="BJ454" s="37">
        <f t="shared" si="334"/>
        <v>-79.335707370786878</v>
      </c>
      <c r="BK454" s="37">
        <f t="shared" si="335"/>
        <v>-16.127838567198339</v>
      </c>
      <c r="BL454" s="37">
        <f t="shared" si="336"/>
        <v>-81.015123068315347</v>
      </c>
    </row>
    <row r="455" spans="22:64" x14ac:dyDescent="0.35">
      <c r="V455" s="29">
        <v>5.5100000000000504</v>
      </c>
      <c r="W455" s="38">
        <f t="shared" si="301"/>
        <v>3235936.5692966641</v>
      </c>
      <c r="X455" s="30">
        <f t="shared" si="337"/>
        <v>-6.6910605961528935</v>
      </c>
      <c r="Y455" s="31">
        <f t="shared" si="302"/>
        <v>-53.611334359427431</v>
      </c>
      <c r="Z455" s="31">
        <f t="shared" si="303"/>
        <v>-89.880448169654798</v>
      </c>
      <c r="AA455" s="31">
        <f t="shared" si="304"/>
        <v>31.433534743646632</v>
      </c>
      <c r="AB455" s="31">
        <f t="shared" si="305"/>
        <v>-88.463622487029681</v>
      </c>
      <c r="AC455" s="31">
        <f t="shared" si="306"/>
        <v>3.9588584633917492</v>
      </c>
      <c r="AD455" s="31">
        <f t="shared" si="307"/>
        <v>50.657624706306216</v>
      </c>
      <c r="AE455" s="31">
        <f t="shared" si="308"/>
        <v>-24.910001748541944</v>
      </c>
      <c r="AF455" s="31">
        <f t="shared" si="309"/>
        <v>-127.68644595037827</v>
      </c>
      <c r="AG455" s="31">
        <f t="shared" si="330"/>
        <v>73.803921600570277</v>
      </c>
      <c r="AH455" s="31">
        <f t="shared" si="310"/>
        <v>-118.02931870757931</v>
      </c>
      <c r="AI455" s="31">
        <f t="shared" si="311"/>
        <v>-89.999928111951036</v>
      </c>
      <c r="AJ455" s="31">
        <f t="shared" si="312"/>
        <v>51.024392645047058</v>
      </c>
      <c r="AK455" s="31">
        <f t="shared" si="313"/>
        <v>89.838971194309295</v>
      </c>
      <c r="AL455" s="32">
        <f t="shared" si="314"/>
        <v>-32.610364851304887</v>
      </c>
      <c r="AM455" s="31">
        <f t="shared" si="315"/>
        <v>-88.658335032092339</v>
      </c>
      <c r="AN455" s="31">
        <f t="shared" si="316"/>
        <v>-25.811369313266859</v>
      </c>
      <c r="AO455" s="31">
        <f t="shared" si="317"/>
        <v>-88.81929194973408</v>
      </c>
      <c r="AP455" s="30">
        <f t="shared" si="331"/>
        <v>19.493882694704595</v>
      </c>
      <c r="AQ455" s="30">
        <f t="shared" si="332"/>
        <v>-19.244228782212005</v>
      </c>
      <c r="AR455" s="31">
        <f t="shared" si="318"/>
        <v>-50.471717149316213</v>
      </c>
      <c r="AS455" s="33">
        <f t="shared" si="319"/>
        <v>-216.50573790011236</v>
      </c>
      <c r="AT455" s="31">
        <f t="shared" si="320"/>
        <v>0.43291175838105461</v>
      </c>
      <c r="AU455" s="31">
        <f t="shared" si="321"/>
        <v>17.9397641344287</v>
      </c>
      <c r="AV455" s="32">
        <f t="shared" si="322"/>
        <v>-5.4141607505646602E-3</v>
      </c>
      <c r="AW455" s="31">
        <f t="shared" si="323"/>
        <v>-2.022790619174335</v>
      </c>
      <c r="AX455" s="34">
        <f t="shared" si="324"/>
        <v>0.42749759763048994</v>
      </c>
      <c r="AY455" s="35">
        <f t="shared" si="325"/>
        <v>15.916973515254364</v>
      </c>
      <c r="AZ455" s="10">
        <f t="shared" si="338"/>
        <v>-81.214610085974755</v>
      </c>
      <c r="BA455" s="10">
        <f t="shared" si="339"/>
        <v>-361.37825495332521</v>
      </c>
      <c r="BB455" s="10">
        <f t="shared" si="326"/>
        <v>-181.37825495332521</v>
      </c>
      <c r="BC455" s="37"/>
      <c r="BD455" s="60">
        <f t="shared" si="327"/>
        <v>-81</v>
      </c>
      <c r="BE455" s="60">
        <f t="shared" si="328"/>
        <v>-361</v>
      </c>
      <c r="BF455" s="60">
        <f t="shared" si="329"/>
        <v>-181</v>
      </c>
      <c r="BI455" s="37">
        <f t="shared" si="333"/>
        <v>-14.847322017793838</v>
      </c>
      <c r="BJ455" s="37">
        <f t="shared" si="334"/>
        <v>-79.573072285756268</v>
      </c>
      <c r="BK455" s="37">
        <f t="shared" si="335"/>
        <v>-16.323068516495194</v>
      </c>
      <c r="BL455" s="37">
        <f t="shared" si="336"/>
        <v>-81.216418282710947</v>
      </c>
    </row>
    <row r="456" spans="22:64" x14ac:dyDescent="0.35">
      <c r="V456" s="29">
        <v>5.5200000000000502</v>
      </c>
      <c r="W456" s="36">
        <f t="shared" si="301"/>
        <v>3311311.2148262952</v>
      </c>
      <c r="X456" s="30">
        <f t="shared" si="337"/>
        <v>-6.6910605961528935</v>
      </c>
      <c r="Y456" s="31">
        <f t="shared" si="302"/>
        <v>-53.811333508416794</v>
      </c>
      <c r="Z456" s="31">
        <f t="shared" si="303"/>
        <v>-89.883169493922196</v>
      </c>
      <c r="AA456" s="31">
        <f t="shared" si="304"/>
        <v>31.633394228894119</v>
      </c>
      <c r="AB456" s="31">
        <f t="shared" si="305"/>
        <v>-88.498578514766265</v>
      </c>
      <c r="AC456" s="31">
        <f t="shared" si="306"/>
        <v>4.0795827274654393</v>
      </c>
      <c r="AD456" s="31">
        <f t="shared" si="307"/>
        <v>51.302931379237876</v>
      </c>
      <c r="AE456" s="31">
        <f t="shared" si="308"/>
        <v>-24.789417148210131</v>
      </c>
      <c r="AF456" s="31">
        <f t="shared" si="309"/>
        <v>-127.0788166294506</v>
      </c>
      <c r="AG456" s="31">
        <f t="shared" si="330"/>
        <v>73.803921600570277</v>
      </c>
      <c r="AH456" s="31">
        <f t="shared" si="310"/>
        <v>-118.22931870757898</v>
      </c>
      <c r="AI456" s="31">
        <f t="shared" si="311"/>
        <v>-89.999929748322813</v>
      </c>
      <c r="AJ456" s="31">
        <f t="shared" si="312"/>
        <v>51.224391101111436</v>
      </c>
      <c r="AK456" s="31">
        <f t="shared" si="313"/>
        <v>89.84263663878518</v>
      </c>
      <c r="AL456" s="32">
        <f t="shared" si="314"/>
        <v>-32.810257690184791</v>
      </c>
      <c r="AM456" s="31">
        <f t="shared" si="315"/>
        <v>-88.688864270595374</v>
      </c>
      <c r="AN456" s="31">
        <f t="shared" si="316"/>
        <v>-26.011263696082061</v>
      </c>
      <c r="AO456" s="31">
        <f t="shared" si="317"/>
        <v>-88.846157380133008</v>
      </c>
      <c r="AP456" s="30">
        <f t="shared" si="331"/>
        <v>19.493882694704595</v>
      </c>
      <c r="AQ456" s="30">
        <f t="shared" si="332"/>
        <v>-19.244228782212005</v>
      </c>
      <c r="AR456" s="31">
        <f t="shared" si="318"/>
        <v>-50.551026931799598</v>
      </c>
      <c r="AS456" s="33">
        <f t="shared" si="319"/>
        <v>-215.92497400958359</v>
      </c>
      <c r="AT456" s="31">
        <f t="shared" si="320"/>
        <v>0.45228706211831071</v>
      </c>
      <c r="AU456" s="31">
        <f t="shared" si="321"/>
        <v>18.329985959898615</v>
      </c>
      <c r="AV456" s="32">
        <f t="shared" si="322"/>
        <v>-5.6691558161833955E-3</v>
      </c>
      <c r="AW456" s="31">
        <f t="shared" si="323"/>
        <v>-2.0698669475670091</v>
      </c>
      <c r="AX456" s="34">
        <f t="shared" si="324"/>
        <v>0.44661790630212733</v>
      </c>
      <c r="AY456" s="35">
        <f t="shared" si="325"/>
        <v>16.260119012331607</v>
      </c>
      <c r="AZ456" s="10">
        <f t="shared" si="338"/>
        <v>-81.663832274819868</v>
      </c>
      <c r="BA456" s="10">
        <f t="shared" si="339"/>
        <v>-360.88358221201986</v>
      </c>
      <c r="BB456" s="10">
        <f t="shared" si="326"/>
        <v>-180.88358221201986</v>
      </c>
      <c r="BC456" s="62"/>
      <c r="BD456" s="60">
        <f t="shared" si="327"/>
        <v>-82</v>
      </c>
      <c r="BE456" s="60">
        <f t="shared" si="328"/>
        <v>-361</v>
      </c>
      <c r="BF456" s="60">
        <f t="shared" si="329"/>
        <v>-181</v>
      </c>
      <c r="BI456" s="37">
        <f t="shared" si="333"/>
        <v>-15.040914991865296</v>
      </c>
      <c r="BJ456" s="37">
        <f t="shared" si="334"/>
        <v>-79.805384352374645</v>
      </c>
      <c r="BK456" s="37">
        <f t="shared" si="335"/>
        <v>-16.518508257457103</v>
      </c>
      <c r="BL456" s="37">
        <f t="shared" si="336"/>
        <v>-81.413342862393193</v>
      </c>
    </row>
    <row r="457" spans="22:64" x14ac:dyDescent="0.35">
      <c r="V457" s="29">
        <v>5.53000000000005</v>
      </c>
      <c r="W457" s="38">
        <f t="shared" si="301"/>
        <v>3388441.5613924181</v>
      </c>
      <c r="X457" s="30">
        <f t="shared" si="337"/>
        <v>-6.6910605961528935</v>
      </c>
      <c r="Y457" s="31">
        <f t="shared" si="302"/>
        <v>-54.011332695707814</v>
      </c>
      <c r="Z457" s="31">
        <f t="shared" si="303"/>
        <v>-89.88582887379593</v>
      </c>
      <c r="AA457" s="31">
        <f t="shared" si="304"/>
        <v>31.83326003410313</v>
      </c>
      <c r="AB457" s="31">
        <f t="shared" si="305"/>
        <v>-88.532739926481426</v>
      </c>
      <c r="AC457" s="31">
        <f t="shared" si="306"/>
        <v>4.2024997383172051</v>
      </c>
      <c r="AD457" s="31">
        <f t="shared" si="307"/>
        <v>51.945003777276227</v>
      </c>
      <c r="AE457" s="31">
        <f t="shared" si="308"/>
        <v>-24.666633519440374</v>
      </c>
      <c r="AF457" s="31">
        <f t="shared" si="309"/>
        <v>-126.47356502300111</v>
      </c>
      <c r="AG457" s="31">
        <f t="shared" si="330"/>
        <v>73.803921600570277</v>
      </c>
      <c r="AH457" s="31">
        <f t="shared" si="310"/>
        <v>-118.42931870757869</v>
      </c>
      <c r="AI457" s="31">
        <f t="shared" si="311"/>
        <v>-89.999931347446221</v>
      </c>
      <c r="AJ457" s="31">
        <f t="shared" si="312"/>
        <v>51.42438962666386</v>
      </c>
      <c r="AK457" s="31">
        <f t="shared" si="313"/>
        <v>89.846218648803017</v>
      </c>
      <c r="AL457" s="32">
        <f t="shared" si="314"/>
        <v>-33.010155349641209</v>
      </c>
      <c r="AM457" s="31">
        <f t="shared" si="315"/>
        <v>-88.718699298329838</v>
      </c>
      <c r="AN457" s="31">
        <f t="shared" si="316"/>
        <v>-26.21116282998576</v>
      </c>
      <c r="AO457" s="31">
        <f t="shared" si="317"/>
        <v>-88.872411996973042</v>
      </c>
      <c r="AP457" s="30">
        <f t="shared" si="331"/>
        <v>19.493882694704595</v>
      </c>
      <c r="AQ457" s="30">
        <f t="shared" si="332"/>
        <v>-19.244228782212005</v>
      </c>
      <c r="AR457" s="31">
        <f t="shared" si="318"/>
        <v>-50.628142436933544</v>
      </c>
      <c r="AS457" s="33">
        <f t="shared" si="319"/>
        <v>-215.34597701997416</v>
      </c>
      <c r="AT457" s="31">
        <f t="shared" si="320"/>
        <v>0.47248327373131666</v>
      </c>
      <c r="AU457" s="31">
        <f t="shared" si="321"/>
        <v>18.727482274842298</v>
      </c>
      <c r="AV457" s="32">
        <f t="shared" si="322"/>
        <v>-5.9361523829612149E-3</v>
      </c>
      <c r="AW457" s="31">
        <f t="shared" si="323"/>
        <v>-2.1180369298336146</v>
      </c>
      <c r="AX457" s="34">
        <f t="shared" si="324"/>
        <v>0.46654712134835546</v>
      </c>
      <c r="AY457" s="35">
        <f t="shared" si="325"/>
        <v>16.609445345008684</v>
      </c>
      <c r="AZ457" s="10">
        <f t="shared" si="338"/>
        <v>-82.110531578289383</v>
      </c>
      <c r="BA457" s="10">
        <f t="shared" si="339"/>
        <v>-360.37525045193667</v>
      </c>
      <c r="BB457" s="10">
        <f t="shared" si="326"/>
        <v>-180.37525045193667</v>
      </c>
      <c r="BC457" s="37"/>
      <c r="BD457" s="60">
        <f t="shared" si="327"/>
        <v>-82</v>
      </c>
      <c r="BE457" s="60">
        <f t="shared" si="328"/>
        <v>-360</v>
      </c>
      <c r="BF457" s="60">
        <f t="shared" si="329"/>
        <v>-180</v>
      </c>
      <c r="BI457" s="37">
        <f t="shared" si="333"/>
        <v>-15.234787493400443</v>
      </c>
      <c r="BJ457" s="37">
        <f t="shared" si="334"/>
        <v>-80.03273617710154</v>
      </c>
      <c r="BK457" s="37">
        <f t="shared" si="335"/>
        <v>-16.714148769303744</v>
      </c>
      <c r="BL457" s="37">
        <f t="shared" si="336"/>
        <v>-81.605982599869648</v>
      </c>
    </row>
    <row r="458" spans="22:64" x14ac:dyDescent="0.35">
      <c r="V458" s="29">
        <v>5.5400000000000498</v>
      </c>
      <c r="W458" s="38">
        <f t="shared" si="301"/>
        <v>3467368.5045257183</v>
      </c>
      <c r="X458" s="30">
        <f t="shared" si="337"/>
        <v>-6.6910605961528935</v>
      </c>
      <c r="Y458" s="31">
        <f t="shared" si="302"/>
        <v>-54.211331919576615</v>
      </c>
      <c r="Z458" s="31">
        <f t="shared" si="303"/>
        <v>-89.888427719268549</v>
      </c>
      <c r="AA458" s="31">
        <f t="shared" si="304"/>
        <v>32.033131875201725</v>
      </c>
      <c r="AB458" s="31">
        <f t="shared" si="305"/>
        <v>-88.566124737800138</v>
      </c>
      <c r="AC458" s="31">
        <f t="shared" si="306"/>
        <v>4.3275864818484786</v>
      </c>
      <c r="AD458" s="31">
        <f t="shared" si="307"/>
        <v>52.583537315269425</v>
      </c>
      <c r="AE458" s="31">
        <f t="shared" si="308"/>
        <v>-24.541674158679307</v>
      </c>
      <c r="AF458" s="31">
        <f t="shared" si="309"/>
        <v>-125.87101514179928</v>
      </c>
      <c r="AG458" s="31">
        <f t="shared" si="330"/>
        <v>73.803921600570277</v>
      </c>
      <c r="AH458" s="31">
        <f t="shared" si="310"/>
        <v>-118.62931870757841</v>
      </c>
      <c r="AI458" s="31">
        <f t="shared" si="311"/>
        <v>-89.999932910169136</v>
      </c>
      <c r="AJ458" s="31">
        <f t="shared" si="312"/>
        <v>51.624388218576897</v>
      </c>
      <c r="AK458" s="31">
        <f t="shared" si="313"/>
        <v>89.849719123479858</v>
      </c>
      <c r="AL458" s="32">
        <f t="shared" si="314"/>
        <v>-33.210057612929525</v>
      </c>
      <c r="AM458" s="31">
        <f t="shared" si="315"/>
        <v>-88.747855869467443</v>
      </c>
      <c r="AN458" s="31">
        <f t="shared" si="316"/>
        <v>-26.411066501360757</v>
      </c>
      <c r="AO458" s="31">
        <f t="shared" si="317"/>
        <v>-88.898069656156721</v>
      </c>
      <c r="AP458" s="30">
        <f t="shared" si="331"/>
        <v>19.493882694704595</v>
      </c>
      <c r="AQ458" s="30">
        <f t="shared" si="332"/>
        <v>-19.244228782212005</v>
      </c>
      <c r="AR458" s="31">
        <f t="shared" si="318"/>
        <v>-50.703086747547474</v>
      </c>
      <c r="AS458" s="33">
        <f t="shared" si="319"/>
        <v>-214.769084797956</v>
      </c>
      <c r="AT458" s="31">
        <f t="shared" si="320"/>
        <v>0.49353112062283155</v>
      </c>
      <c r="AU458" s="31">
        <f t="shared" si="321"/>
        <v>19.132310732221132</v>
      </c>
      <c r="AV458" s="32">
        <f t="shared" si="322"/>
        <v>-6.2157145182878161E-3</v>
      </c>
      <c r="AW458" s="31">
        <f t="shared" si="323"/>
        <v>-2.1673258338014807</v>
      </c>
      <c r="AX458" s="34">
        <f t="shared" si="324"/>
        <v>0.48731540610454371</v>
      </c>
      <c r="AY458" s="35">
        <f t="shared" si="325"/>
        <v>16.964984898419651</v>
      </c>
      <c r="AZ458" s="10">
        <f t="shared" si="338"/>
        <v>-82.554680439101844</v>
      </c>
      <c r="BA458" s="10">
        <f t="shared" si="339"/>
        <v>-359.8537417572814</v>
      </c>
      <c r="BB458" s="10">
        <f t="shared" si="326"/>
        <v>-179.8537417572814</v>
      </c>
      <c r="BC458" s="37"/>
      <c r="BD458" s="60">
        <f t="shared" si="327"/>
        <v>-83</v>
      </c>
      <c r="BE458" s="60">
        <f t="shared" si="328"/>
        <v>-360</v>
      </c>
      <c r="BF458" s="60">
        <f t="shared" si="329"/>
        <v>-180</v>
      </c>
      <c r="BI458" s="37">
        <f t="shared" si="333"/>
        <v>-15.428927696293979</v>
      </c>
      <c r="BJ458" s="37">
        <f t="shared" si="334"/>
        <v>-80.255219652861157</v>
      </c>
      <c r="BK458" s="37">
        <f t="shared" si="335"/>
        <v>-16.909981401364924</v>
      </c>
      <c r="BL458" s="37">
        <f t="shared" si="336"/>
        <v>-81.794422204883929</v>
      </c>
    </row>
    <row r="459" spans="22:64" x14ac:dyDescent="0.35">
      <c r="V459" s="29">
        <v>5.5500000000000496</v>
      </c>
      <c r="W459" s="36">
        <f t="shared" si="301"/>
        <v>3548133.8923361655</v>
      </c>
      <c r="X459" s="30">
        <f t="shared" si="337"/>
        <v>-6.6910605961528935</v>
      </c>
      <c r="Y459" s="31">
        <f t="shared" si="302"/>
        <v>-54.41133117837694</v>
      </c>
      <c r="Z459" s="31">
        <f t="shared" si="303"/>
        <v>-89.890967408239518</v>
      </c>
      <c r="AA459" s="31">
        <f t="shared" si="304"/>
        <v>32.233009480870514</v>
      </c>
      <c r="AB459" s="31">
        <f t="shared" si="305"/>
        <v>-88.598750559063447</v>
      </c>
      <c r="AC459" s="31">
        <f t="shared" si="306"/>
        <v>4.4548180418075791</v>
      </c>
      <c r="AD459" s="31">
        <f t="shared" si="307"/>
        <v>53.218236133988547</v>
      </c>
      <c r="AE459" s="31">
        <f t="shared" si="308"/>
        <v>-24.414564251851743</v>
      </c>
      <c r="AF459" s="31">
        <f t="shared" si="309"/>
        <v>-125.27148183331443</v>
      </c>
      <c r="AG459" s="31">
        <f t="shared" si="330"/>
        <v>73.803921600570277</v>
      </c>
      <c r="AH459" s="31">
        <f t="shared" si="310"/>
        <v>-118.82931870757814</v>
      </c>
      <c r="AI459" s="31">
        <f t="shared" si="311"/>
        <v>-89.999934437320135</v>
      </c>
      <c r="AJ459" s="31">
        <f t="shared" si="312"/>
        <v>51.824386873863844</v>
      </c>
      <c r="AK459" s="31">
        <f t="shared" si="313"/>
        <v>89.853139918709132</v>
      </c>
      <c r="AL459" s="32">
        <f t="shared" si="314"/>
        <v>-33.409964273041169</v>
      </c>
      <c r="AM459" s="31">
        <f t="shared" si="315"/>
        <v>-88.776349382771087</v>
      </c>
      <c r="AN459" s="31">
        <f t="shared" si="316"/>
        <v>-26.610974506185187</v>
      </c>
      <c r="AO459" s="31">
        <f t="shared" si="317"/>
        <v>-88.92314390138209</v>
      </c>
      <c r="AP459" s="30">
        <f t="shared" si="331"/>
        <v>19.493882694704595</v>
      </c>
      <c r="AQ459" s="30">
        <f t="shared" si="332"/>
        <v>-19.244228782212005</v>
      </c>
      <c r="AR459" s="31">
        <f t="shared" si="318"/>
        <v>-50.77588484554434</v>
      </c>
      <c r="AS459" s="33">
        <f t="shared" si="319"/>
        <v>-214.1946257346965</v>
      </c>
      <c r="AT459" s="31">
        <f t="shared" si="320"/>
        <v>0.51546213383211692</v>
      </c>
      <c r="AU459" s="31">
        <f t="shared" si="321"/>
        <v>19.544524244373118</v>
      </c>
      <c r="AV459" s="32">
        <f t="shared" si="322"/>
        <v>-6.5084327244090238E-3</v>
      </c>
      <c r="AW459" s="31">
        <f t="shared" si="323"/>
        <v>-2.2177595011286959</v>
      </c>
      <c r="AX459" s="34">
        <f t="shared" si="324"/>
        <v>0.50895370110770788</v>
      </c>
      <c r="AY459" s="35">
        <f t="shared" si="325"/>
        <v>17.326764743244421</v>
      </c>
      <c r="AZ459" s="10">
        <f t="shared" si="338"/>
        <v>-82.996253247023986</v>
      </c>
      <c r="BA459" s="10">
        <f t="shared" si="339"/>
        <v>-359.31953215975062</v>
      </c>
      <c r="BB459" s="10">
        <f t="shared" si="326"/>
        <v>-179.31953215975062</v>
      </c>
      <c r="BC459" s="62"/>
      <c r="BD459" s="60">
        <f t="shared" si="327"/>
        <v>-83</v>
      </c>
      <c r="BE459" s="60">
        <f t="shared" si="328"/>
        <v>-359</v>
      </c>
      <c r="BF459" s="60">
        <f t="shared" si="329"/>
        <v>-179</v>
      </c>
      <c r="BI459" s="37">
        <f t="shared" si="333"/>
        <v>-15.623324243155306</v>
      </c>
      <c r="BJ459" s="37">
        <f t="shared" si="334"/>
        <v>-80.472925892694718</v>
      </c>
      <c r="BK459" s="37">
        <f t="shared" si="335"/>
        <v>-17.105997859432051</v>
      </c>
      <c r="BL459" s="37">
        <f t="shared" si="336"/>
        <v>-81.978745275603799</v>
      </c>
    </row>
    <row r="460" spans="22:64" x14ac:dyDescent="0.35">
      <c r="V460" s="29">
        <v>5.5600000000000502</v>
      </c>
      <c r="W460" s="38">
        <f t="shared" si="301"/>
        <v>3630780.5477014398</v>
      </c>
      <c r="X460" s="30">
        <f t="shared" si="337"/>
        <v>-6.6910605961528935</v>
      </c>
      <c r="Y460" s="31">
        <f t="shared" si="302"/>
        <v>-54.61133047053665</v>
      </c>
      <c r="Z460" s="31">
        <f t="shared" si="303"/>
        <v>-89.893449287245602</v>
      </c>
      <c r="AA460" s="31">
        <f t="shared" si="304"/>
        <v>32.43289259197158</v>
      </c>
      <c r="AB460" s="31">
        <f t="shared" si="305"/>
        <v>-88.630634604234288</v>
      </c>
      <c r="AC460" s="31">
        <f t="shared" si="306"/>
        <v>4.5841676953846351</v>
      </c>
      <c r="AD460" s="31">
        <f t="shared" si="307"/>
        <v>53.84881369786207</v>
      </c>
      <c r="AE460" s="31">
        <f t="shared" si="308"/>
        <v>-24.285330779333329</v>
      </c>
      <c r="AF460" s="31">
        <f t="shared" si="309"/>
        <v>-124.67527019361783</v>
      </c>
      <c r="AG460" s="31">
        <f t="shared" si="330"/>
        <v>73.803921600570277</v>
      </c>
      <c r="AH460" s="31">
        <f t="shared" si="310"/>
        <v>-119.0293187075779</v>
      </c>
      <c r="AI460" s="31">
        <f t="shared" si="311"/>
        <v>-89.999935929708926</v>
      </c>
      <c r="AJ460" s="31">
        <f t="shared" si="312"/>
        <v>52.024385589672484</v>
      </c>
      <c r="AK460" s="31">
        <f t="shared" si="313"/>
        <v>89.85648284814414</v>
      </c>
      <c r="AL460" s="32">
        <f t="shared" si="314"/>
        <v>-33.609875132267092</v>
      </c>
      <c r="AM460" s="31">
        <f t="shared" si="315"/>
        <v>-88.804194889471859</v>
      </c>
      <c r="AN460" s="31">
        <f t="shared" si="316"/>
        <v>-26.810886649602232</v>
      </c>
      <c r="AO460" s="31">
        <f t="shared" si="317"/>
        <v>-88.947647971036645</v>
      </c>
      <c r="AP460" s="30">
        <f t="shared" si="331"/>
        <v>19.493882694704595</v>
      </c>
      <c r="AQ460" s="30">
        <f t="shared" si="332"/>
        <v>-19.244228782212005</v>
      </c>
      <c r="AR460" s="31">
        <f t="shared" si="318"/>
        <v>-50.84656351644297</v>
      </c>
      <c r="AS460" s="33">
        <f t="shared" si="319"/>
        <v>-213.62291816465449</v>
      </c>
      <c r="AT460" s="31">
        <f t="shared" si="320"/>
        <v>0.53830863930486395</v>
      </c>
      <c r="AU460" s="31">
        <f t="shared" si="321"/>
        <v>19.964170627197337</v>
      </c>
      <c r="AV460" s="32">
        <f t="shared" si="322"/>
        <v>-6.8149251699431718E-3</v>
      </c>
      <c r="AW460" s="31">
        <f t="shared" si="323"/>
        <v>-2.269364359622343</v>
      </c>
      <c r="AX460" s="34">
        <f t="shared" si="324"/>
        <v>0.53149371413492075</v>
      </c>
      <c r="AY460" s="35">
        <f t="shared" si="325"/>
        <v>17.694806267574993</v>
      </c>
      <c r="AZ460" s="10">
        <f t="shared" si="338"/>
        <v>-83.435226224234782</v>
      </c>
      <c r="BA460" s="10">
        <f t="shared" si="339"/>
        <v>-358.77309134000694</v>
      </c>
      <c r="BB460" s="10">
        <f t="shared" si="326"/>
        <v>-178.77309134000694</v>
      </c>
      <c r="BC460" s="37"/>
      <c r="BD460" s="60">
        <f t="shared" si="327"/>
        <v>-83</v>
      </c>
      <c r="BE460" s="60">
        <f t="shared" si="328"/>
        <v>-359</v>
      </c>
      <c r="BF460" s="60">
        <f t="shared" si="329"/>
        <v>-179</v>
      </c>
      <c r="BI460" s="37">
        <f t="shared" si="333"/>
        <v>-15.817966229449127</v>
      </c>
      <c r="BJ460" s="37">
        <f t="shared" si="334"/>
        <v>-80.685945169372175</v>
      </c>
      <c r="BK460" s="37">
        <f t="shared" si="335"/>
        <v>-17.302190192477617</v>
      </c>
      <c r="BL460" s="37">
        <f t="shared" si="336"/>
        <v>-82.159034273555278</v>
      </c>
    </row>
    <row r="461" spans="22:64" x14ac:dyDescent="0.35">
      <c r="V461" s="29">
        <v>5.57000000000005</v>
      </c>
      <c r="W461" s="38">
        <f t="shared" si="301"/>
        <v>3715352.2909721546</v>
      </c>
      <c r="X461" s="30">
        <f t="shared" si="337"/>
        <v>-6.6910605961528935</v>
      </c>
      <c r="Y461" s="31">
        <f t="shared" si="302"/>
        <v>-54.811329794554283</v>
      </c>
      <c r="Z461" s="31">
        <f t="shared" si="303"/>
        <v>-89.895874672174642</v>
      </c>
      <c r="AA461" s="31">
        <f t="shared" si="304"/>
        <v>32.632780961002787</v>
      </c>
      <c r="AB461" s="31">
        <f t="shared" si="305"/>
        <v>-88.661793699621455</v>
      </c>
      <c r="AC461" s="31">
        <f t="shared" si="306"/>
        <v>4.7156070138353368</v>
      </c>
      <c r="AD461" s="31">
        <f t="shared" si="307"/>
        <v>54.474993339754036</v>
      </c>
      <c r="AE461" s="31">
        <f t="shared" si="308"/>
        <v>-24.154002415869051</v>
      </c>
      <c r="AF461" s="31">
        <f t="shared" si="309"/>
        <v>-124.08267503204206</v>
      </c>
      <c r="AG461" s="31">
        <f t="shared" si="330"/>
        <v>73.803921600570277</v>
      </c>
      <c r="AH461" s="31">
        <f t="shared" si="310"/>
        <v>-119.22931870757763</v>
      </c>
      <c r="AI461" s="31">
        <f t="shared" si="311"/>
        <v>-89.99993738812681</v>
      </c>
      <c r="AJ461" s="31">
        <f t="shared" si="312"/>
        <v>52.22438436327888</v>
      </c>
      <c r="AK461" s="31">
        <f t="shared" si="313"/>
        <v>89.859749684159226</v>
      </c>
      <c r="AL461" s="32">
        <f t="shared" si="314"/>
        <v>-33.809790001780691</v>
      </c>
      <c r="AM461" s="31">
        <f t="shared" si="315"/>
        <v>-88.831407100980798</v>
      </c>
      <c r="AN461" s="31">
        <f t="shared" si="316"/>
        <v>-27.010802745509167</v>
      </c>
      <c r="AO461" s="31">
        <f t="shared" si="317"/>
        <v>-88.971594804948381</v>
      </c>
      <c r="AP461" s="30">
        <f t="shared" si="331"/>
        <v>19.493882694704595</v>
      </c>
      <c r="AQ461" s="30">
        <f t="shared" si="332"/>
        <v>-19.244228782212005</v>
      </c>
      <c r="AR461" s="31">
        <f t="shared" si="318"/>
        <v>-50.915151248885628</v>
      </c>
      <c r="AS461" s="33">
        <f t="shared" si="319"/>
        <v>-213.05426983699044</v>
      </c>
      <c r="AT461" s="31">
        <f t="shared" si="320"/>
        <v>0.56210374609173541</v>
      </c>
      <c r="AU461" s="31">
        <f t="shared" si="321"/>
        <v>20.391292235319838</v>
      </c>
      <c r="AV461" s="32">
        <f t="shared" si="322"/>
        <v>-7.1358389780730828E-3</v>
      </c>
      <c r="AW461" s="31">
        <f t="shared" si="323"/>
        <v>-2.3221674357693733</v>
      </c>
      <c r="AX461" s="34">
        <f t="shared" si="324"/>
        <v>0.55496790711366228</v>
      </c>
      <c r="AY461" s="35">
        <f t="shared" si="325"/>
        <v>18.069124799550465</v>
      </c>
      <c r="AZ461" s="10">
        <f t="shared" si="338"/>
        <v>-83.871577309450117</v>
      </c>
      <c r="BA461" s="10">
        <f t="shared" si="339"/>
        <v>-358.21488240013514</v>
      </c>
      <c r="BB461" s="10">
        <f t="shared" si="326"/>
        <v>-178.21488240013514</v>
      </c>
      <c r="BC461" s="37"/>
      <c r="BD461" s="60">
        <f t="shared" si="327"/>
        <v>-84</v>
      </c>
      <c r="BE461" s="60">
        <f t="shared" si="328"/>
        <v>-358</v>
      </c>
      <c r="BF461" s="60">
        <f t="shared" si="329"/>
        <v>-178</v>
      </c>
      <c r="BI461" s="37">
        <f t="shared" si="333"/>
        <v>-16.012843187932674</v>
      </c>
      <c r="BJ461" s="37">
        <f t="shared" si="334"/>
        <v>-80.894366860635898</v>
      </c>
      <c r="BK461" s="37">
        <f t="shared" si="335"/>
        <v>-17.498550779745472</v>
      </c>
      <c r="BL461" s="37">
        <f t="shared" si="336"/>
        <v>-82.335370502059291</v>
      </c>
    </row>
    <row r="462" spans="22:64" x14ac:dyDescent="0.35">
      <c r="V462" s="29">
        <v>5.5800000000000498</v>
      </c>
      <c r="W462" s="36">
        <f t="shared" si="301"/>
        <v>3801893.9632060509</v>
      </c>
      <c r="X462" s="30">
        <f t="shared" si="337"/>
        <v>-6.6910605961528935</v>
      </c>
      <c r="Y462" s="31">
        <f t="shared" si="302"/>
        <v>-55.011329148996055</v>
      </c>
      <c r="Z462" s="31">
        <f t="shared" si="303"/>
        <v>-89.898244848963031</v>
      </c>
      <c r="AA462" s="31">
        <f t="shared" si="304"/>
        <v>32.832674351576614</v>
      </c>
      <c r="AB462" s="31">
        <f t="shared" si="305"/>
        <v>-88.692244292425158</v>
      </c>
      <c r="AC462" s="31">
        <f t="shared" si="306"/>
        <v>4.8491059673670751</v>
      </c>
      <c r="AD462" s="31">
        <f t="shared" si="307"/>
        <v>55.096508751001686</v>
      </c>
      <c r="AE462" s="31">
        <f t="shared" si="308"/>
        <v>-24.020609426205262</v>
      </c>
      <c r="AF462" s="31">
        <f t="shared" si="309"/>
        <v>-123.4939803903865</v>
      </c>
      <c r="AG462" s="31">
        <f t="shared" si="330"/>
        <v>73.803921600570277</v>
      </c>
      <c r="AH462" s="31">
        <f t="shared" si="310"/>
        <v>-119.42931870757739</v>
      </c>
      <c r="AI462" s="31">
        <f t="shared" si="311"/>
        <v>-89.999938813347043</v>
      </c>
      <c r="AJ462" s="31">
        <f t="shared" si="312"/>
        <v>52.424383192081763</v>
      </c>
      <c r="AK462" s="31">
        <f t="shared" si="313"/>
        <v>89.862942158789082</v>
      </c>
      <c r="AL462" s="32">
        <f t="shared" si="314"/>
        <v>-34.009708701239553</v>
      </c>
      <c r="AM462" s="31">
        <f t="shared" si="315"/>
        <v>-88.858000396438285</v>
      </c>
      <c r="AN462" s="31">
        <f t="shared" si="316"/>
        <v>-27.210722616164908</v>
      </c>
      <c r="AO462" s="31">
        <f t="shared" si="317"/>
        <v>-88.994997050996247</v>
      </c>
      <c r="AP462" s="30">
        <f t="shared" si="331"/>
        <v>19.493882694704595</v>
      </c>
      <c r="AQ462" s="30">
        <f t="shared" si="332"/>
        <v>-19.244228782212005</v>
      </c>
      <c r="AR462" s="31">
        <f t="shared" si="318"/>
        <v>-50.981678129877579</v>
      </c>
      <c r="AS462" s="33">
        <f t="shared" si="319"/>
        <v>-212.48897744138276</v>
      </c>
      <c r="AT462" s="31">
        <f t="shared" si="320"/>
        <v>0.58688133126863584</v>
      </c>
      <c r="AU462" s="31">
        <f t="shared" si="321"/>
        <v>20.825925589174506</v>
      </c>
      <c r="AV462" s="32">
        <f t="shared" si="322"/>
        <v>-7.4718515739434456E-3</v>
      </c>
      <c r="AW462" s="31">
        <f t="shared" si="323"/>
        <v>-2.3761963674799271</v>
      </c>
      <c r="AX462" s="34">
        <f t="shared" si="324"/>
        <v>0.57940947969469236</v>
      </c>
      <c r="AY462" s="35">
        <f t="shared" si="325"/>
        <v>18.449729221694579</v>
      </c>
      <c r="AZ462" s="10">
        <f t="shared" si="338"/>
        <v>-84.305286041804266</v>
      </c>
      <c r="BA462" s="10">
        <f t="shared" si="339"/>
        <v>-357.64536170738666</v>
      </c>
      <c r="BB462" s="10">
        <f t="shared" si="326"/>
        <v>-177.64536170738666</v>
      </c>
      <c r="BC462" s="62"/>
      <c r="BD462" s="60">
        <f t="shared" si="327"/>
        <v>-84</v>
      </c>
      <c r="BE462" s="60">
        <f t="shared" si="328"/>
        <v>-358</v>
      </c>
      <c r="BF462" s="60">
        <f t="shared" si="329"/>
        <v>-178</v>
      </c>
      <c r="BI462" s="37">
        <f t="shared" si="333"/>
        <v>-16.20794507340791</v>
      </c>
      <c r="BJ462" s="37">
        <f t="shared" si="334"/>
        <v>-81.098279399758596</v>
      </c>
      <c r="BK462" s="37">
        <f t="shared" si="335"/>
        <v>-17.695072318213459</v>
      </c>
      <c r="BL462" s="37">
        <f t="shared" si="336"/>
        <v>-82.507834087939884</v>
      </c>
    </row>
    <row r="463" spans="22:64" x14ac:dyDescent="0.35">
      <c r="V463" s="29">
        <v>5.5900000000000496</v>
      </c>
      <c r="W463" s="38">
        <f t="shared" si="301"/>
        <v>3890451.4499432547</v>
      </c>
      <c r="X463" s="30">
        <f t="shared" si="337"/>
        <v>-6.6910605961528935</v>
      </c>
      <c r="Y463" s="31">
        <f t="shared" si="302"/>
        <v>-55.21132853249263</v>
      </c>
      <c r="Z463" s="31">
        <f t="shared" si="303"/>
        <v>-89.900561074277405</v>
      </c>
      <c r="AA463" s="31">
        <f t="shared" si="304"/>
        <v>33.032572537921965</v>
      </c>
      <c r="AB463" s="31">
        <f t="shared" si="305"/>
        <v>-88.722002459106449</v>
      </c>
      <c r="AC463" s="31">
        <f t="shared" si="306"/>
        <v>4.9846330335116757</v>
      </c>
      <c r="AD463" s="31">
        <f t="shared" si="307"/>
        <v>55.713104415457849</v>
      </c>
      <c r="AE463" s="31">
        <f t="shared" si="308"/>
        <v>-23.885183557211882</v>
      </c>
      <c r="AF463" s="31">
        <f t="shared" si="309"/>
        <v>-122.90945911792602</v>
      </c>
      <c r="AG463" s="31">
        <f t="shared" si="330"/>
        <v>73.803921600570277</v>
      </c>
      <c r="AH463" s="31">
        <f t="shared" si="310"/>
        <v>-119.62931870757717</v>
      </c>
      <c r="AI463" s="31">
        <f t="shared" si="311"/>
        <v>-89.999940206125302</v>
      </c>
      <c r="AJ463" s="31">
        <f t="shared" si="312"/>
        <v>52.624382073596905</v>
      </c>
      <c r="AK463" s="31">
        <f t="shared" si="313"/>
        <v>89.866061964646661</v>
      </c>
      <c r="AL463" s="32">
        <f t="shared" si="314"/>
        <v>-34.20963105840476</v>
      </c>
      <c r="AM463" s="31">
        <f t="shared" si="315"/>
        <v>-88.883988830104087</v>
      </c>
      <c r="AN463" s="31">
        <f t="shared" si="316"/>
        <v>-27.410646091814748</v>
      </c>
      <c r="AO463" s="31">
        <f t="shared" si="317"/>
        <v>-89.017867071582728</v>
      </c>
      <c r="AP463" s="30">
        <f t="shared" si="331"/>
        <v>19.493882694704595</v>
      </c>
      <c r="AQ463" s="30">
        <f t="shared" si="332"/>
        <v>-19.244228782212005</v>
      </c>
      <c r="AR463" s="31">
        <f t="shared" si="318"/>
        <v>-51.046175736534039</v>
      </c>
      <c r="AS463" s="33">
        <f t="shared" si="319"/>
        <v>-211.92732618950873</v>
      </c>
      <c r="AT463" s="31">
        <f t="shared" si="320"/>
        <v>0.61267602137290122</v>
      </c>
      <c r="AU463" s="31">
        <f t="shared" si="321"/>
        <v>21.268100995075386</v>
      </c>
      <c r="AV463" s="32">
        <f t="shared" si="322"/>
        <v>-7.8236720939047801E-3</v>
      </c>
      <c r="AW463" s="31">
        <f t="shared" si="323"/>
        <v>-2.4314794170423268</v>
      </c>
      <c r="AX463" s="34">
        <f t="shared" si="324"/>
        <v>0.60485234927899645</v>
      </c>
      <c r="AY463" s="35">
        <f t="shared" si="325"/>
        <v>18.836621578033061</v>
      </c>
      <c r="AZ463" s="10">
        <f t="shared" si="338"/>
        <v>-84.736333445486153</v>
      </c>
      <c r="BA463" s="10">
        <f t="shared" si="339"/>
        <v>-357.06497880886707</v>
      </c>
      <c r="BB463" s="10">
        <f t="shared" si="326"/>
        <v>-177.06497880886707</v>
      </c>
      <c r="BC463" s="37"/>
      <c r="BD463" s="60">
        <f t="shared" si="327"/>
        <v>-85</v>
      </c>
      <c r="BE463" s="60">
        <f t="shared" si="328"/>
        <v>-357</v>
      </c>
      <c r="BF463" s="60">
        <f t="shared" si="329"/>
        <v>-177</v>
      </c>
      <c r="BI463" s="37">
        <f t="shared" si="333"/>
        <v>-16.403262247803365</v>
      </c>
      <c r="BJ463" s="37">
        <f t="shared" si="334"/>
        <v>-81.297770231108757</v>
      </c>
      <c r="BK463" s="37">
        <f t="shared" si="335"/>
        <v>-17.891747810427749</v>
      </c>
      <c r="BL463" s="37">
        <f t="shared" si="336"/>
        <v>-82.676503966282695</v>
      </c>
    </row>
    <row r="464" spans="22:64" x14ac:dyDescent="0.35">
      <c r="V464" s="29">
        <v>5.6000000000000503</v>
      </c>
      <c r="W464" s="38">
        <f t="shared" si="301"/>
        <v>3981071.7055354384</v>
      </c>
      <c r="X464" s="30">
        <f t="shared" si="337"/>
        <v>-6.6910605961528935</v>
      </c>
      <c r="Y464" s="31">
        <f t="shared" si="302"/>
        <v>-55.411327943736374</v>
      </c>
      <c r="Z464" s="31">
        <f t="shared" si="303"/>
        <v>-89.902824576180777</v>
      </c>
      <c r="AA464" s="31">
        <f t="shared" si="304"/>
        <v>33.232475304408446</v>
      </c>
      <c r="AB464" s="31">
        <f t="shared" si="305"/>
        <v>-88.751083913583429</v>
      </c>
      <c r="AC464" s="31">
        <f t="shared" si="306"/>
        <v>5.1221553082101252</v>
      </c>
      <c r="AD464" s="31">
        <f t="shared" si="307"/>
        <v>56.324535986810609</v>
      </c>
      <c r="AE464" s="31">
        <f t="shared" si="308"/>
        <v>-23.747757927270698</v>
      </c>
      <c r="AF464" s="31">
        <f t="shared" si="309"/>
        <v>-122.32937250295359</v>
      </c>
      <c r="AG464" s="31">
        <f t="shared" si="330"/>
        <v>73.803921600570277</v>
      </c>
      <c r="AH464" s="31">
        <f t="shared" si="310"/>
        <v>-119.82931870757697</v>
      </c>
      <c r="AI464" s="31">
        <f t="shared" si="311"/>
        <v>-89.999941567200068</v>
      </c>
      <c r="AJ464" s="31">
        <f t="shared" si="312"/>
        <v>52.824381005451912</v>
      </c>
      <c r="AK464" s="31">
        <f t="shared" si="313"/>
        <v>89.869110755820316</v>
      </c>
      <c r="AL464" s="32">
        <f t="shared" si="314"/>
        <v>-34.409556908777375</v>
      </c>
      <c r="AM464" s="31">
        <f t="shared" si="315"/>
        <v>-88.909386138590705</v>
      </c>
      <c r="AN464" s="31">
        <f t="shared" si="316"/>
        <v>-27.61057301033216</v>
      </c>
      <c r="AO464" s="31">
        <f t="shared" si="317"/>
        <v>-89.040216949970457</v>
      </c>
      <c r="AP464" s="30">
        <f t="shared" si="331"/>
        <v>19.493882694704595</v>
      </c>
      <c r="AQ464" s="30">
        <f t="shared" si="332"/>
        <v>-19.244228782212005</v>
      </c>
      <c r="AR464" s="31">
        <f t="shared" si="318"/>
        <v>-51.108677025110268</v>
      </c>
      <c r="AS464" s="33">
        <f t="shared" si="319"/>
        <v>-211.36958945292406</v>
      </c>
      <c r="AT464" s="31">
        <f t="shared" si="320"/>
        <v>0.63952317015288251</v>
      </c>
      <c r="AU464" s="31">
        <f t="shared" si="321"/>
        <v>21.717842159511182</v>
      </c>
      <c r="AV464" s="32">
        <f t="shared" si="322"/>
        <v>-8.1920428593771355E-3</v>
      </c>
      <c r="AW464" s="31">
        <f t="shared" si="323"/>
        <v>-2.4880454842888264</v>
      </c>
      <c r="AX464" s="34">
        <f t="shared" si="324"/>
        <v>0.63133112729350538</v>
      </c>
      <c r="AY464" s="35">
        <f t="shared" si="325"/>
        <v>19.229796675222357</v>
      </c>
      <c r="AZ464" s="10">
        <f t="shared" si="338"/>
        <v>-85.164701916123335</v>
      </c>
      <c r="BA464" s="10">
        <f t="shared" si="339"/>
        <v>-356.47417641616448</v>
      </c>
      <c r="BB464" s="10">
        <f t="shared" si="326"/>
        <v>-176.47417641616448</v>
      </c>
      <c r="BC464" s="37"/>
      <c r="BD464" s="60">
        <f t="shared" si="327"/>
        <v>-85</v>
      </c>
      <c r="BE464" s="60">
        <f t="shared" si="328"/>
        <v>-356</v>
      </c>
      <c r="BF464" s="60">
        <f t="shared" si="329"/>
        <v>-176</v>
      </c>
      <c r="BI464" s="37">
        <f t="shared" si="333"/>
        <v>-16.598785465598475</v>
      </c>
      <c r="BJ464" s="37">
        <f t="shared" si="334"/>
        <v>-81.492925770428513</v>
      </c>
      <c r="BK464" s="37">
        <f t="shared" si="335"/>
        <v>-18.088570552708095</v>
      </c>
      <c r="BL464" s="37">
        <f t="shared" si="336"/>
        <v>-82.84145786803424</v>
      </c>
    </row>
    <row r="465" spans="22:64" x14ac:dyDescent="0.35">
      <c r="V465" s="29">
        <v>5.6100000000000501</v>
      </c>
      <c r="W465" s="36">
        <f t="shared" si="301"/>
        <v>4073802.778041604</v>
      </c>
      <c r="X465" s="30">
        <f t="shared" si="337"/>
        <v>-6.6910605961528935</v>
      </c>
      <c r="Y465" s="31">
        <f t="shared" si="302"/>
        <v>-55.611327381478418</v>
      </c>
      <c r="Z465" s="31">
        <f t="shared" si="303"/>
        <v>-89.905036554783564</v>
      </c>
      <c r="AA465" s="31">
        <f t="shared" si="304"/>
        <v>33.432382445091676</v>
      </c>
      <c r="AB465" s="31">
        <f t="shared" si="305"/>
        <v>-88.779504015257089</v>
      </c>
      <c r="AC465" s="31">
        <f t="shared" si="306"/>
        <v>5.2616386188430848</v>
      </c>
      <c r="AD465" s="31">
        <f t="shared" si="307"/>
        <v>56.93057060895827</v>
      </c>
      <c r="AE465" s="31">
        <f t="shared" si="308"/>
        <v>-23.60836691369655</v>
      </c>
      <c r="AF465" s="31">
        <f t="shared" si="309"/>
        <v>-121.75396996108239</v>
      </c>
      <c r="AG465" s="31">
        <f t="shared" si="330"/>
        <v>73.803921600570277</v>
      </c>
      <c r="AH465" s="31">
        <f t="shared" si="310"/>
        <v>-120.02931870757678</v>
      </c>
      <c r="AI465" s="31">
        <f t="shared" si="311"/>
        <v>-89.999942897292968</v>
      </c>
      <c r="AJ465" s="31">
        <f t="shared" si="312"/>
        <v>53.024379985381096</v>
      </c>
      <c r="AK465" s="31">
        <f t="shared" si="313"/>
        <v>89.872090148750331</v>
      </c>
      <c r="AL465" s="32">
        <f t="shared" si="314"/>
        <v>-34.609486095251121</v>
      </c>
      <c r="AM465" s="31">
        <f t="shared" si="315"/>
        <v>-88.934205747942769</v>
      </c>
      <c r="AN465" s="31">
        <f t="shared" si="316"/>
        <v>-27.810503216876526</v>
      </c>
      <c r="AO465" s="31">
        <f t="shared" si="317"/>
        <v>-89.062058496485406</v>
      </c>
      <c r="AP465" s="30">
        <f t="shared" si="331"/>
        <v>19.493882694704595</v>
      </c>
      <c r="AQ465" s="30">
        <f t="shared" si="332"/>
        <v>-19.244228782212005</v>
      </c>
      <c r="AR465" s="31">
        <f t="shared" si="318"/>
        <v>-51.169216218080486</v>
      </c>
      <c r="AS465" s="33">
        <f t="shared" si="319"/>
        <v>-210.8160284575678</v>
      </c>
      <c r="AT465" s="31">
        <f t="shared" si="320"/>
        <v>0.66745883243355231</v>
      </c>
      <c r="AU465" s="31">
        <f t="shared" si="321"/>
        <v>22.175165799048202</v>
      </c>
      <c r="AV465" s="32">
        <f t="shared" si="322"/>
        <v>-8.5777409181828097E-3</v>
      </c>
      <c r="AW465" s="31">
        <f t="shared" si="323"/>
        <v>-2.5459241199705249</v>
      </c>
      <c r="AX465" s="34">
        <f t="shared" si="324"/>
        <v>0.65888109151536944</v>
      </c>
      <c r="AY465" s="35">
        <f t="shared" si="325"/>
        <v>19.629241679077676</v>
      </c>
      <c r="AZ465" s="10">
        <f t="shared" si="338"/>
        <v>-85.590375109886139</v>
      </c>
      <c r="BA465" s="10">
        <f t="shared" si="339"/>
        <v>-355.87339045827264</v>
      </c>
      <c r="BB465" s="10">
        <f t="shared" si="326"/>
        <v>-175.87339045827264</v>
      </c>
      <c r="BC465" s="62"/>
      <c r="BD465" s="60">
        <f t="shared" si="327"/>
        <v>-86</v>
      </c>
      <c r="BE465" s="60">
        <f t="shared" si="328"/>
        <v>-356</v>
      </c>
      <c r="BF465" s="60">
        <f t="shared" si="329"/>
        <v>-176</v>
      </c>
      <c r="BI465" s="37">
        <f t="shared" si="333"/>
        <v>-16.794505859600001</v>
      </c>
      <c r="BJ465" s="37">
        <f t="shared" si="334"/>
        <v>-81.683831369539533</v>
      </c>
      <c r="BK465" s="37">
        <f t="shared" si="335"/>
        <v>-18.285534123721028</v>
      </c>
      <c r="BL465" s="37">
        <f t="shared" si="336"/>
        <v>-83.002772310242975</v>
      </c>
    </row>
    <row r="466" spans="22:64" x14ac:dyDescent="0.35">
      <c r="V466" s="29">
        <v>5.6200000000000498</v>
      </c>
      <c r="W466" s="38">
        <f t="shared" si="301"/>
        <v>4168693.8347038412</v>
      </c>
      <c r="X466" s="30">
        <f t="shared" si="337"/>
        <v>-6.6910605961528935</v>
      </c>
      <c r="Y466" s="31">
        <f t="shared" si="302"/>
        <v>-55.811326844526178</v>
      </c>
      <c r="Z466" s="31">
        <f t="shared" si="303"/>
        <v>-89.907198182879682</v>
      </c>
      <c r="AA466" s="31">
        <f t="shared" si="304"/>
        <v>33.632293763279129</v>
      </c>
      <c r="AB466" s="31">
        <f t="shared" si="305"/>
        <v>-88.807277776869583</v>
      </c>
      <c r="AC466" s="31">
        <f t="shared" si="306"/>
        <v>5.4030476384586903</v>
      </c>
      <c r="AD466" s="31">
        <f t="shared" si="307"/>
        <v>57.53098717970618</v>
      </c>
      <c r="AE466" s="31">
        <f t="shared" si="308"/>
        <v>-23.467046038941252</v>
      </c>
      <c r="AF466" s="31">
        <f t="shared" si="309"/>
        <v>-121.18348878004309</v>
      </c>
      <c r="AG466" s="31">
        <f t="shared" si="330"/>
        <v>73.803921600570277</v>
      </c>
      <c r="AH466" s="31">
        <f t="shared" si="310"/>
        <v>-120.22931870757658</v>
      </c>
      <c r="AI466" s="31">
        <f t="shared" si="311"/>
        <v>-89.999944197109272</v>
      </c>
      <c r="AJ466" s="31">
        <f t="shared" si="312"/>
        <v>53.224379011220798</v>
      </c>
      <c r="AK466" s="31">
        <f t="shared" si="313"/>
        <v>89.87500172308583</v>
      </c>
      <c r="AL466" s="32">
        <f t="shared" si="314"/>
        <v>-34.809418467780674</v>
      </c>
      <c r="AM466" s="31">
        <f t="shared" si="315"/>
        <v>-88.95846078056546</v>
      </c>
      <c r="AN466" s="31">
        <f t="shared" si="316"/>
        <v>-28.010436563566181</v>
      </c>
      <c r="AO466" s="31">
        <f t="shared" si="317"/>
        <v>-89.083403254588902</v>
      </c>
      <c r="AP466" s="30">
        <f t="shared" si="331"/>
        <v>19.493882694704595</v>
      </c>
      <c r="AQ466" s="30">
        <f t="shared" si="332"/>
        <v>-19.244228782212005</v>
      </c>
      <c r="AR466" s="31">
        <f t="shared" si="318"/>
        <v>-51.227828690014846</v>
      </c>
      <c r="AS466" s="33">
        <f t="shared" si="319"/>
        <v>-210.26689203463201</v>
      </c>
      <c r="AT466" s="31">
        <f t="shared" si="320"/>
        <v>0.69651973390851607</v>
      </c>
      <c r="AU466" s="31">
        <f t="shared" si="321"/>
        <v>22.640081247392047</v>
      </c>
      <c r="AV466" s="32">
        <f t="shared" si="322"/>
        <v>-8.9815796563531124E-3</v>
      </c>
      <c r="AW466" s="31">
        <f t="shared" si="323"/>
        <v>-2.6051455393395719</v>
      </c>
      <c r="AX466" s="34">
        <f t="shared" si="324"/>
        <v>0.68753815425216291</v>
      </c>
      <c r="AY466" s="35">
        <f t="shared" si="325"/>
        <v>20.034935708052476</v>
      </c>
      <c r="AZ466" s="10">
        <f t="shared" si="338"/>
        <v>-86.013337836259254</v>
      </c>
      <c r="BA466" s="10">
        <f t="shared" si="339"/>
        <v>-355.26305020053701</v>
      </c>
      <c r="BB466" s="10">
        <f t="shared" si="326"/>
        <v>-175.26305020053701</v>
      </c>
      <c r="BC466" s="37"/>
      <c r="BD466" s="60">
        <f t="shared" si="327"/>
        <v>-86</v>
      </c>
      <c r="BE466" s="60">
        <f t="shared" si="328"/>
        <v>-355</v>
      </c>
      <c r="BF466" s="60">
        <f t="shared" si="329"/>
        <v>-175</v>
      </c>
      <c r="BI466" s="37">
        <f t="shared" si="333"/>
        <v>-16.990414927078579</v>
      </c>
      <c r="BJ466" s="37">
        <f t="shared" si="334"/>
        <v>-81.870571285204349</v>
      </c>
      <c r="BK466" s="37">
        <f t="shared" si="335"/>
        <v>-18.482632373417982</v>
      </c>
      <c r="BL466" s="37">
        <f t="shared" si="336"/>
        <v>-83.160522588753111</v>
      </c>
    </row>
    <row r="467" spans="22:64" x14ac:dyDescent="0.35">
      <c r="V467" s="29">
        <v>5.6300000000000496</v>
      </c>
      <c r="W467" s="38">
        <f t="shared" si="301"/>
        <v>4265795.1880164174</v>
      </c>
      <c r="X467" s="30">
        <f t="shared" si="337"/>
        <v>-6.6910605961528935</v>
      </c>
      <c r="Y467" s="31">
        <f t="shared" si="302"/>
        <v>-56.01132633174069</v>
      </c>
      <c r="Z467" s="31">
        <f t="shared" si="303"/>
        <v>-89.909310606568368</v>
      </c>
      <c r="AA467" s="31">
        <f t="shared" si="304"/>
        <v>33.832209071115145</v>
      </c>
      <c r="AB467" s="31">
        <f t="shared" si="305"/>
        <v>-88.8344198721976</v>
      </c>
      <c r="AC467" s="31">
        <f t="shared" si="306"/>
        <v>5.5463460004733331</v>
      </c>
      <c r="AD467" s="31">
        <f t="shared" si="307"/>
        <v>58.125576558508527</v>
      </c>
      <c r="AE467" s="31">
        <f t="shared" si="308"/>
        <v>-23.323831856305105</v>
      </c>
      <c r="AF467" s="31">
        <f t="shared" si="309"/>
        <v>-120.61815392025744</v>
      </c>
      <c r="AG467" s="31">
        <f t="shared" si="330"/>
        <v>73.803921600570277</v>
      </c>
      <c r="AH467" s="31">
        <f t="shared" si="310"/>
        <v>-120.42931870757639</v>
      </c>
      <c r="AI467" s="31">
        <f t="shared" si="311"/>
        <v>-89.999945467338151</v>
      </c>
      <c r="AJ467" s="31">
        <f t="shared" si="312"/>
        <v>53.424378080904731</v>
      </c>
      <c r="AK467" s="31">
        <f t="shared" si="313"/>
        <v>89.877847022521863</v>
      </c>
      <c r="AL467" s="32">
        <f t="shared" si="314"/>
        <v>-35.009353883064712</v>
      </c>
      <c r="AM467" s="31">
        <f t="shared" si="315"/>
        <v>-88.982164062004557</v>
      </c>
      <c r="AN467" s="31">
        <f t="shared" si="316"/>
        <v>-28.21037290916609</v>
      </c>
      <c r="AO467" s="31">
        <f t="shared" si="317"/>
        <v>-89.104262506820845</v>
      </c>
      <c r="AP467" s="30">
        <f t="shared" si="331"/>
        <v>19.493882694704595</v>
      </c>
      <c r="AQ467" s="30">
        <f t="shared" si="332"/>
        <v>-19.244228782212005</v>
      </c>
      <c r="AR467" s="31">
        <f t="shared" si="318"/>
        <v>-51.284550852978604</v>
      </c>
      <c r="AS467" s="33">
        <f t="shared" si="319"/>
        <v>-209.72241642707829</v>
      </c>
      <c r="AT467" s="31">
        <f t="shared" si="320"/>
        <v>0.72674323667910112</v>
      </c>
      <c r="AU467" s="31">
        <f t="shared" si="321"/>
        <v>23.112590061323001</v>
      </c>
      <c r="AV467" s="32">
        <f t="shared" si="322"/>
        <v>-9.4044104835318935E-3</v>
      </c>
      <c r="AW467" s="31">
        <f t="shared" si="323"/>
        <v>-2.6657406359360865</v>
      </c>
      <c r="AX467" s="34">
        <f t="shared" si="324"/>
        <v>0.71733882619556921</v>
      </c>
      <c r="AY467" s="35">
        <f t="shared" si="325"/>
        <v>20.446849425386915</v>
      </c>
      <c r="AZ467" s="10">
        <f t="shared" si="338"/>
        <v>-86.43357595538734</v>
      </c>
      <c r="BA467" s="10">
        <f t="shared" si="339"/>
        <v>-354.64357842674571</v>
      </c>
      <c r="BB467" s="10">
        <f t="shared" si="326"/>
        <v>-174.64357842674571</v>
      </c>
      <c r="BC467" s="37"/>
      <c r="BD467" s="60">
        <f t="shared" si="327"/>
        <v>-86</v>
      </c>
      <c r="BE467" s="60">
        <f t="shared" si="328"/>
        <v>-355</v>
      </c>
      <c r="BF467" s="60">
        <f t="shared" si="329"/>
        <v>-175</v>
      </c>
      <c r="BI467" s="37">
        <f t="shared" si="333"/>
        <v>-17.186504516270659</v>
      </c>
      <c r="BJ467" s="37">
        <f t="shared" si="334"/>
        <v>-82.053228651882236</v>
      </c>
      <c r="BK467" s="37">
        <f t="shared" si="335"/>
        <v>-18.679859412333656</v>
      </c>
      <c r="BL467" s="37">
        <f t="shared" si="336"/>
        <v>-83.314782773172098</v>
      </c>
    </row>
    <row r="468" spans="22:64" x14ac:dyDescent="0.35">
      <c r="V468" s="29">
        <v>5.6400000000000503</v>
      </c>
      <c r="W468" s="36">
        <f t="shared" si="301"/>
        <v>4365158.322402169</v>
      </c>
      <c r="X468" s="30">
        <f t="shared" si="337"/>
        <v>-6.6910605961528935</v>
      </c>
      <c r="Y468" s="31">
        <f t="shared" si="302"/>
        <v>-56.211325842034327</v>
      </c>
      <c r="Z468" s="31">
        <f t="shared" si="303"/>
        <v>-89.91137494586161</v>
      </c>
      <c r="AA468" s="31">
        <f t="shared" si="304"/>
        <v>34.032128189184675</v>
      </c>
      <c r="AB468" s="31">
        <f t="shared" si="305"/>
        <v>-88.860944643583807</v>
      </c>
      <c r="AC468" s="31">
        <f t="shared" si="306"/>
        <v>5.691496413152711</v>
      </c>
      <c r="AD468" s="31">
        <f t="shared" si="307"/>
        <v>58.714141719406435</v>
      </c>
      <c r="AE468" s="31">
        <f t="shared" si="308"/>
        <v>-23.178761835849834</v>
      </c>
      <c r="AF468" s="31">
        <f t="shared" si="309"/>
        <v>-120.058177870039</v>
      </c>
      <c r="AG468" s="31">
        <f t="shared" si="330"/>
        <v>73.803921600570277</v>
      </c>
      <c r="AH468" s="31">
        <f t="shared" si="310"/>
        <v>-120.62931870757622</v>
      </c>
      <c r="AI468" s="31">
        <f t="shared" si="311"/>
        <v>-89.999946708653084</v>
      </c>
      <c r="AJ468" s="31">
        <f t="shared" si="312"/>
        <v>53.624377192459619</v>
      </c>
      <c r="AK468" s="31">
        <f t="shared" si="313"/>
        <v>89.880627555617707</v>
      </c>
      <c r="AL468" s="32">
        <f t="shared" si="314"/>
        <v>-35.209292204243226</v>
      </c>
      <c r="AM468" s="31">
        <f t="shared" si="315"/>
        <v>-89.005328127580825</v>
      </c>
      <c r="AN468" s="31">
        <f t="shared" si="316"/>
        <v>-28.410312118789548</v>
      </c>
      <c r="AO468" s="31">
        <f t="shared" si="317"/>
        <v>-89.124647280616202</v>
      </c>
      <c r="AP468" s="30">
        <f t="shared" si="331"/>
        <v>19.493882694704595</v>
      </c>
      <c r="AQ468" s="30">
        <f t="shared" si="332"/>
        <v>-19.244228782212005</v>
      </c>
      <c r="AR468" s="31">
        <f t="shared" si="318"/>
        <v>-51.339420042146791</v>
      </c>
      <c r="AS468" s="33">
        <f t="shared" si="319"/>
        <v>-209.18282515065522</v>
      </c>
      <c r="AT468" s="31">
        <f t="shared" si="320"/>
        <v>0.75816730037425339</v>
      </c>
      <c r="AU468" s="31">
        <f t="shared" si="321"/>
        <v>23.59268562738912</v>
      </c>
      <c r="AV468" s="32">
        <f t="shared" si="322"/>
        <v>-9.8471245951935859E-3</v>
      </c>
      <c r="AW468" s="31">
        <f t="shared" si="323"/>
        <v>-2.7277409955768368</v>
      </c>
      <c r="AX468" s="34">
        <f t="shared" si="324"/>
        <v>0.74832017577905985</v>
      </c>
      <c r="AY468" s="35">
        <f t="shared" si="325"/>
        <v>20.864944631812282</v>
      </c>
      <c r="AZ468" s="10">
        <f t="shared" si="338"/>
        <v>-86.851076280857697</v>
      </c>
      <c r="BA468" s="10">
        <f t="shared" si="339"/>
        <v>-354.01539168091574</v>
      </c>
      <c r="BB468" s="10">
        <f t="shared" si="326"/>
        <v>-174.01539168091574</v>
      </c>
      <c r="BC468" s="62"/>
      <c r="BD468" s="60">
        <f t="shared" si="327"/>
        <v>-87</v>
      </c>
      <c r="BE468" s="60">
        <f t="shared" si="328"/>
        <v>-354</v>
      </c>
      <c r="BF468" s="60">
        <f t="shared" si="329"/>
        <v>-174</v>
      </c>
      <c r="BI468" s="37">
        <f t="shared" si="333"/>
        <v>-17.382766813250047</v>
      </c>
      <c r="BJ468" s="37">
        <f t="shared" si="334"/>
        <v>-82.231885458129625</v>
      </c>
      <c r="BK468" s="37">
        <f t="shared" si="335"/>
        <v>-18.877209601239908</v>
      </c>
      <c r="BL468" s="37">
        <f t="shared" si="336"/>
        <v>-83.465625703943118</v>
      </c>
    </row>
    <row r="469" spans="22:64" x14ac:dyDescent="0.35">
      <c r="V469" s="29">
        <v>5.6500000000000599</v>
      </c>
      <c r="W469" s="38">
        <f t="shared" si="301"/>
        <v>4466835.921510255</v>
      </c>
      <c r="X469" s="30">
        <f t="shared" si="337"/>
        <v>-6.6910605961528935</v>
      </c>
      <c r="Y469" s="31">
        <f t="shared" si="302"/>
        <v>-56.411325374368516</v>
      </c>
      <c r="Z469" s="31">
        <f t="shared" si="303"/>
        <v>-89.913392295277987</v>
      </c>
      <c r="AA469" s="31">
        <f t="shared" si="304"/>
        <v>34.232050946134748</v>
      </c>
      <c r="AB469" s="31">
        <f t="shared" si="305"/>
        <v>-88.886866109309238</v>
      </c>
      <c r="AC469" s="31">
        <f t="shared" si="306"/>
        <v>5.8384607732171752</v>
      </c>
      <c r="AD469" s="31">
        <f t="shared" si="307"/>
        <v>59.296497850701321</v>
      </c>
      <c r="AE469" s="31">
        <f t="shared" si="308"/>
        <v>-23.031874251169487</v>
      </c>
      <c r="AF469" s="31">
        <f t="shared" si="309"/>
        <v>-119.50376055388591</v>
      </c>
      <c r="AG469" s="31">
        <f t="shared" si="330"/>
        <v>73.803921600570277</v>
      </c>
      <c r="AH469" s="31">
        <f t="shared" si="310"/>
        <v>-120.82931870757625</v>
      </c>
      <c r="AI469" s="31">
        <f t="shared" si="311"/>
        <v>-89.999947921712234</v>
      </c>
      <c r="AJ469" s="31">
        <f t="shared" si="312"/>
        <v>53.824376344001138</v>
      </c>
      <c r="AK469" s="31">
        <f t="shared" si="313"/>
        <v>89.883344796596361</v>
      </c>
      <c r="AL469" s="32">
        <f t="shared" si="314"/>
        <v>-35.409233300608449</v>
      </c>
      <c r="AM469" s="31">
        <f t="shared" si="315"/>
        <v>-89.027965228881826</v>
      </c>
      <c r="AN469" s="31">
        <f t="shared" si="316"/>
        <v>-28.610254063613283</v>
      </c>
      <c r="AO469" s="31">
        <f t="shared" si="317"/>
        <v>-89.144568353997698</v>
      </c>
      <c r="AP469" s="30">
        <f t="shared" si="331"/>
        <v>19.493882694704595</v>
      </c>
      <c r="AQ469" s="30">
        <f t="shared" si="332"/>
        <v>-19.244228782212005</v>
      </c>
      <c r="AR469" s="31">
        <f t="shared" si="318"/>
        <v>-51.392474402290176</v>
      </c>
      <c r="AS469" s="33">
        <f t="shared" si="319"/>
        <v>-208.64832890788361</v>
      </c>
      <c r="AT469" s="31">
        <f t="shared" si="320"/>
        <v>0.79083043870103942</v>
      </c>
      <c r="AU469" s="31">
        <f t="shared" si="321"/>
        <v>24.080352771407977</v>
      </c>
      <c r="AV469" s="32">
        <f t="shared" si="322"/>
        <v>-1.0310654815063901E-2</v>
      </c>
      <c r="AW469" s="31">
        <f t="shared" si="323"/>
        <v>-2.7911789105419693</v>
      </c>
      <c r="AX469" s="34">
        <f t="shared" si="324"/>
        <v>0.78051978388597554</v>
      </c>
      <c r="AY469" s="35">
        <f t="shared" si="325"/>
        <v>21.289173860866008</v>
      </c>
      <c r="AZ469" s="10">
        <f t="shared" si="338"/>
        <v>-87.265826488724514</v>
      </c>
      <c r="BA469" s="10">
        <f t="shared" si="339"/>
        <v>-353.37890056478693</v>
      </c>
      <c r="BB469" s="10">
        <f t="shared" si="326"/>
        <v>-173.37890056478693</v>
      </c>
      <c r="BC469" s="37"/>
      <c r="BD469" s="60">
        <f t="shared" si="327"/>
        <v>-87</v>
      </c>
      <c r="BE469" s="60">
        <f t="shared" si="328"/>
        <v>-353</v>
      </c>
      <c r="BF469" s="60">
        <f t="shared" si="329"/>
        <v>-173</v>
      </c>
      <c r="BI469" s="37">
        <f t="shared" si="333"/>
        <v>-17.579194329170981</v>
      </c>
      <c r="BJ469" s="37">
        <f t="shared" si="334"/>
        <v>-82.406622526407105</v>
      </c>
      <c r="BK469" s="37">
        <f t="shared" si="335"/>
        <v>-19.07467754114932</v>
      </c>
      <c r="BL469" s="37">
        <f t="shared" si="336"/>
        <v>-83.613122991362218</v>
      </c>
    </row>
    <row r="470" spans="22:64" x14ac:dyDescent="0.35">
      <c r="V470" s="29">
        <v>5.6600000000000597</v>
      </c>
      <c r="W470" s="38">
        <f t="shared" si="301"/>
        <v>4570881.8961493801</v>
      </c>
      <c r="X470" s="30">
        <f t="shared" si="337"/>
        <v>-6.6910605961528935</v>
      </c>
      <c r="Y470" s="31">
        <f t="shared" si="302"/>
        <v>-56.611324927750871</v>
      </c>
      <c r="Z470" s="31">
        <f t="shared" si="303"/>
        <v>-89.915363724422832</v>
      </c>
      <c r="AA470" s="31">
        <f t="shared" si="304"/>
        <v>34.431977178312032</v>
      </c>
      <c r="AB470" s="31">
        <f t="shared" si="305"/>
        <v>-88.912197970809046</v>
      </c>
      <c r="AC470" s="31">
        <f t="shared" si="306"/>
        <v>5.9872002779568234</v>
      </c>
      <c r="AD470" s="31">
        <f t="shared" si="307"/>
        <v>59.872472403251415</v>
      </c>
      <c r="AE470" s="31">
        <f t="shared" si="308"/>
        <v>-22.883208067634911</v>
      </c>
      <c r="AF470" s="31">
        <f t="shared" si="309"/>
        <v>-118.95508929198047</v>
      </c>
      <c r="AG470" s="31">
        <f t="shared" si="330"/>
        <v>73.803921600570277</v>
      </c>
      <c r="AH470" s="31">
        <f t="shared" si="310"/>
        <v>-121.02931870757607</v>
      </c>
      <c r="AI470" s="31">
        <f t="shared" si="311"/>
        <v>-89.999949107158798</v>
      </c>
      <c r="AJ470" s="31">
        <f t="shared" si="312"/>
        <v>54.024375533729227</v>
      </c>
      <c r="AK470" s="31">
        <f t="shared" si="313"/>
        <v>89.886000186126083</v>
      </c>
      <c r="AL470" s="32">
        <f t="shared" si="314"/>
        <v>-35.609177047327947</v>
      </c>
      <c r="AM470" s="31">
        <f t="shared" si="315"/>
        <v>-89.050087340113265</v>
      </c>
      <c r="AN470" s="31">
        <f t="shared" si="316"/>
        <v>-28.81019862060451</v>
      </c>
      <c r="AO470" s="31">
        <f t="shared" si="317"/>
        <v>-89.164036261145981</v>
      </c>
      <c r="AP470" s="30">
        <f t="shared" si="331"/>
        <v>19.493882694704595</v>
      </c>
      <c r="AQ470" s="30">
        <f t="shared" si="332"/>
        <v>-19.244228782212005</v>
      </c>
      <c r="AR470" s="31">
        <f t="shared" si="318"/>
        <v>-51.44375277574683</v>
      </c>
      <c r="AS470" s="33">
        <f t="shared" si="319"/>
        <v>-208.11912555312645</v>
      </c>
      <c r="AT470" s="31">
        <f t="shared" si="320"/>
        <v>0.82477167129461937</v>
      </c>
      <c r="AU470" s="31">
        <f t="shared" si="321"/>
        <v>24.575567372992648</v>
      </c>
      <c r="AV470" s="32">
        <f t="shared" si="322"/>
        <v>-1.0795977521250333E-2</v>
      </c>
      <c r="AW470" s="31">
        <f t="shared" si="323"/>
        <v>-2.8560873939552378</v>
      </c>
      <c r="AX470" s="34">
        <f t="shared" si="324"/>
        <v>0.81397569377336909</v>
      </c>
      <c r="AY470" s="35">
        <f t="shared" si="325"/>
        <v>21.719479979037409</v>
      </c>
      <c r="AZ470" s="10">
        <f t="shared" si="338"/>
        <v>-87.677815033517675</v>
      </c>
      <c r="BA470" s="10">
        <f t="shared" si="339"/>
        <v>-352.73451008654303</v>
      </c>
      <c r="BB470" s="10">
        <f t="shared" si="326"/>
        <v>-172.73451008654303</v>
      </c>
      <c r="BC470" s="37"/>
      <c r="BD470" s="60">
        <f t="shared" si="327"/>
        <v>-88</v>
      </c>
      <c r="BE470" s="60">
        <f t="shared" si="328"/>
        <v>-353</v>
      </c>
      <c r="BF470" s="60">
        <f t="shared" si="329"/>
        <v>-173</v>
      </c>
      <c r="BI470" s="37">
        <f t="shared" si="333"/>
        <v>-17.775779887882745</v>
      </c>
      <c r="BJ470" s="37">
        <f t="shared" si="334"/>
        <v>-82.577519496065037</v>
      </c>
      <c r="BK470" s="37">
        <f t="shared" si="335"/>
        <v>-19.272258063661461</v>
      </c>
      <c r="BL470" s="37">
        <f t="shared" si="336"/>
        <v>-83.757345016388896</v>
      </c>
    </row>
    <row r="471" spans="22:64" x14ac:dyDescent="0.35">
      <c r="V471" s="29">
        <v>5.6700000000000603</v>
      </c>
      <c r="W471" s="36">
        <f t="shared" si="301"/>
        <v>4677351.4128726339</v>
      </c>
      <c r="X471" s="30">
        <f t="shared" si="337"/>
        <v>-6.6910605961528935</v>
      </c>
      <c r="Y471" s="31">
        <f t="shared" si="302"/>
        <v>-56.811324501234317</v>
      </c>
      <c r="Z471" s="31">
        <f t="shared" si="303"/>
        <v>-89.917290278555313</v>
      </c>
      <c r="AA471" s="31">
        <f t="shared" si="304"/>
        <v>34.631906729418588</v>
      </c>
      <c r="AB471" s="31">
        <f t="shared" si="305"/>
        <v>-88.936953619735036</v>
      </c>
      <c r="AC471" s="31">
        <f t="shared" si="306"/>
        <v>6.1376755352901666</v>
      </c>
      <c r="AD471" s="31">
        <f t="shared" si="307"/>
        <v>60.441905089596617</v>
      </c>
      <c r="AE471" s="31">
        <f t="shared" si="308"/>
        <v>-22.732802832678455</v>
      </c>
      <c r="AF471" s="31">
        <f t="shared" si="309"/>
        <v>-118.41233880869373</v>
      </c>
      <c r="AG471" s="31">
        <f t="shared" si="330"/>
        <v>73.803921600570277</v>
      </c>
      <c r="AH471" s="31">
        <f t="shared" si="310"/>
        <v>-121.22931870757594</v>
      </c>
      <c r="AI471" s="31">
        <f t="shared" si="311"/>
        <v>-89.999950265621294</v>
      </c>
      <c r="AJ471" s="31">
        <f t="shared" si="312"/>
        <v>54.224374759925446</v>
      </c>
      <c r="AK471" s="31">
        <f t="shared" si="313"/>
        <v>89.888595132083836</v>
      </c>
      <c r="AL471" s="32">
        <f t="shared" si="314"/>
        <v>-35.809123325181965</v>
      </c>
      <c r="AM471" s="31">
        <f t="shared" si="315"/>
        <v>-89.071706164313198</v>
      </c>
      <c r="AN471" s="31">
        <f t="shared" si="316"/>
        <v>-29.010145672262183</v>
      </c>
      <c r="AO471" s="31">
        <f t="shared" si="317"/>
        <v>-89.183061297850657</v>
      </c>
      <c r="AP471" s="30">
        <f t="shared" si="331"/>
        <v>19.493882694704595</v>
      </c>
      <c r="AQ471" s="30">
        <f t="shared" si="332"/>
        <v>-19.244228782212005</v>
      </c>
      <c r="AR471" s="31">
        <f t="shared" si="318"/>
        <v>-51.493294592448052</v>
      </c>
      <c r="AS471" s="33">
        <f t="shared" si="319"/>
        <v>-207.59540010654439</v>
      </c>
      <c r="AT471" s="31">
        <f t="shared" si="320"/>
        <v>0.86003047075955619</v>
      </c>
      <c r="AU471" s="31">
        <f t="shared" si="321"/>
        <v>25.078295987487156</v>
      </c>
      <c r="AV471" s="32">
        <f t="shared" si="322"/>
        <v>-1.1304114659722456E-2</v>
      </c>
      <c r="AW471" s="31">
        <f t="shared" si="323"/>
        <v>-2.9225001943535442</v>
      </c>
      <c r="AX471" s="34">
        <f t="shared" si="324"/>
        <v>0.84872635609983371</v>
      </c>
      <c r="AY471" s="35">
        <f t="shared" si="325"/>
        <v>22.155795793133613</v>
      </c>
      <c r="AZ471" s="10">
        <f t="shared" si="338"/>
        <v>-88.087031071913714</v>
      </c>
      <c r="BA471" s="10">
        <f t="shared" si="339"/>
        <v>-352.0826200558144</v>
      </c>
      <c r="BB471" s="10">
        <f t="shared" si="326"/>
        <v>-172.0826200558144</v>
      </c>
      <c r="BC471" s="62"/>
      <c r="BD471" s="60">
        <f t="shared" si="327"/>
        <v>-88</v>
      </c>
      <c r="BE471" s="60">
        <f t="shared" si="328"/>
        <v>-352</v>
      </c>
      <c r="BF471" s="60">
        <f t="shared" si="329"/>
        <v>-172</v>
      </c>
      <c r="BI471" s="37">
        <f t="shared" si="333"/>
        <v>-17.972516613917705</v>
      </c>
      <c r="BJ471" s="37">
        <f t="shared" si="334"/>
        <v>-82.744654809293877</v>
      </c>
      <c r="BK471" s="37">
        <f t="shared" si="335"/>
        <v>-19.469946221647792</v>
      </c>
      <c r="BL471" s="37">
        <f t="shared" si="336"/>
        <v>-83.898360933109743</v>
      </c>
    </row>
    <row r="472" spans="22:64" x14ac:dyDescent="0.35">
      <c r="V472" s="29">
        <v>5.6800000000000601</v>
      </c>
      <c r="W472" s="38">
        <f t="shared" si="301"/>
        <v>4786300.9232270503</v>
      </c>
      <c r="X472" s="30">
        <f t="shared" si="337"/>
        <v>-6.6910605961528935</v>
      </c>
      <c r="Y472" s="31">
        <f t="shared" si="302"/>
        <v>-57.011324093914126</v>
      </c>
      <c r="Z472" s="31">
        <f t="shared" si="303"/>
        <v>-89.919172979142459</v>
      </c>
      <c r="AA472" s="31">
        <f t="shared" si="304"/>
        <v>34.831839450180844</v>
      </c>
      <c r="AB472" s="31">
        <f t="shared" si="305"/>
        <v>-88.961146144867215</v>
      </c>
      <c r="AC472" s="31">
        <f t="shared" si="306"/>
        <v>6.2898466712442538</v>
      </c>
      <c r="AD472" s="31">
        <f t="shared" si="307"/>
        <v>61.004647836363446</v>
      </c>
      <c r="AE472" s="31">
        <f t="shared" si="308"/>
        <v>-22.580698568641921</v>
      </c>
      <c r="AF472" s="31">
        <f t="shared" si="309"/>
        <v>-117.87567128764623</v>
      </c>
      <c r="AG472" s="31">
        <f t="shared" si="330"/>
        <v>73.803921600570277</v>
      </c>
      <c r="AH472" s="31">
        <f t="shared" si="310"/>
        <v>-121.42931870757579</v>
      </c>
      <c r="AI472" s="31">
        <f t="shared" si="311"/>
        <v>-89.999951397713971</v>
      </c>
      <c r="AJ472" s="31">
        <f t="shared" si="312"/>
        <v>54.424374020948427</v>
      </c>
      <c r="AK472" s="31">
        <f t="shared" si="313"/>
        <v>89.891131010301763</v>
      </c>
      <c r="AL472" s="32">
        <f t="shared" si="314"/>
        <v>-36.009072020310469</v>
      </c>
      <c r="AM472" s="31">
        <f t="shared" si="315"/>
        <v>-89.092833139431235</v>
      </c>
      <c r="AN472" s="31">
        <f t="shared" si="316"/>
        <v>-29.210095106367554</v>
      </c>
      <c r="AO472" s="31">
        <f t="shared" si="317"/>
        <v>-89.201653526843444</v>
      </c>
      <c r="AP472" s="30">
        <f t="shared" si="331"/>
        <v>19.493882694704595</v>
      </c>
      <c r="AQ472" s="30">
        <f t="shared" si="332"/>
        <v>-19.244228782212005</v>
      </c>
      <c r="AR472" s="31">
        <f t="shared" si="318"/>
        <v>-51.541139762516885</v>
      </c>
      <c r="AS472" s="33">
        <f t="shared" si="319"/>
        <v>-207.07732481448966</v>
      </c>
      <c r="AT472" s="31">
        <f t="shared" si="320"/>
        <v>0.89664670481904807</v>
      </c>
      <c r="AU472" s="31">
        <f t="shared" si="321"/>
        <v>25.588495477835426</v>
      </c>
      <c r="AV472" s="32">
        <f t="shared" si="322"/>
        <v>-1.1836135848949051E-2</v>
      </c>
      <c r="AW472" s="31">
        <f t="shared" si="323"/>
        <v>-2.9904518104386981</v>
      </c>
      <c r="AX472" s="34">
        <f t="shared" si="324"/>
        <v>0.88481056897009902</v>
      </c>
      <c r="AY472" s="35">
        <f t="shared" si="325"/>
        <v>22.598043667396727</v>
      </c>
      <c r="AZ472" s="10">
        <f t="shared" si="338"/>
        <v>-88.493464394657849</v>
      </c>
      <c r="BA472" s="10">
        <f t="shared" si="339"/>
        <v>-351.42362551964192</v>
      </c>
      <c r="BB472" s="10">
        <f t="shared" si="326"/>
        <v>-171.42362551964192</v>
      </c>
      <c r="BC472" s="37"/>
      <c r="BD472" s="60">
        <f t="shared" si="327"/>
        <v>-88</v>
      </c>
      <c r="BE472" s="60">
        <f t="shared" si="328"/>
        <v>-351</v>
      </c>
      <c r="BF472" s="60">
        <f t="shared" si="329"/>
        <v>-171</v>
      </c>
      <c r="BI472" s="37">
        <f t="shared" si="333"/>
        <v>-18.169397920847004</v>
      </c>
      <c r="BJ472" s="37">
        <f t="shared" si="334"/>
        <v>-82.908105699830614</v>
      </c>
      <c r="BK472" s="37">
        <f t="shared" si="335"/>
        <v>-19.667737280264049</v>
      </c>
      <c r="BL472" s="37">
        <f t="shared" si="336"/>
        <v>-84.036238672718341</v>
      </c>
    </row>
    <row r="473" spans="22:64" x14ac:dyDescent="0.35">
      <c r="V473" s="29">
        <v>5.6900000000000599</v>
      </c>
      <c r="W473" s="38">
        <f t="shared" si="301"/>
        <v>4897788.1936851442</v>
      </c>
      <c r="X473" s="30">
        <f t="shared" si="337"/>
        <v>-6.6910605961528935</v>
      </c>
      <c r="Y473" s="31">
        <f t="shared" si="302"/>
        <v>-57.211323704926329</v>
      </c>
      <c r="Z473" s="31">
        <f t="shared" si="303"/>
        <v>-89.921012824400819</v>
      </c>
      <c r="AA473" s="31">
        <f t="shared" si="304"/>
        <v>35.031775198034623</v>
      </c>
      <c r="AB473" s="31">
        <f t="shared" si="305"/>
        <v>-88.984788338877323</v>
      </c>
      <c r="AC473" s="31">
        <f t="shared" si="306"/>
        <v>6.4436734343907958</v>
      </c>
      <c r="AD473" s="31">
        <f t="shared" si="307"/>
        <v>61.560564692644896</v>
      </c>
      <c r="AE473" s="31">
        <f t="shared" si="308"/>
        <v>-22.426935668653805</v>
      </c>
      <c r="AF473" s="31">
        <f t="shared" si="309"/>
        <v>-117.34523647063324</v>
      </c>
      <c r="AG473" s="31">
        <f t="shared" si="330"/>
        <v>73.803921600570277</v>
      </c>
      <c r="AH473" s="31">
        <f t="shared" si="310"/>
        <v>-121.62931870757564</v>
      </c>
      <c r="AI473" s="31">
        <f t="shared" si="311"/>
        <v>-89.999952504037068</v>
      </c>
      <c r="AJ473" s="31">
        <f t="shared" si="312"/>
        <v>54.624373315230734</v>
      </c>
      <c r="AK473" s="31">
        <f t="shared" si="313"/>
        <v>89.893609165296283</v>
      </c>
      <c r="AL473" s="32">
        <f t="shared" si="314"/>
        <v>-36.209023023972783</v>
      </c>
      <c r="AM473" s="31">
        <f t="shared" si="315"/>
        <v>-89.113479444275725</v>
      </c>
      <c r="AN473" s="31">
        <f t="shared" si="316"/>
        <v>-29.410046815747407</v>
      </c>
      <c r="AO473" s="31">
        <f t="shared" si="317"/>
        <v>-89.219822783016511</v>
      </c>
      <c r="AP473" s="30">
        <f t="shared" si="331"/>
        <v>19.493882694704595</v>
      </c>
      <c r="AQ473" s="30">
        <f t="shared" si="332"/>
        <v>-19.244228782212005</v>
      </c>
      <c r="AR473" s="31">
        <f t="shared" si="318"/>
        <v>-51.587328571908621</v>
      </c>
      <c r="AS473" s="33">
        <f t="shared" si="319"/>
        <v>-206.56505925364974</v>
      </c>
      <c r="AT473" s="31">
        <f t="shared" si="320"/>
        <v>0.93466057351918175</v>
      </c>
      <c r="AU473" s="31">
        <f t="shared" si="321"/>
        <v>26.106112659071286</v>
      </c>
      <c r="AV473" s="32">
        <f t="shared" si="322"/>
        <v>-1.2393160579600862E-2</v>
      </c>
      <c r="AW473" s="31">
        <f t="shared" si="323"/>
        <v>-3.0599775060058558</v>
      </c>
      <c r="AX473" s="34">
        <f t="shared" si="324"/>
        <v>0.92226741293958092</v>
      </c>
      <c r="AY473" s="35">
        <f t="shared" si="325"/>
        <v>23.046135153065428</v>
      </c>
      <c r="AZ473" s="10">
        <f t="shared" si="338"/>
        <v>-88.89710536725957</v>
      </c>
      <c r="BA473" s="10">
        <f t="shared" si="339"/>
        <v>-350.75791723370077</v>
      </c>
      <c r="BB473" s="10">
        <f t="shared" si="326"/>
        <v>-170.75791723370077</v>
      </c>
      <c r="BC473" s="37"/>
      <c r="BD473" s="60">
        <f t="shared" si="327"/>
        <v>-89</v>
      </c>
      <c r="BE473" s="60">
        <f t="shared" si="328"/>
        <v>-351</v>
      </c>
      <c r="BF473" s="60">
        <f t="shared" si="329"/>
        <v>-171</v>
      </c>
      <c r="BI473" s="37">
        <f t="shared" si="333"/>
        <v>-18.366417500004363</v>
      </c>
      <c r="BJ473" s="37">
        <f t="shared" si="334"/>
        <v>-83.067948184228896</v>
      </c>
      <c r="BK473" s="37">
        <f t="shared" si="335"/>
        <v>-19.865626708286172</v>
      </c>
      <c r="BL473" s="37">
        <f t="shared" si="336"/>
        <v>-84.171044948887541</v>
      </c>
    </row>
    <row r="474" spans="22:64" x14ac:dyDescent="0.35">
      <c r="V474" s="29">
        <v>5.7000000000000597</v>
      </c>
      <c r="W474" s="36">
        <f t="shared" si="301"/>
        <v>5011872.3362734206</v>
      </c>
      <c r="X474" s="30">
        <f t="shared" si="337"/>
        <v>-6.6910605961528935</v>
      </c>
      <c r="Y474" s="31">
        <f t="shared" si="302"/>
        <v>-57.411323333445822</v>
      </c>
      <c r="Z474" s="31">
        <f t="shared" si="303"/>
        <v>-89.922810789825462</v>
      </c>
      <c r="AA474" s="31">
        <f t="shared" si="304"/>
        <v>35.231713836823964</v>
      </c>
      <c r="AB474" s="31">
        <f t="shared" si="305"/>
        <v>-89.007892704947238</v>
      </c>
      <c r="AC474" s="31">
        <f t="shared" si="306"/>
        <v>6.5991152968214903</v>
      </c>
      <c r="AD474" s="31">
        <f t="shared" si="307"/>
        <v>62.109531697213981</v>
      </c>
      <c r="AE474" s="31">
        <f t="shared" si="308"/>
        <v>-22.271554795953261</v>
      </c>
      <c r="AF474" s="31">
        <f t="shared" si="309"/>
        <v>-116.82117179755872</v>
      </c>
      <c r="AG474" s="31">
        <f t="shared" si="330"/>
        <v>73.803921600570277</v>
      </c>
      <c r="AH474" s="31">
        <f t="shared" si="310"/>
        <v>-121.8293187075755</v>
      </c>
      <c r="AI474" s="31">
        <f t="shared" si="311"/>
        <v>-89.999953585177167</v>
      </c>
      <c r="AJ474" s="31">
        <f t="shared" si="312"/>
        <v>54.824372641275467</v>
      </c>
      <c r="AK474" s="31">
        <f t="shared" si="313"/>
        <v>89.896030910980855</v>
      </c>
      <c r="AL474" s="32">
        <f t="shared" si="314"/>
        <v>-36.408976232317528</v>
      </c>
      <c r="AM474" s="31">
        <f t="shared" si="315"/>
        <v>-89.133656004331186</v>
      </c>
      <c r="AN474" s="31">
        <f t="shared" si="316"/>
        <v>-29.61000069804728</v>
      </c>
      <c r="AO474" s="31">
        <f t="shared" si="317"/>
        <v>-89.237578678527498</v>
      </c>
      <c r="AP474" s="30">
        <f t="shared" si="331"/>
        <v>19.493882694704595</v>
      </c>
      <c r="AQ474" s="30">
        <f t="shared" si="332"/>
        <v>-19.244228782212005</v>
      </c>
      <c r="AR474" s="31">
        <f t="shared" si="318"/>
        <v>-51.631901581507947</v>
      </c>
      <c r="AS474" s="33">
        <f t="shared" si="319"/>
        <v>-206.05875047608623</v>
      </c>
      <c r="AT474" s="31">
        <f t="shared" si="320"/>
        <v>0.97411254146703363</v>
      </c>
      <c r="AU474" s="31">
        <f t="shared" si="321"/>
        <v>26.63108395823712</v>
      </c>
      <c r="AV474" s="32">
        <f t="shared" si="322"/>
        <v>-1.2976360513443608E-2</v>
      </c>
      <c r="AW474" s="31">
        <f t="shared" si="323"/>
        <v>-3.1311133250405527</v>
      </c>
      <c r="AX474" s="34">
        <f t="shared" si="324"/>
        <v>0.96113618095358999</v>
      </c>
      <c r="AY474" s="35">
        <f t="shared" si="325"/>
        <v>23.499970633196568</v>
      </c>
      <c r="AZ474" s="10">
        <f t="shared" si="338"/>
        <v>-89.297944879887183</v>
      </c>
      <c r="BA474" s="10">
        <f t="shared" si="339"/>
        <v>-350.08588216281197</v>
      </c>
      <c r="BB474" s="10">
        <f t="shared" si="326"/>
        <v>-170.08588216281197</v>
      </c>
      <c r="BC474" s="62"/>
      <c r="BD474" s="60">
        <f t="shared" si="327"/>
        <v>-89</v>
      </c>
      <c r="BE474" s="60">
        <f t="shared" si="328"/>
        <v>-350</v>
      </c>
      <c r="BF474" s="60">
        <f t="shared" si="329"/>
        <v>-170</v>
      </c>
      <c r="BI474" s="37">
        <f t="shared" si="333"/>
        <v>-18.563569309572532</v>
      </c>
      <c r="BJ474" s="37">
        <f t="shared" si="334"/>
        <v>-83.224257055507294</v>
      </c>
      <c r="BK474" s="37">
        <f t="shared" si="335"/>
        <v>-20.063610169760288</v>
      </c>
      <c r="BL474" s="37">
        <f t="shared" si="336"/>
        <v>-84.302845264414984</v>
      </c>
    </row>
    <row r="475" spans="22:64" x14ac:dyDescent="0.35">
      <c r="V475" s="29">
        <v>5.7100000000000604</v>
      </c>
      <c r="W475" s="38">
        <f t="shared" si="301"/>
        <v>5128613.8399143713</v>
      </c>
      <c r="X475" s="30">
        <f t="shared" si="337"/>
        <v>-6.6910605961528935</v>
      </c>
      <c r="Y475" s="31">
        <f t="shared" si="302"/>
        <v>-57.611322978684697</v>
      </c>
      <c r="Z475" s="31">
        <f t="shared" si="303"/>
        <v>-89.924567828707325</v>
      </c>
      <c r="AA475" s="31">
        <f t="shared" si="304"/>
        <v>35.431655236513407</v>
      </c>
      <c r="AB475" s="31">
        <f t="shared" si="305"/>
        <v>-89.030471463244723</v>
      </c>
      <c r="AC475" s="31">
        <f t="shared" si="306"/>
        <v>6.7561315513005793</v>
      </c>
      <c r="AD475" s="31">
        <f t="shared" si="307"/>
        <v>62.651436707572849</v>
      </c>
      <c r="AE475" s="31">
        <f t="shared" si="308"/>
        <v>-22.114596787023604</v>
      </c>
      <c r="AF475" s="31">
        <f t="shared" si="309"/>
        <v>-116.30360258437921</v>
      </c>
      <c r="AG475" s="31">
        <f t="shared" si="330"/>
        <v>73.803921600570277</v>
      </c>
      <c r="AH475" s="31">
        <f t="shared" si="310"/>
        <v>-122.02931870757538</v>
      </c>
      <c r="AI475" s="31">
        <f t="shared" si="311"/>
        <v>-89.999954641707532</v>
      </c>
      <c r="AJ475" s="31">
        <f t="shared" si="312"/>
        <v>55.024371997653098</v>
      </c>
      <c r="AK475" s="31">
        <f t="shared" si="313"/>
        <v>89.898397531362477</v>
      </c>
      <c r="AL475" s="32">
        <f t="shared" si="314"/>
        <v>-36.60893154616307</v>
      </c>
      <c r="AM475" s="31">
        <f t="shared" si="315"/>
        <v>-89.153373497448953</v>
      </c>
      <c r="AN475" s="31">
        <f t="shared" si="316"/>
        <v>-29.80995665551508</v>
      </c>
      <c r="AO475" s="31">
        <f t="shared" si="317"/>
        <v>-89.254930607794009</v>
      </c>
      <c r="AP475" s="30">
        <f t="shared" si="331"/>
        <v>19.493882694704595</v>
      </c>
      <c r="AQ475" s="30">
        <f t="shared" si="332"/>
        <v>-19.244228782212005</v>
      </c>
      <c r="AR475" s="31">
        <f t="shared" si="318"/>
        <v>-51.67489953004609</v>
      </c>
      <c r="AS475" s="33">
        <f t="shared" si="319"/>
        <v>-205.55853319217323</v>
      </c>
      <c r="AT475" s="31">
        <f t="shared" si="320"/>
        <v>1.0150432651179728</v>
      </c>
      <c r="AU475" s="31">
        <f t="shared" si="321"/>
        <v>27.163335092661626</v>
      </c>
      <c r="AV475" s="32">
        <f t="shared" si="322"/>
        <v>-1.3586961885638953E-2</v>
      </c>
      <c r="AW475" s="31">
        <f t="shared" si="323"/>
        <v>-3.2038961069760057</v>
      </c>
      <c r="AX475" s="34">
        <f t="shared" si="324"/>
        <v>1.0014563032323338</v>
      </c>
      <c r="AY475" s="35">
        <f t="shared" si="325"/>
        <v>23.959438985685619</v>
      </c>
      <c r="AZ475" s="10">
        <f t="shared" si="338"/>
        <v>-89.69597430680156</v>
      </c>
      <c r="BA475" s="10">
        <f t="shared" si="339"/>
        <v>-349.40790400451868</v>
      </c>
      <c r="BB475" s="10">
        <f t="shared" si="326"/>
        <v>-169.40790400451868</v>
      </c>
      <c r="BC475" s="37"/>
      <c r="BD475" s="60">
        <f t="shared" si="327"/>
        <v>-90</v>
      </c>
      <c r="BE475" s="60">
        <f t="shared" si="328"/>
        <v>-349</v>
      </c>
      <c r="BF475" s="60">
        <f t="shared" si="329"/>
        <v>-169</v>
      </c>
      <c r="BI475" s="37">
        <f t="shared" si="333"/>
        <v>-18.760847564028268</v>
      </c>
      <c r="BJ475" s="37">
        <f t="shared" si="334"/>
        <v>-83.377105879000666</v>
      </c>
      <c r="BK475" s="37">
        <f t="shared" si="335"/>
        <v>-20.26168351595954</v>
      </c>
      <c r="BL475" s="37">
        <f t="shared" si="336"/>
        <v>-84.431703919030397</v>
      </c>
    </row>
    <row r="476" spans="22:64" x14ac:dyDescent="0.35">
      <c r="V476" s="29">
        <v>5.7200000000000601</v>
      </c>
      <c r="W476" s="38">
        <f t="shared" si="301"/>
        <v>5248074.602498455</v>
      </c>
      <c r="X476" s="30">
        <f t="shared" si="337"/>
        <v>-6.6910605961528935</v>
      </c>
      <c r="Y476" s="31">
        <f t="shared" si="302"/>
        <v>-57.811322639890371</v>
      </c>
      <c r="Z476" s="31">
        <f t="shared" si="303"/>
        <v>-89.926284872638433</v>
      </c>
      <c r="AA476" s="31">
        <f t="shared" si="304"/>
        <v>35.631599272913114</v>
      </c>
      <c r="AB476" s="31">
        <f t="shared" si="305"/>
        <v>-89.052536557259415</v>
      </c>
      <c r="AC476" s="31">
        <f t="shared" si="306"/>
        <v>6.9146814042847922</v>
      </c>
      <c r="AD476" s="31">
        <f t="shared" si="307"/>
        <v>63.186179193933349</v>
      </c>
      <c r="AE476" s="31">
        <f t="shared" si="308"/>
        <v>-21.956102558845352</v>
      </c>
      <c r="AF476" s="31">
        <f t="shared" si="309"/>
        <v>-115.79264223596448</v>
      </c>
      <c r="AG476" s="31">
        <f t="shared" si="330"/>
        <v>73.803921600570277</v>
      </c>
      <c r="AH476" s="31">
        <f t="shared" si="310"/>
        <v>-122.22931870757526</v>
      </c>
      <c r="AI476" s="31">
        <f t="shared" si="311"/>
        <v>-89.999955674188314</v>
      </c>
      <c r="AJ476" s="31">
        <f t="shared" si="312"/>
        <v>55.224371382998385</v>
      </c>
      <c r="AK476" s="31">
        <f t="shared" si="313"/>
        <v>89.900710281222274</v>
      </c>
      <c r="AL476" s="32">
        <f t="shared" si="314"/>
        <v>-36.808888870787612</v>
      </c>
      <c r="AM476" s="31">
        <f t="shared" si="315"/>
        <v>-89.172642359413146</v>
      </c>
      <c r="AN476" s="31">
        <f t="shared" si="316"/>
        <v>-30.009914594794211</v>
      </c>
      <c r="AO476" s="31">
        <f t="shared" si="317"/>
        <v>-89.271887752379186</v>
      </c>
      <c r="AP476" s="30">
        <f t="shared" si="331"/>
        <v>19.493882694704595</v>
      </c>
      <c r="AQ476" s="30">
        <f t="shared" si="332"/>
        <v>-19.244228782212005</v>
      </c>
      <c r="AR476" s="31">
        <f t="shared" si="318"/>
        <v>-51.716363241146972</v>
      </c>
      <c r="AS476" s="33">
        <f t="shared" si="319"/>
        <v>-205.06452998834368</v>
      </c>
      <c r="AT476" s="31">
        <f t="shared" si="320"/>
        <v>1.0574935151666252</v>
      </c>
      <c r="AU476" s="31">
        <f t="shared" si="321"/>
        <v>27.702780769623427</v>
      </c>
      <c r="AV476" s="32">
        <f t="shared" si="322"/>
        <v>-1.4226248014883478E-2</v>
      </c>
      <c r="AW476" s="31">
        <f t="shared" si="323"/>
        <v>-3.2783635021010533</v>
      </c>
      <c r="AX476" s="34">
        <f t="shared" si="324"/>
        <v>1.0432672671517418</v>
      </c>
      <c r="AY476" s="35">
        <f t="shared" si="325"/>
        <v>24.424417267522372</v>
      </c>
      <c r="AZ476" s="10">
        <f t="shared" si="338"/>
        <v>-90.091185475574932</v>
      </c>
      <c r="BA476" s="10">
        <f t="shared" si="339"/>
        <v>-348.72436372933163</v>
      </c>
      <c r="BB476" s="10">
        <f t="shared" si="326"/>
        <v>-168.72436372933163</v>
      </c>
      <c r="BC476" s="37"/>
      <c r="BD476" s="60">
        <f t="shared" si="327"/>
        <v>-90</v>
      </c>
      <c r="BE476" s="60">
        <f t="shared" si="328"/>
        <v>-349</v>
      </c>
      <c r="BF476" s="60">
        <f t="shared" si="329"/>
        <v>-169</v>
      </c>
      <c r="BI476" s="37">
        <f t="shared" si="333"/>
        <v>-18.958246723940334</v>
      </c>
      <c r="BJ476" s="37">
        <f t="shared" si="334"/>
        <v>-83.526566990249535</v>
      </c>
      <c r="BK476" s="37">
        <f t="shared" si="335"/>
        <v>-20.45984277763937</v>
      </c>
      <c r="BL476" s="37">
        <f t="shared" si="336"/>
        <v>-84.557684018260758</v>
      </c>
    </row>
    <row r="477" spans="22:64" x14ac:dyDescent="0.35">
      <c r="V477" s="29">
        <v>5.7300000000000599</v>
      </c>
      <c r="W477" s="36">
        <f t="shared" si="301"/>
        <v>5370317.9637032738</v>
      </c>
      <c r="X477" s="30">
        <f t="shared" si="337"/>
        <v>-6.6910605961528935</v>
      </c>
      <c r="Y477" s="31">
        <f t="shared" si="302"/>
        <v>-58.011322316344305</v>
      </c>
      <c r="Z477" s="31">
        <f t="shared" si="303"/>
        <v>-89.927962832005875</v>
      </c>
      <c r="AA477" s="31">
        <f t="shared" si="304"/>
        <v>35.831545827416562</v>
      </c>
      <c r="AB477" s="31">
        <f t="shared" si="305"/>
        <v>-89.07409966000165</v>
      </c>
      <c r="AC477" s="31">
        <f t="shared" si="306"/>
        <v>7.0747240645534646</v>
      </c>
      <c r="AD477" s="31">
        <f t="shared" si="307"/>
        <v>63.713670001284193</v>
      </c>
      <c r="AE477" s="31">
        <f t="shared" si="308"/>
        <v>-21.796113020527173</v>
      </c>
      <c r="AF477" s="31">
        <f t="shared" si="309"/>
        <v>-115.28839249072334</v>
      </c>
      <c r="AG477" s="31">
        <f t="shared" si="330"/>
        <v>73.803921600570277</v>
      </c>
      <c r="AH477" s="31">
        <f t="shared" si="310"/>
        <v>-122.42931870757513</v>
      </c>
      <c r="AI477" s="31">
        <f t="shared" si="311"/>
        <v>-89.999956683166985</v>
      </c>
      <c r="AJ477" s="31">
        <f t="shared" si="312"/>
        <v>55.424370796007629</v>
      </c>
      <c r="AK477" s="31">
        <f t="shared" si="313"/>
        <v>89.902970386780666</v>
      </c>
      <c r="AL477" s="32">
        <f t="shared" si="314"/>
        <v>-37.008848115729002</v>
      </c>
      <c r="AM477" s="31">
        <f t="shared" si="315"/>
        <v>-89.191472789384804</v>
      </c>
      <c r="AN477" s="31">
        <f t="shared" si="316"/>
        <v>-30.20987442672623</v>
      </c>
      <c r="AO477" s="31">
        <f t="shared" si="317"/>
        <v>-89.288459085771123</v>
      </c>
      <c r="AP477" s="30">
        <f t="shared" si="331"/>
        <v>19.493882694704595</v>
      </c>
      <c r="AQ477" s="30">
        <f t="shared" si="332"/>
        <v>-19.244228782212005</v>
      </c>
      <c r="AR477" s="31">
        <f t="shared" si="318"/>
        <v>-51.756333534760813</v>
      </c>
      <c r="AS477" s="33">
        <f t="shared" si="319"/>
        <v>-204.57685157649445</v>
      </c>
      <c r="AT477" s="31">
        <f t="shared" si="320"/>
        <v>1.101504094138555</v>
      </c>
      <c r="AU477" s="31">
        <f t="shared" si="321"/>
        <v>28.249324410504983</v>
      </c>
      <c r="AV477" s="32">
        <f t="shared" si="322"/>
        <v>-1.4895561925940754E-2</v>
      </c>
      <c r="AW477" s="31">
        <f t="shared" si="323"/>
        <v>-3.3545539871082015</v>
      </c>
      <c r="AX477" s="34">
        <f t="shared" si="324"/>
        <v>1.0866085322126142</v>
      </c>
      <c r="AY477" s="35">
        <f t="shared" si="325"/>
        <v>24.894770423396782</v>
      </c>
      <c r="AZ477" s="10">
        <f t="shared" si="338"/>
        <v>-90.483570646246619</v>
      </c>
      <c r="BA477" s="10">
        <f t="shared" si="339"/>
        <v>-348.03564013112441</v>
      </c>
      <c r="BB477" s="10">
        <f t="shared" si="326"/>
        <v>-168.03564013112441</v>
      </c>
      <c r="BC477" s="62"/>
      <c r="BD477" s="60">
        <f t="shared" si="327"/>
        <v>-90</v>
      </c>
      <c r="BE477" s="60">
        <f t="shared" si="328"/>
        <v>-348</v>
      </c>
      <c r="BF477" s="60">
        <f t="shared" si="329"/>
        <v>-168</v>
      </c>
      <c r="BI477" s="37">
        <f t="shared" si="333"/>
        <v>-19.155761486114887</v>
      </c>
      <c r="BJ477" s="37">
        <f t="shared" si="334"/>
        <v>-83.672711494771434</v>
      </c>
      <c r="BK477" s="37">
        <f t="shared" si="335"/>
        <v>-20.658084157583538</v>
      </c>
      <c r="BL477" s="37">
        <f t="shared" si="336"/>
        <v>-84.68084748325532</v>
      </c>
    </row>
    <row r="478" spans="22:64" x14ac:dyDescent="0.35">
      <c r="V478" s="29">
        <v>5.7400000000000597</v>
      </c>
      <c r="W478" s="38">
        <f t="shared" si="301"/>
        <v>5495408.7385770082</v>
      </c>
      <c r="X478" s="30">
        <f t="shared" si="337"/>
        <v>-6.6910605961528935</v>
      </c>
      <c r="Y478" s="31">
        <f t="shared" si="302"/>
        <v>-58.211322007360195</v>
      </c>
      <c r="Z478" s="31">
        <f t="shared" si="303"/>
        <v>-89.929602596474396</v>
      </c>
      <c r="AA478" s="31">
        <f t="shared" si="304"/>
        <v>36.031494786749612</v>
      </c>
      <c r="AB478" s="31">
        <f t="shared" si="305"/>
        <v>-89.095172180066854</v>
      </c>
      <c r="AC478" s="31">
        <f t="shared" si="306"/>
        <v>7.2362188272412675</v>
      </c>
      <c r="AD478" s="31">
        <f t="shared" si="307"/>
        <v>64.233831082719263</v>
      </c>
      <c r="AE478" s="31">
        <f t="shared" si="308"/>
        <v>-21.634668989522211</v>
      </c>
      <c r="AF478" s="31">
        <f t="shared" si="309"/>
        <v>-114.79094369382199</v>
      </c>
      <c r="AG478" s="31">
        <f t="shared" si="330"/>
        <v>73.803921600570277</v>
      </c>
      <c r="AH478" s="31">
        <f t="shared" si="310"/>
        <v>-122.62931870757501</v>
      </c>
      <c r="AI478" s="31">
        <f t="shared" si="311"/>
        <v>-89.999957669178471</v>
      </c>
      <c r="AJ478" s="31">
        <f t="shared" si="312"/>
        <v>55.624370235435734</v>
      </c>
      <c r="AK478" s="31">
        <f t="shared" si="313"/>
        <v>89.905179046347413</v>
      </c>
      <c r="AL478" s="32">
        <f t="shared" si="314"/>
        <v>-37.208809194593158</v>
      </c>
      <c r="AM478" s="31">
        <f t="shared" si="315"/>
        <v>-89.209874755226394</v>
      </c>
      <c r="AN478" s="31">
        <f t="shared" si="316"/>
        <v>-30.409836066162157</v>
      </c>
      <c r="AO478" s="31">
        <f t="shared" si="317"/>
        <v>-89.304653378057452</v>
      </c>
      <c r="AP478" s="30">
        <f t="shared" si="331"/>
        <v>19.493882694704595</v>
      </c>
      <c r="AQ478" s="30">
        <f t="shared" si="332"/>
        <v>-19.244228782212005</v>
      </c>
      <c r="AR478" s="31">
        <f t="shared" si="318"/>
        <v>-51.794851143191778</v>
      </c>
      <c r="AS478" s="33">
        <f t="shared" si="319"/>
        <v>-204.09559707187944</v>
      </c>
      <c r="AT478" s="31">
        <f t="shared" si="320"/>
        <v>1.1471157493247452</v>
      </c>
      <c r="AU478" s="31">
        <f t="shared" si="321"/>
        <v>28.802857902589182</v>
      </c>
      <c r="AV478" s="32">
        <f t="shared" si="322"/>
        <v>-1.5596309089303734E-2</v>
      </c>
      <c r="AW478" s="31">
        <f t="shared" si="323"/>
        <v>-3.432506880769687</v>
      </c>
      <c r="AX478" s="34">
        <f t="shared" si="324"/>
        <v>1.1315194402354416</v>
      </c>
      <c r="AY478" s="35">
        <f t="shared" si="325"/>
        <v>25.370351021819495</v>
      </c>
      <c r="AZ478" s="10">
        <f t="shared" si="338"/>
        <v>-90.873122500469762</v>
      </c>
      <c r="BA478" s="10">
        <f t="shared" si="339"/>
        <v>-347.34211038110539</v>
      </c>
      <c r="BB478" s="10">
        <f t="shared" si="326"/>
        <v>-167.34211038110539</v>
      </c>
      <c r="BC478" s="37"/>
      <c r="BD478" s="60">
        <f t="shared" si="327"/>
        <v>-91</v>
      </c>
      <c r="BE478" s="60">
        <f t="shared" si="328"/>
        <v>-347</v>
      </c>
      <c r="BF478" s="60">
        <f t="shared" si="329"/>
        <v>-167</v>
      </c>
      <c r="BI478" s="37">
        <f t="shared" si="333"/>
        <v>-19.353386774081329</v>
      </c>
      <c r="BJ478" s="37">
        <f t="shared" si="334"/>
        <v>-83.815609269566522</v>
      </c>
      <c r="BK478" s="37">
        <f t="shared" si="335"/>
        <v>-20.856404023432095</v>
      </c>
      <c r="BL478" s="37">
        <f t="shared" si="336"/>
        <v>-84.801255061478912</v>
      </c>
    </row>
    <row r="479" spans="22:64" x14ac:dyDescent="0.35">
      <c r="V479" s="29">
        <v>5.7500000000000604</v>
      </c>
      <c r="W479" s="38">
        <f t="shared" si="301"/>
        <v>5623413.2519042809</v>
      </c>
      <c r="X479" s="30">
        <f t="shared" si="337"/>
        <v>-6.6910605961528935</v>
      </c>
      <c r="Y479" s="31">
        <f t="shared" si="302"/>
        <v>-58.411321712282643</v>
      </c>
      <c r="Z479" s="31">
        <f t="shared" si="303"/>
        <v>-89.931205035458063</v>
      </c>
      <c r="AA479" s="31">
        <f t="shared" si="304"/>
        <v>36.231446042731129</v>
      </c>
      <c r="AB479" s="31">
        <f t="shared" si="305"/>
        <v>-89.115765267567838</v>
      </c>
      <c r="AC479" s="31">
        <f t="shared" si="306"/>
        <v>7.3991251531156319</v>
      </c>
      <c r="AD479" s="31">
        <f t="shared" si="307"/>
        <v>64.746595207193593</v>
      </c>
      <c r="AE479" s="31">
        <f t="shared" si="308"/>
        <v>-21.471811112588775</v>
      </c>
      <c r="AF479" s="31">
        <f t="shared" si="309"/>
        <v>-114.30037509583229</v>
      </c>
      <c r="AG479" s="31">
        <f t="shared" si="330"/>
        <v>73.803921600570277</v>
      </c>
      <c r="AH479" s="31">
        <f t="shared" si="310"/>
        <v>-122.82931870757493</v>
      </c>
      <c r="AI479" s="31">
        <f t="shared" si="311"/>
        <v>-89.999958632745617</v>
      </c>
      <c r="AJ479" s="31">
        <f t="shared" si="312"/>
        <v>55.824369700093676</v>
      </c>
      <c r="AK479" s="31">
        <f t="shared" si="313"/>
        <v>89.907337430956744</v>
      </c>
      <c r="AL479" s="32">
        <f t="shared" si="314"/>
        <v>-37.408772024871382</v>
      </c>
      <c r="AM479" s="31">
        <f t="shared" si="315"/>
        <v>-89.227857998709268</v>
      </c>
      <c r="AN479" s="31">
        <f t="shared" si="316"/>
        <v>-30.609799431782356</v>
      </c>
      <c r="AO479" s="31">
        <f t="shared" si="317"/>
        <v>-89.320479200498141</v>
      </c>
      <c r="AP479" s="30">
        <f t="shared" si="331"/>
        <v>19.493882694704595</v>
      </c>
      <c r="AQ479" s="30">
        <f t="shared" si="332"/>
        <v>-19.244228782212005</v>
      </c>
      <c r="AR479" s="31">
        <f t="shared" si="318"/>
        <v>-51.831956631878541</v>
      </c>
      <c r="AS479" s="33">
        <f t="shared" si="319"/>
        <v>-203.62085429633044</v>
      </c>
      <c r="AT479" s="31">
        <f t="shared" si="320"/>
        <v>1.1943690812490775</v>
      </c>
      <c r="AU479" s="31">
        <f t="shared" si="321"/>
        <v>29.363261381676242</v>
      </c>
      <c r="AV479" s="32">
        <f t="shared" si="322"/>
        <v>-1.632996028289457E-2</v>
      </c>
      <c r="AW479" s="31">
        <f t="shared" si="323"/>
        <v>-3.5122623597286067</v>
      </c>
      <c r="AX479" s="34">
        <f t="shared" si="324"/>
        <v>1.1780391209661829</v>
      </c>
      <c r="AY479" s="35">
        <f t="shared" si="325"/>
        <v>25.850999021947636</v>
      </c>
      <c r="AZ479" s="10">
        <f t="shared" si="338"/>
        <v>-91.259834140608319</v>
      </c>
      <c r="BA479" s="10">
        <f t="shared" si="339"/>
        <v>-346.64415057879006</v>
      </c>
      <c r="BB479" s="10">
        <f t="shared" si="326"/>
        <v>-166.64415057879006</v>
      </c>
      <c r="BC479" s="37"/>
      <c r="BD479" s="60">
        <f t="shared" si="327"/>
        <v>-91</v>
      </c>
      <c r="BE479" s="60">
        <f t="shared" si="328"/>
        <v>-347</v>
      </c>
      <c r="BF479" s="60">
        <f t="shared" si="329"/>
        <v>-167</v>
      </c>
      <c r="BI479" s="37">
        <f t="shared" si="333"/>
        <v>-19.551117728912281</v>
      </c>
      <c r="BJ479" s="37">
        <f t="shared" si="334"/>
        <v>-83.955328966219142</v>
      </c>
      <c r="BK479" s="37">
        <f t="shared" si="335"/>
        <v>-21.054798900783688</v>
      </c>
      <c r="BL479" s="37">
        <f t="shared" si="336"/>
        <v>-84.918966338188127</v>
      </c>
    </row>
    <row r="480" spans="22:64" x14ac:dyDescent="0.35">
      <c r="V480" s="29">
        <v>5.7600000000000602</v>
      </c>
      <c r="W480" s="36">
        <f t="shared" si="301"/>
        <v>5754399.3733723778</v>
      </c>
      <c r="X480" s="30">
        <f t="shared" si="337"/>
        <v>-6.6910605961528935</v>
      </c>
      <c r="Y480" s="31">
        <f t="shared" si="302"/>
        <v>-58.611321430485745</v>
      </c>
      <c r="Z480" s="31">
        <f t="shared" si="303"/>
        <v>-89.932770998581219</v>
      </c>
      <c r="AA480" s="31">
        <f t="shared" si="304"/>
        <v>36.431399492044136</v>
      </c>
      <c r="AB480" s="31">
        <f t="shared" si="305"/>
        <v>-89.135889819938157</v>
      </c>
      <c r="AC480" s="31">
        <f t="shared" si="306"/>
        <v>7.5634027429862085</v>
      </c>
      <c r="AD480" s="31">
        <f t="shared" si="307"/>
        <v>65.251905644829904</v>
      </c>
      <c r="AE480" s="31">
        <f t="shared" si="308"/>
        <v>-21.307579791608294</v>
      </c>
      <c r="AF480" s="31">
        <f t="shared" si="309"/>
        <v>-113.81675517368949</v>
      </c>
      <c r="AG480" s="31">
        <f t="shared" si="330"/>
        <v>73.803921600570277</v>
      </c>
      <c r="AH480" s="31">
        <f t="shared" si="310"/>
        <v>-123.02931870757483</v>
      </c>
      <c r="AI480" s="31">
        <f t="shared" si="311"/>
        <v>-89.99995957437929</v>
      </c>
      <c r="AJ480" s="31">
        <f t="shared" si="312"/>
        <v>56.02436918884591</v>
      </c>
      <c r="AK480" s="31">
        <f t="shared" si="313"/>
        <v>89.909446684988254</v>
      </c>
      <c r="AL480" s="32">
        <f t="shared" si="314"/>
        <v>-37.608736527765686</v>
      </c>
      <c r="AM480" s="31">
        <f t="shared" si="315"/>
        <v>-89.245432040606445</v>
      </c>
      <c r="AN480" s="31">
        <f t="shared" si="316"/>
        <v>-30.80976444592433</v>
      </c>
      <c r="AO480" s="31">
        <f t="shared" si="317"/>
        <v>-89.335944929997481</v>
      </c>
      <c r="AP480" s="30">
        <f t="shared" si="331"/>
        <v>19.493882694704595</v>
      </c>
      <c r="AQ480" s="30">
        <f t="shared" si="332"/>
        <v>-19.244228782212005</v>
      </c>
      <c r="AR480" s="31">
        <f t="shared" si="318"/>
        <v>-51.86769032504003</v>
      </c>
      <c r="AS480" s="33">
        <f t="shared" si="319"/>
        <v>-203.15270010368698</v>
      </c>
      <c r="AT480" s="31">
        <f t="shared" si="320"/>
        <v>1.2433044479086344</v>
      </c>
      <c r="AU480" s="31">
        <f t="shared" si="321"/>
        <v>29.930403048685125</v>
      </c>
      <c r="AV480" s="32">
        <f t="shared" si="322"/>
        <v>-1.7098054580907549E-2</v>
      </c>
      <c r="AW480" s="31">
        <f t="shared" si="323"/>
        <v>-3.5938614743903758</v>
      </c>
      <c r="AX480" s="34">
        <f t="shared" si="324"/>
        <v>1.2262063933277267</v>
      </c>
      <c r="AY480" s="35">
        <f t="shared" si="325"/>
        <v>26.336541574294749</v>
      </c>
      <c r="AZ480" s="10">
        <f t="shared" si="338"/>
        <v>-91.643699098645726</v>
      </c>
      <c r="BA480" s="10">
        <f t="shared" si="339"/>
        <v>-345.94213629346666</v>
      </c>
      <c r="BB480" s="10">
        <f t="shared" si="326"/>
        <v>-165.94213629346666</v>
      </c>
      <c r="BC480" s="62"/>
      <c r="BD480" s="60">
        <f t="shared" si="327"/>
        <v>-92</v>
      </c>
      <c r="BE480" s="60">
        <f t="shared" si="328"/>
        <v>-346</v>
      </c>
      <c r="BF480" s="60">
        <f t="shared" si="329"/>
        <v>-166</v>
      </c>
      <c r="BI480" s="37">
        <f t="shared" si="333"/>
        <v>-19.748949700369987</v>
      </c>
      <c r="BJ480" s="37">
        <f t="shared" si="334"/>
        <v>-84.091938015464322</v>
      </c>
      <c r="BK480" s="37">
        <f t="shared" si="335"/>
        <v>-21.253265466563441</v>
      </c>
      <c r="BL480" s="37">
        <f t="shared" si="336"/>
        <v>-85.03403974861007</v>
      </c>
    </row>
    <row r="481" spans="22:64" x14ac:dyDescent="0.35">
      <c r="V481" s="29">
        <v>5.77000000000006</v>
      </c>
      <c r="W481" s="38">
        <f t="shared" si="301"/>
        <v>5888436.5535567049</v>
      </c>
      <c r="X481" s="30">
        <f t="shared" si="337"/>
        <v>-6.6910605961528935</v>
      </c>
      <c r="Y481" s="31">
        <f t="shared" si="302"/>
        <v>-58.811321161371751</v>
      </c>
      <c r="Z481" s="31">
        <f t="shared" si="303"/>
        <v>-89.934301316128838</v>
      </c>
      <c r="AA481" s="31">
        <f t="shared" si="304"/>
        <v>36.631355036017375</v>
      </c>
      <c r="AB481" s="31">
        <f t="shared" si="305"/>
        <v>-89.155556487608465</v>
      </c>
      <c r="AC481" s="31">
        <f t="shared" si="306"/>
        <v>7.7290116071778083</v>
      </c>
      <c r="AD481" s="31">
        <f t="shared" si="307"/>
        <v>65.749715832832621</v>
      </c>
      <c r="AE481" s="31">
        <f t="shared" si="308"/>
        <v>-21.14201511432946</v>
      </c>
      <c r="AF481" s="31">
        <f t="shared" si="309"/>
        <v>-113.34014197090467</v>
      </c>
      <c r="AG481" s="31">
        <f t="shared" si="330"/>
        <v>73.803921600570277</v>
      </c>
      <c r="AH481" s="31">
        <f t="shared" si="310"/>
        <v>-123.22931870757472</v>
      </c>
      <c r="AI481" s="31">
        <f t="shared" si="311"/>
        <v>-89.999960494578758</v>
      </c>
      <c r="AJ481" s="31">
        <f t="shared" si="312"/>
        <v>56.224368700607997</v>
      </c>
      <c r="AK481" s="31">
        <f t="shared" si="313"/>
        <v>89.911507926773467</v>
      </c>
      <c r="AL481" s="32">
        <f t="shared" si="314"/>
        <v>-37.808702628022047</v>
      </c>
      <c r="AM481" s="31">
        <f t="shared" si="315"/>
        <v>-89.262606185673022</v>
      </c>
      <c r="AN481" s="31">
        <f t="shared" si="316"/>
        <v>-31.009731034418493</v>
      </c>
      <c r="AO481" s="31">
        <f t="shared" si="317"/>
        <v>-89.351058753478313</v>
      </c>
      <c r="AP481" s="30">
        <f t="shared" si="331"/>
        <v>19.493882694704595</v>
      </c>
      <c r="AQ481" s="30">
        <f t="shared" si="332"/>
        <v>-19.244228782212005</v>
      </c>
      <c r="AR481" s="31">
        <f t="shared" si="318"/>
        <v>-51.902092236255363</v>
      </c>
      <c r="AS481" s="33">
        <f t="shared" si="319"/>
        <v>-202.69120072438298</v>
      </c>
      <c r="AT481" s="31">
        <f t="shared" si="320"/>
        <v>1.2939618650784477</v>
      </c>
      <c r="AU481" s="31">
        <f t="shared" si="321"/>
        <v>30.504139023361198</v>
      </c>
      <c r="AV481" s="32">
        <f t="shared" si="322"/>
        <v>-1.7902202475002234E-2</v>
      </c>
      <c r="AW481" s="31">
        <f t="shared" si="323"/>
        <v>-3.6773461648985859</v>
      </c>
      <c r="AX481" s="34">
        <f t="shared" si="324"/>
        <v>1.2760596626034455</v>
      </c>
      <c r="AY481" s="35">
        <f t="shared" si="325"/>
        <v>26.826792858462611</v>
      </c>
      <c r="AZ481" s="10">
        <f t="shared" si="338"/>
        <v>-92.02471135467259</v>
      </c>
      <c r="BA481" s="10">
        <f t="shared" si="339"/>
        <v>-345.23644308976611</v>
      </c>
      <c r="BB481" s="10">
        <f t="shared" si="326"/>
        <v>-165.23644308976611</v>
      </c>
      <c r="BC481" s="37"/>
      <c r="BD481" s="60">
        <f t="shared" si="327"/>
        <v>-92</v>
      </c>
      <c r="BE481" s="60">
        <f t="shared" si="328"/>
        <v>-345</v>
      </c>
      <c r="BF481" s="60">
        <f t="shared" si="329"/>
        <v>-165</v>
      </c>
      <c r="BI481" s="37">
        <f t="shared" si="333"/>
        <v>-19.946878238372015</v>
      </c>
      <c r="BJ481" s="37">
        <f t="shared" si="334"/>
        <v>-84.225502633096383</v>
      </c>
      <c r="BK481" s="37">
        <f t="shared" si="335"/>
        <v>-21.451800542648659</v>
      </c>
      <c r="BL481" s="37">
        <f t="shared" si="336"/>
        <v>-85.146532590749331</v>
      </c>
    </row>
    <row r="482" spans="22:64" x14ac:dyDescent="0.35">
      <c r="V482" s="29">
        <v>5.7800000000000598</v>
      </c>
      <c r="W482" s="38">
        <f t="shared" si="301"/>
        <v>6025595.8607444111</v>
      </c>
      <c r="X482" s="30">
        <f t="shared" si="337"/>
        <v>-6.6910605961528935</v>
      </c>
      <c r="Y482" s="31">
        <f t="shared" si="302"/>
        <v>-59.011320904369896</v>
      </c>
      <c r="Z482" s="31">
        <f t="shared" si="303"/>
        <v>-89.935796799486837</v>
      </c>
      <c r="AA482" s="31">
        <f t="shared" si="304"/>
        <v>36.831312580416629</v>
      </c>
      <c r="AB482" s="31">
        <f t="shared" si="305"/>
        <v>-89.174775679558692</v>
      </c>
      <c r="AC482" s="31">
        <f t="shared" si="306"/>
        <v>7.8959121300382638</v>
      </c>
      <c r="AD482" s="31">
        <f t="shared" si="307"/>
        <v>66.239989024974292</v>
      </c>
      <c r="AE482" s="31">
        <f t="shared" si="308"/>
        <v>-20.975156790067899</v>
      </c>
      <c r="AF482" s="31">
        <f t="shared" si="309"/>
        <v>-112.87058345407122</v>
      </c>
      <c r="AG482" s="31">
        <f t="shared" si="330"/>
        <v>73.803921600570277</v>
      </c>
      <c r="AH482" s="31">
        <f t="shared" si="310"/>
        <v>-123.42931870757462</v>
      </c>
      <c r="AI482" s="31">
        <f t="shared" si="311"/>
        <v>-89.999961393831924</v>
      </c>
      <c r="AJ482" s="31">
        <f t="shared" si="312"/>
        <v>56.424368234344385</v>
      </c>
      <c r="AK482" s="31">
        <f t="shared" si="313"/>
        <v>89.913522249188702</v>
      </c>
      <c r="AL482" s="32">
        <f t="shared" si="314"/>
        <v>-38.008670253771214</v>
      </c>
      <c r="AM482" s="31">
        <f t="shared" si="315"/>
        <v>-89.279389527516528</v>
      </c>
      <c r="AN482" s="31">
        <f t="shared" si="316"/>
        <v>-31.209699126431175</v>
      </c>
      <c r="AO482" s="31">
        <f t="shared" si="317"/>
        <v>-89.365828672159751</v>
      </c>
      <c r="AP482" s="30">
        <f t="shared" si="331"/>
        <v>19.493882694704595</v>
      </c>
      <c r="AQ482" s="30">
        <f t="shared" si="332"/>
        <v>-19.244228782212005</v>
      </c>
      <c r="AR482" s="31">
        <f t="shared" si="318"/>
        <v>-51.935202004006484</v>
      </c>
      <c r="AS482" s="33">
        <f t="shared" si="319"/>
        <v>-202.23641212623096</v>
      </c>
      <c r="AT482" s="31">
        <f t="shared" si="320"/>
        <v>1.3463809030247824</v>
      </c>
      <c r="AU482" s="31">
        <f t="shared" si="321"/>
        <v>31.084313238127372</v>
      </c>
      <c r="AV482" s="32">
        <f t="shared" si="322"/>
        <v>-1.8744089133344015E-2</v>
      </c>
      <c r="AW482" s="31">
        <f t="shared" si="323"/>
        <v>-3.762759277177512</v>
      </c>
      <c r="AX482" s="34">
        <f t="shared" si="324"/>
        <v>1.3276368138914385</v>
      </c>
      <c r="AY482" s="35">
        <f t="shared" si="325"/>
        <v>27.32155396094986</v>
      </c>
      <c r="AZ482" s="10">
        <f t="shared" si="338"/>
        <v>-92.402865364627104</v>
      </c>
      <c r="BA482" s="10">
        <f t="shared" si="339"/>
        <v>-344.52744703113888</v>
      </c>
      <c r="BB482" s="10">
        <f t="shared" si="326"/>
        <v>-164.52744703113888</v>
      </c>
      <c r="BC482" s="37"/>
      <c r="BD482" s="60">
        <f t="shared" si="327"/>
        <v>-92</v>
      </c>
      <c r="BE482" s="60">
        <f t="shared" si="328"/>
        <v>-345</v>
      </c>
      <c r="BF482" s="60">
        <f t="shared" si="329"/>
        <v>-165</v>
      </c>
      <c r="BI482" s="37">
        <f t="shared" si="333"/>
        <v>-20.14489908476817</v>
      </c>
      <c r="BJ482" s="37">
        <f t="shared" si="334"/>
        <v>-84.35608782710456</v>
      </c>
      <c r="BK482" s="37">
        <f t="shared" si="335"/>
        <v>-21.650401089743898</v>
      </c>
      <c r="BL482" s="37">
        <f t="shared" si="336"/>
        <v>-85.256501038753228</v>
      </c>
    </row>
    <row r="483" spans="22:64" x14ac:dyDescent="0.35">
      <c r="V483" s="29">
        <v>5.7900000000000604</v>
      </c>
      <c r="W483" s="36">
        <f t="shared" si="301"/>
        <v>6165950.0186156854</v>
      </c>
      <c r="X483" s="30">
        <f t="shared" si="337"/>
        <v>-6.6910605961528935</v>
      </c>
      <c r="Y483" s="31">
        <f t="shared" si="302"/>
        <v>-59.211320658935023</v>
      </c>
      <c r="Z483" s="31">
        <f t="shared" si="303"/>
        <v>-89.937258241572138</v>
      </c>
      <c r="AA483" s="31">
        <f t="shared" si="304"/>
        <v>37.031272035245244</v>
      </c>
      <c r="AB483" s="31">
        <f t="shared" si="305"/>
        <v>-89.193557568748744</v>
      </c>
      <c r="AC483" s="31">
        <f t="shared" si="306"/>
        <v>8.0640651294899399</v>
      </c>
      <c r="AD483" s="31">
        <f t="shared" si="307"/>
        <v>66.722697927508477</v>
      </c>
      <c r="AE483" s="31">
        <f t="shared" si="308"/>
        <v>-20.807044090352733</v>
      </c>
      <c r="AF483" s="31">
        <f t="shared" si="309"/>
        <v>-112.40811788281241</v>
      </c>
      <c r="AG483" s="31">
        <f t="shared" si="330"/>
        <v>73.803921600570277</v>
      </c>
      <c r="AH483" s="31">
        <f t="shared" si="310"/>
        <v>-123.62931870757455</v>
      </c>
      <c r="AI483" s="31">
        <f t="shared" si="311"/>
        <v>-89.999962272615605</v>
      </c>
      <c r="AJ483" s="31">
        <f t="shared" si="312"/>
        <v>56.624367789066063</v>
      </c>
      <c r="AK483" s="31">
        <f t="shared" si="313"/>
        <v>89.915490720234445</v>
      </c>
      <c r="AL483" s="32">
        <f t="shared" si="314"/>
        <v>-38.208639336376422</v>
      </c>
      <c r="AM483" s="31">
        <f t="shared" si="315"/>
        <v>-89.295790953359656</v>
      </c>
      <c r="AN483" s="31">
        <f t="shared" si="316"/>
        <v>-31.409668654314636</v>
      </c>
      <c r="AO483" s="31">
        <f t="shared" si="317"/>
        <v>-89.380262505740816</v>
      </c>
      <c r="AP483" s="30">
        <f t="shared" si="331"/>
        <v>19.493882694704595</v>
      </c>
      <c r="AQ483" s="30">
        <f t="shared" si="332"/>
        <v>-19.244228782212005</v>
      </c>
      <c r="AR483" s="31">
        <f t="shared" si="318"/>
        <v>-51.967058832174779</v>
      </c>
      <c r="AS483" s="33">
        <f t="shared" si="319"/>
        <v>-201.78838038855321</v>
      </c>
      <c r="AT483" s="31">
        <f t="shared" si="320"/>
        <v>1.4006005800241785</v>
      </c>
      <c r="AU483" s="31">
        <f t="shared" si="321"/>
        <v>31.670757374994274</v>
      </c>
      <c r="AV483" s="32">
        <f t="shared" si="322"/>
        <v>-1.9625477803048904E-2</v>
      </c>
      <c r="AW483" s="31">
        <f t="shared" si="323"/>
        <v>-3.8501445790218911</v>
      </c>
      <c r="AX483" s="34">
        <f t="shared" si="324"/>
        <v>1.3809751022211296</v>
      </c>
      <c r="AY483" s="35">
        <f t="shared" si="325"/>
        <v>27.820612795972384</v>
      </c>
      <c r="AZ483" s="10">
        <f t="shared" si="338"/>
        <v>-92.778156096871811</v>
      </c>
      <c r="BA483" s="10">
        <f t="shared" si="339"/>
        <v>-343.81552515527784</v>
      </c>
      <c r="BB483" s="10">
        <f t="shared" si="326"/>
        <v>-163.81552515527784</v>
      </c>
      <c r="BC483" s="62"/>
      <c r="BD483" s="60">
        <f t="shared" si="327"/>
        <v>-93</v>
      </c>
      <c r="BE483" s="60">
        <f t="shared" si="328"/>
        <v>-344</v>
      </c>
      <c r="BF483" s="60">
        <f t="shared" si="329"/>
        <v>-164</v>
      </c>
      <c r="BI483" s="37">
        <f t="shared" si="333"/>
        <v>-20.343008165420756</v>
      </c>
      <c r="BJ483" s="37">
        <f t="shared" si="334"/>
        <v>-84.483757405926582</v>
      </c>
      <c r="BK483" s="37">
        <f t="shared" si="335"/>
        <v>-21.849064201497406</v>
      </c>
      <c r="BL483" s="37">
        <f t="shared" si="336"/>
        <v>-85.36400015677043</v>
      </c>
    </row>
    <row r="484" spans="22:64" x14ac:dyDescent="0.35">
      <c r="V484" s="29">
        <v>5.8000000000000602</v>
      </c>
      <c r="W484" s="38">
        <f t="shared" si="301"/>
        <v>6309573.444802816</v>
      </c>
      <c r="X484" s="30">
        <f t="shared" si="337"/>
        <v>-6.6910605961528935</v>
      </c>
      <c r="Y484" s="31">
        <f t="shared" si="302"/>
        <v>-59.411320424546517</v>
      </c>
      <c r="Z484" s="31">
        <f t="shared" si="303"/>
        <v>-89.938686417253052</v>
      </c>
      <c r="AA484" s="31">
        <f t="shared" si="304"/>
        <v>37.231233314553812</v>
      </c>
      <c r="AB484" s="31">
        <f t="shared" si="305"/>
        <v>-89.211912097429689</v>
      </c>
      <c r="AC484" s="31">
        <f t="shared" si="306"/>
        <v>8.2334319116676689</v>
      </c>
      <c r="AD484" s="31">
        <f t="shared" si="307"/>
        <v>67.197824324235981</v>
      </c>
      <c r="AE484" s="31">
        <f t="shared" si="308"/>
        <v>-20.637715794477931</v>
      </c>
      <c r="AF484" s="31">
        <f t="shared" si="309"/>
        <v>-111.95277419044676</v>
      </c>
      <c r="AG484" s="31">
        <f t="shared" si="330"/>
        <v>73.803921600570277</v>
      </c>
      <c r="AH484" s="31">
        <f t="shared" si="310"/>
        <v>-123.82931870757446</v>
      </c>
      <c r="AI484" s="31">
        <f t="shared" si="311"/>
        <v>-89.999963131395717</v>
      </c>
      <c r="AJ484" s="31">
        <f t="shared" si="312"/>
        <v>56.824367363828507</v>
      </c>
      <c r="AK484" s="31">
        <f t="shared" si="313"/>
        <v>89.917414383601482</v>
      </c>
      <c r="AL484" s="32">
        <f t="shared" si="314"/>
        <v>-38.408609810288127</v>
      </c>
      <c r="AM484" s="31">
        <f t="shared" si="315"/>
        <v>-89.311819148697282</v>
      </c>
      <c r="AN484" s="31">
        <f t="shared" si="316"/>
        <v>-31.609639553463801</v>
      </c>
      <c r="AO484" s="31">
        <f t="shared" si="317"/>
        <v>-89.394367896491516</v>
      </c>
      <c r="AP484" s="30">
        <f t="shared" si="331"/>
        <v>19.493882694704595</v>
      </c>
      <c r="AQ484" s="30">
        <f t="shared" si="332"/>
        <v>-19.244228782212005</v>
      </c>
      <c r="AR484" s="31">
        <f t="shared" si="318"/>
        <v>-51.997701435449144</v>
      </c>
      <c r="AS484" s="33">
        <f t="shared" si="319"/>
        <v>-201.34714208693828</v>
      </c>
      <c r="AT484" s="31">
        <f t="shared" si="320"/>
        <v>1.4566592531382763</v>
      </c>
      <c r="AU484" s="31">
        <f t="shared" si="321"/>
        <v>32.263290848281287</v>
      </c>
      <c r="AV484" s="32">
        <f t="shared" si="322"/>
        <v>-2.0548213361892085E-2</v>
      </c>
      <c r="AW484" s="31">
        <f t="shared" si="323"/>
        <v>-3.9395467762127869</v>
      </c>
      <c r="AX484" s="34">
        <f t="shared" si="324"/>
        <v>1.4361110397763841</v>
      </c>
      <c r="AY484" s="35">
        <f t="shared" si="325"/>
        <v>28.3237440720685</v>
      </c>
      <c r="AZ484" s="10">
        <f t="shared" si="338"/>
        <v>-93.15057907710397</v>
      </c>
      <c r="BA484" s="10">
        <f t="shared" si="339"/>
        <v>-343.10105591583181</v>
      </c>
      <c r="BB484" s="10">
        <f t="shared" si="326"/>
        <v>-163.10105591583181</v>
      </c>
      <c r="BC484" s="37"/>
      <c r="BD484" s="60">
        <f t="shared" si="327"/>
        <v>-93</v>
      </c>
      <c r="BE484" s="60">
        <f t="shared" si="328"/>
        <v>-343</v>
      </c>
      <c r="BF484" s="60">
        <f t="shared" si="329"/>
        <v>-163</v>
      </c>
      <c r="BI484" s="37">
        <f t="shared" si="333"/>
        <v>-20.541201582580157</v>
      </c>
      <c r="BJ484" s="37">
        <f t="shared" si="334"/>
        <v>-84.608573987719325</v>
      </c>
      <c r="BK484" s="37">
        <f t="shared" si="335"/>
        <v>-22.047787098851053</v>
      </c>
      <c r="BL484" s="37">
        <f t="shared" si="336"/>
        <v>-85.469083913242699</v>
      </c>
    </row>
    <row r="485" spans="22:64" x14ac:dyDescent="0.35">
      <c r="V485" s="29">
        <v>5.81000000000006</v>
      </c>
      <c r="W485" s="38">
        <f t="shared" si="301"/>
        <v>6456542.2903474588</v>
      </c>
      <c r="X485" s="30">
        <f t="shared" si="337"/>
        <v>-6.6910605961528935</v>
      </c>
      <c r="Y485" s="31">
        <f t="shared" si="302"/>
        <v>-59.611320200707212</v>
      </c>
      <c r="Z485" s="31">
        <f t="shared" si="303"/>
        <v>-89.940082083760103</v>
      </c>
      <c r="AA485" s="31">
        <f t="shared" si="304"/>
        <v>37.431196336258296</v>
      </c>
      <c r="AB485" s="31">
        <f t="shared" si="305"/>
        <v>-89.229848982338297</v>
      </c>
      <c r="AC485" s="31">
        <f t="shared" si="306"/>
        <v>8.403974320716177</v>
      </c>
      <c r="AD485" s="31">
        <f t="shared" si="307"/>
        <v>67.665358693309486</v>
      </c>
      <c r="AE485" s="31">
        <f t="shared" si="308"/>
        <v>-20.467210139885633</v>
      </c>
      <c r="AF485" s="31">
        <f t="shared" si="309"/>
        <v>-111.50457237278891</v>
      </c>
      <c r="AG485" s="31">
        <f t="shared" si="330"/>
        <v>73.803921600570277</v>
      </c>
      <c r="AH485" s="31">
        <f t="shared" si="310"/>
        <v>-124.02931870757439</v>
      </c>
      <c r="AI485" s="31">
        <f t="shared" si="311"/>
        <v>-89.999963970627618</v>
      </c>
      <c r="AJ485" s="31">
        <f t="shared" si="312"/>
        <v>57.024366957729747</v>
      </c>
      <c r="AK485" s="31">
        <f t="shared" si="313"/>
        <v>89.919294259224245</v>
      </c>
      <c r="AL485" s="32">
        <f t="shared" si="314"/>
        <v>-38.608581612905326</v>
      </c>
      <c r="AM485" s="31">
        <f t="shared" si="315"/>
        <v>-89.327482601850392</v>
      </c>
      <c r="AN485" s="31">
        <f t="shared" si="316"/>
        <v>-31.809611762179692</v>
      </c>
      <c r="AO485" s="31">
        <f t="shared" si="317"/>
        <v>-89.408152313253765</v>
      </c>
      <c r="AP485" s="30">
        <f t="shared" si="331"/>
        <v>19.493882694704595</v>
      </c>
      <c r="AQ485" s="30">
        <f t="shared" si="332"/>
        <v>-19.244228782212005</v>
      </c>
      <c r="AR485" s="31">
        <f t="shared" si="318"/>
        <v>-52.027167989572732</v>
      </c>
      <c r="AS485" s="33">
        <f t="shared" si="319"/>
        <v>-200.91272468604268</v>
      </c>
      <c r="AT485" s="31">
        <f t="shared" si="320"/>
        <v>1.514594506746167</v>
      </c>
      <c r="AU485" s="31">
        <f t="shared" si="321"/>
        <v>32.86172083569307</v>
      </c>
      <c r="AV485" s="32">
        <f t="shared" si="322"/>
        <v>-2.1514226025221288E-2</v>
      </c>
      <c r="AW485" s="31">
        <f t="shared" si="323"/>
        <v>-4.0310115286363875</v>
      </c>
      <c r="AX485" s="34">
        <f t="shared" si="324"/>
        <v>1.4930802807209458</v>
      </c>
      <c r="AY485" s="35">
        <f t="shared" si="325"/>
        <v>28.830709307056683</v>
      </c>
      <c r="AZ485" s="10">
        <f t="shared" si="338"/>
        <v>-93.520130441015397</v>
      </c>
      <c r="BA485" s="10">
        <f t="shared" si="339"/>
        <v>-342.38441958511038</v>
      </c>
      <c r="BB485" s="10">
        <f t="shared" si="326"/>
        <v>-162.38441958511038</v>
      </c>
      <c r="BC485" s="37"/>
      <c r="BD485" s="60">
        <f t="shared" si="327"/>
        <v>-94</v>
      </c>
      <c r="BE485" s="60">
        <f t="shared" si="328"/>
        <v>-342</v>
      </c>
      <c r="BF485" s="60">
        <f t="shared" si="329"/>
        <v>-162</v>
      </c>
      <c r="BI485" s="37">
        <f t="shared" si="333"/>
        <v>-20.739475607547639</v>
      </c>
      <c r="BJ485" s="37">
        <f t="shared" si="334"/>
        <v>-84.730599010550932</v>
      </c>
      <c r="BK485" s="37">
        <f t="shared" si="335"/>
        <v>-22.246567124615982</v>
      </c>
      <c r="BL485" s="37">
        <f t="shared" si="336"/>
        <v>-85.571805195573461</v>
      </c>
    </row>
    <row r="486" spans="22:64" x14ac:dyDescent="0.35">
      <c r="V486" s="29">
        <v>5.8200000000000598</v>
      </c>
      <c r="W486" s="36">
        <f t="shared" si="301"/>
        <v>6606934.4800768839</v>
      </c>
      <c r="X486" s="30">
        <f t="shared" si="337"/>
        <v>-6.6910605961528935</v>
      </c>
      <c r="Y486" s="31">
        <f t="shared" si="302"/>
        <v>-59.811319986942323</v>
      </c>
      <c r="Z486" s="31">
        <f t="shared" si="303"/>
        <v>-89.941445981087568</v>
      </c>
      <c r="AA486" s="31">
        <f t="shared" si="304"/>
        <v>37.631161021966307</v>
      </c>
      <c r="AB486" s="31">
        <f t="shared" si="305"/>
        <v>-89.247377719777049</v>
      </c>
      <c r="AC486" s="31">
        <f t="shared" si="306"/>
        <v>8.5756547838467903</v>
      </c>
      <c r="AD486" s="31">
        <f t="shared" si="307"/>
        <v>68.12529981820974</v>
      </c>
      <c r="AE486" s="31">
        <f t="shared" si="308"/>
        <v>-20.29556477728212</v>
      </c>
      <c r="AF486" s="31">
        <f t="shared" si="309"/>
        <v>-111.06352388265488</v>
      </c>
      <c r="AG486" s="31">
        <f t="shared" si="330"/>
        <v>73.803921600570277</v>
      </c>
      <c r="AH486" s="31">
        <f t="shared" si="310"/>
        <v>-124.22931870757431</v>
      </c>
      <c r="AI486" s="31">
        <f t="shared" si="311"/>
        <v>-89.999964790756252</v>
      </c>
      <c r="AJ486" s="31">
        <f t="shared" si="312"/>
        <v>57.224366569908412</v>
      </c>
      <c r="AK486" s="31">
        <f t="shared" si="313"/>
        <v>89.921131343821486</v>
      </c>
      <c r="AL486" s="32">
        <f t="shared" si="314"/>
        <v>-38.808554684442903</v>
      </c>
      <c r="AM486" s="31">
        <f t="shared" si="315"/>
        <v>-89.342789608418855</v>
      </c>
      <c r="AN486" s="31">
        <f t="shared" si="316"/>
        <v>-32.009585221538522</v>
      </c>
      <c r="AO486" s="31">
        <f t="shared" si="317"/>
        <v>-89.421623055353621</v>
      </c>
      <c r="AP486" s="30">
        <f t="shared" si="331"/>
        <v>19.493882694704595</v>
      </c>
      <c r="AQ486" s="30">
        <f t="shared" si="332"/>
        <v>-19.244228782212005</v>
      </c>
      <c r="AR486" s="31">
        <f t="shared" si="318"/>
        <v>-52.055496086328048</v>
      </c>
      <c r="AS486" s="33">
        <f t="shared" si="319"/>
        <v>-200.48514693800848</v>
      </c>
      <c r="AT486" s="31">
        <f t="shared" si="320"/>
        <v>1.5744430393857176</v>
      </c>
      <c r="AU486" s="31">
        <f t="shared" si="321"/>
        <v>33.465842360045293</v>
      </c>
      <c r="AV486" s="32">
        <f t="shared" si="322"/>
        <v>-2.2525535214262069E-2</v>
      </c>
      <c r="AW486" s="31">
        <f t="shared" si="323"/>
        <v>-4.124585466380327</v>
      </c>
      <c r="AX486" s="34">
        <f t="shared" si="324"/>
        <v>1.5519175041714555</v>
      </c>
      <c r="AY486" s="35">
        <f t="shared" si="325"/>
        <v>29.341256893664966</v>
      </c>
      <c r="AZ486" s="10">
        <f t="shared" si="338"/>
        <v>-93.886806994039489</v>
      </c>
      <c r="BA486" s="10">
        <f t="shared" si="339"/>
        <v>-341.66599861289001</v>
      </c>
      <c r="BB486" s="10">
        <f t="shared" si="326"/>
        <v>-161.66599861289001</v>
      </c>
      <c r="BC486" s="62"/>
      <c r="BD486" s="60">
        <f t="shared" si="327"/>
        <v>-94</v>
      </c>
      <c r="BE486" s="60">
        <f t="shared" si="328"/>
        <v>-342</v>
      </c>
      <c r="BF486" s="60">
        <f t="shared" si="329"/>
        <v>-162</v>
      </c>
      <c r="BI486" s="37">
        <f t="shared" si="333"/>
        <v>-20.937826673616911</v>
      </c>
      <c r="BJ486" s="37">
        <f t="shared" si="334"/>
        <v>-84.849892743425599</v>
      </c>
      <c r="BK486" s="37">
        <f t="shared" si="335"/>
        <v>-22.445401738265979</v>
      </c>
      <c r="BL486" s="37">
        <f t="shared" si="336"/>
        <v>-85.672215825120901</v>
      </c>
    </row>
    <row r="487" spans="22:64" x14ac:dyDescent="0.35">
      <c r="V487" s="29">
        <v>5.8300000000000596</v>
      </c>
      <c r="W487" s="38">
        <f t="shared" si="301"/>
        <v>6760829.7539207507</v>
      </c>
      <c r="X487" s="30">
        <f t="shared" si="337"/>
        <v>-6.6910605961528935</v>
      </c>
      <c r="Y487" s="31">
        <f t="shared" si="302"/>
        <v>-60.011319782798424</v>
      </c>
      <c r="Z487" s="31">
        <f t="shared" si="303"/>
        <v>-89.942778832385642</v>
      </c>
      <c r="AA487" s="31">
        <f t="shared" si="304"/>
        <v>37.831127296811204</v>
      </c>
      <c r="AB487" s="31">
        <f t="shared" si="305"/>
        <v>-89.26450759058207</v>
      </c>
      <c r="AC487" s="31">
        <f t="shared" si="306"/>
        <v>8.7484363517773271</v>
      </c>
      <c r="AD487" s="31">
        <f t="shared" si="307"/>
        <v>68.577654395166675</v>
      </c>
      <c r="AE487" s="31">
        <f t="shared" si="308"/>
        <v>-20.122816730362786</v>
      </c>
      <c r="AF487" s="31">
        <f t="shared" si="309"/>
        <v>-110.62963202780104</v>
      </c>
      <c r="AG487" s="31">
        <f t="shared" si="330"/>
        <v>73.803921600570277</v>
      </c>
      <c r="AH487" s="31">
        <f t="shared" si="310"/>
        <v>-124.42931870757421</v>
      </c>
      <c r="AI487" s="31">
        <f t="shared" si="311"/>
        <v>-89.999965592216498</v>
      </c>
      <c r="AJ487" s="31">
        <f t="shared" si="312"/>
        <v>57.424366199541872</v>
      </c>
      <c r="AK487" s="31">
        <f t="shared" si="313"/>
        <v>89.922926611424657</v>
      </c>
      <c r="AL487" s="32">
        <f t="shared" si="314"/>
        <v>-39.008528967805049</v>
      </c>
      <c r="AM487" s="31">
        <f t="shared" si="315"/>
        <v>-89.357748275635032</v>
      </c>
      <c r="AN487" s="31">
        <f t="shared" si="316"/>
        <v>-32.209559875267111</v>
      </c>
      <c r="AO487" s="31">
        <f t="shared" si="317"/>
        <v>-89.434787256426873</v>
      </c>
      <c r="AP487" s="30">
        <f t="shared" si="331"/>
        <v>19.493882694704595</v>
      </c>
      <c r="AQ487" s="30">
        <f t="shared" si="332"/>
        <v>-19.244228782212005</v>
      </c>
      <c r="AR487" s="31">
        <f t="shared" si="318"/>
        <v>-52.082722693137306</v>
      </c>
      <c r="AS487" s="33">
        <f t="shared" si="319"/>
        <v>-200.06441928422791</v>
      </c>
      <c r="AT487" s="31">
        <f t="shared" si="320"/>
        <v>1.6362405495024932</v>
      </c>
      <c r="AU487" s="31">
        <f t="shared" si="321"/>
        <v>34.075438423640733</v>
      </c>
      <c r="AV487" s="32">
        <f t="shared" si="322"/>
        <v>-2.3584253592180679E-2</v>
      </c>
      <c r="AW487" s="31">
        <f t="shared" si="323"/>
        <v>-4.2203162057800725</v>
      </c>
      <c r="AX487" s="34">
        <f t="shared" si="324"/>
        <v>1.6126562959103126</v>
      </c>
      <c r="AY487" s="35">
        <f t="shared" si="325"/>
        <v>29.855122217860661</v>
      </c>
      <c r="AZ487" s="10">
        <f t="shared" si="338"/>
        <v>-94.250606277454679</v>
      </c>
      <c r="BA487" s="10">
        <f t="shared" si="339"/>
        <v>-340.94617793689184</v>
      </c>
      <c r="BB487" s="10">
        <f t="shared" si="326"/>
        <v>-160.94617793689184</v>
      </c>
      <c r="BC487" s="37"/>
      <c r="BD487" s="60">
        <f t="shared" si="327"/>
        <v>-94</v>
      </c>
      <c r="BE487" s="60">
        <f t="shared" si="328"/>
        <v>-341</v>
      </c>
      <c r="BF487" s="60">
        <f t="shared" si="329"/>
        <v>-161</v>
      </c>
      <c r="BI487" s="37">
        <f t="shared" si="333"/>
        <v>-21.136251369286402</v>
      </c>
      <c r="BJ487" s="37">
        <f t="shared" si="334"/>
        <v>-84.966514298057319</v>
      </c>
      <c r="BK487" s="37">
        <f t="shared" si="335"/>
        <v>-22.644288510941276</v>
      </c>
      <c r="BL487" s="37">
        <f t="shared" si="336"/>
        <v>-85.770366572467296</v>
      </c>
    </row>
    <row r="488" spans="22:64" x14ac:dyDescent="0.35">
      <c r="V488" s="29">
        <v>5.8400000000000603</v>
      </c>
      <c r="W488" s="38">
        <f t="shared" si="301"/>
        <v>6918309.7091903305</v>
      </c>
      <c r="X488" s="30">
        <f t="shared" si="337"/>
        <v>-6.6910605961528935</v>
      </c>
      <c r="Y488" s="31">
        <f t="shared" si="302"/>
        <v>-60.211319587842524</v>
      </c>
      <c r="Z488" s="31">
        <f t="shared" si="303"/>
        <v>-89.944081344343971</v>
      </c>
      <c r="AA488" s="31">
        <f t="shared" si="304"/>
        <v>38.031095089293672</v>
      </c>
      <c r="AB488" s="31">
        <f t="shared" si="305"/>
        <v>-89.281247664981436</v>
      </c>
      <c r="AC488" s="31">
        <f t="shared" si="306"/>
        <v>8.9222827346990687</v>
      </c>
      <c r="AD488" s="31">
        <f t="shared" si="307"/>
        <v>69.022436639135151</v>
      </c>
      <c r="AE488" s="31">
        <f t="shared" si="308"/>
        <v>-19.94900236000268</v>
      </c>
      <c r="AF488" s="31">
        <f t="shared" si="309"/>
        <v>-110.20289237019026</v>
      </c>
      <c r="AG488" s="31">
        <f t="shared" si="330"/>
        <v>73.803921600570277</v>
      </c>
      <c r="AH488" s="31">
        <f t="shared" si="310"/>
        <v>-124.62931870757416</v>
      </c>
      <c r="AI488" s="31">
        <f t="shared" si="311"/>
        <v>-89.99996637543326</v>
      </c>
      <c r="AJ488" s="31">
        <f t="shared" si="312"/>
        <v>57.624365845844565</v>
      </c>
      <c r="AK488" s="31">
        <f t="shared" si="313"/>
        <v>89.924681013894272</v>
      </c>
      <c r="AL488" s="32">
        <f t="shared" si="314"/>
        <v>-39.208504408464442</v>
      </c>
      <c r="AM488" s="31">
        <f t="shared" si="315"/>
        <v>-89.372366526620723</v>
      </c>
      <c r="AN488" s="31">
        <f t="shared" si="316"/>
        <v>-32.409535669623757</v>
      </c>
      <c r="AO488" s="31">
        <f t="shared" si="317"/>
        <v>-89.447651888159712</v>
      </c>
      <c r="AP488" s="30">
        <f t="shared" si="331"/>
        <v>19.493882694704595</v>
      </c>
      <c r="AQ488" s="30">
        <f t="shared" si="332"/>
        <v>-19.244228782212005</v>
      </c>
      <c r="AR488" s="31">
        <f t="shared" si="318"/>
        <v>-52.108884117133847</v>
      </c>
      <c r="AS488" s="33">
        <f t="shared" si="319"/>
        <v>-199.65054425834995</v>
      </c>
      <c r="AT488" s="31">
        <f t="shared" si="320"/>
        <v>1.7000216207482735</v>
      </c>
      <c r="AU488" s="31">
        <f t="shared" si="321"/>
        <v>34.690280196961062</v>
      </c>
      <c r="AV488" s="32">
        <f t="shared" si="322"/>
        <v>-2.4692591274396193E-2</v>
      </c>
      <c r="AW488" s="31">
        <f t="shared" si="323"/>
        <v>-4.3182523653854474</v>
      </c>
      <c r="AX488" s="34">
        <f t="shared" si="324"/>
        <v>1.6753290294738772</v>
      </c>
      <c r="AY488" s="35">
        <f t="shared" si="325"/>
        <v>30.372027831575615</v>
      </c>
      <c r="AZ488" s="10">
        <f t="shared" si="338"/>
        <v>-94.611526640049334</v>
      </c>
      <c r="BA488" s="10">
        <f t="shared" si="339"/>
        <v>-340.22534524100934</v>
      </c>
      <c r="BB488" s="10">
        <f t="shared" si="326"/>
        <v>-160.22534524100934</v>
      </c>
      <c r="BC488" s="37"/>
      <c r="BD488" s="60">
        <f t="shared" si="327"/>
        <v>-95</v>
      </c>
      <c r="BE488" s="60">
        <f t="shared" si="328"/>
        <v>-340</v>
      </c>
      <c r="BF488" s="60">
        <f t="shared" si="329"/>
        <v>-160</v>
      </c>
      <c r="BI488" s="37">
        <f t="shared" si="333"/>
        <v>-21.334746431734057</v>
      </c>
      <c r="BJ488" s="37">
        <f t="shared" si="334"/>
        <v>-85.080521641315443</v>
      </c>
      <c r="BK488" s="37">
        <f t="shared" si="335"/>
        <v>-22.843225120655305</v>
      </c>
      <c r="BL488" s="37">
        <f t="shared" si="336"/>
        <v>-85.866307172919576</v>
      </c>
    </row>
    <row r="489" spans="22:64" x14ac:dyDescent="0.35">
      <c r="V489" s="29">
        <v>5.85000000000006</v>
      </c>
      <c r="W489" s="36">
        <f t="shared" ref="W489:W552" si="340">10*10^V489</f>
        <v>7079457.8438423667</v>
      </c>
      <c r="X489" s="30">
        <f t="shared" si="337"/>
        <v>-6.6910605961528935</v>
      </c>
      <c r="Y489" s="31">
        <f t="shared" ref="Y489:Y552" si="341">20*LOG(1/SQRT((W489/fp)^2+1))</f>
        <v>-60.411319401661075</v>
      </c>
      <c r="Z489" s="31">
        <f t="shared" ref="Z489:Z552" si="342">-180/PI()*ATAN(W489/fp)</f>
        <v>-89.94535420756624</v>
      </c>
      <c r="AA489" s="31">
        <f t="shared" ref="AA489:AA552" si="343">20*LOG(SQRT((W489/fzRHP)^2+1))</f>
        <v>38.231064331130227</v>
      </c>
      <c r="AB489" s="31">
        <f t="shared" ref="AB489:AB552" si="344">-180/PI()*ATAN(W489/fzRHP)</f>
        <v>-89.297606807345701</v>
      </c>
      <c r="AC489" s="31">
        <f t="shared" ref="AC489:AC552" si="345">20*LOG(SQRT((W489/fzESR)^2+1))</f>
        <v>9.0971583339316453</v>
      </c>
      <c r="AD489" s="31">
        <f t="shared" ref="AD489:AD552" si="346">180/PI()*ATAN(W489/fzESR)</f>
        <v>69.459667890265493</v>
      </c>
      <c r="AE489" s="31">
        <f t="shared" ref="AE489:AE552" si="347">X489+Y489+AA489+AC489</f>
        <v>-19.774157332752097</v>
      </c>
      <c r="AF489" s="31">
        <f t="shared" ref="AF489:AF552" si="348">Z489+AB489+AD489</f>
        <v>-109.78329312464645</v>
      </c>
      <c r="AG489" s="31">
        <f t="shared" si="330"/>
        <v>73.803921600570277</v>
      </c>
      <c r="AH489" s="31">
        <f t="shared" ref="AH489:AH552" si="349">20*LOG(1/SQRT((W489/fp_comp1)^2+1))</f>
        <v>-124.82931870757409</v>
      </c>
      <c r="AI489" s="31">
        <f t="shared" ref="AI489:AI552" si="350">-180/PI()*ATAN(W489/fp_comp1)</f>
        <v>-89.999967140821852</v>
      </c>
      <c r="AJ489" s="31">
        <f t="shared" ref="AJ489:AJ552" si="351">20*LOG(SQRT((W489/fz_comp)^2+1))</f>
        <v>57.824365508066222</v>
      </c>
      <c r="AK489" s="31">
        <f t="shared" ref="AK489:AK552" si="352">180/PI()*ATAN(W489/fz_comp)</f>
        <v>89.926395481424606</v>
      </c>
      <c r="AL489" s="32">
        <f t="shared" ref="AL489:AL552" si="353">20*LOG(1/SQRT((W489/fp_comp2)^2+1))</f>
        <v>-39.408480954346572</v>
      </c>
      <c r="AM489" s="31">
        <f t="shared" ref="AM489:AM552" si="354">-180/PI()*ATAN(W489/fp_comp2)</f>
        <v>-89.386652104549199</v>
      </c>
      <c r="AN489" s="31">
        <f t="shared" ref="AN489:AN552" si="355">AG489+AH489+AJ489+AL489</f>
        <v>-32.609512553284162</v>
      </c>
      <c r="AO489" s="31">
        <f t="shared" ref="AO489:AO552" si="356">AI489+AK489+AM489</f>
        <v>-89.460223763946445</v>
      </c>
      <c r="AP489" s="30">
        <f t="shared" si="331"/>
        <v>19.493882694704595</v>
      </c>
      <c r="AQ489" s="30">
        <f t="shared" si="332"/>
        <v>-19.244228782212005</v>
      </c>
      <c r="AR489" s="31">
        <f t="shared" ref="AR489:AR552" si="357">AE489+AN489+AP489+AQ489</f>
        <v>-52.134015973543669</v>
      </c>
      <c r="AS489" s="33">
        <f t="shared" ref="AS489:AS552" si="358">AF489+AO489</f>
        <v>-199.24351688859289</v>
      </c>
      <c r="AT489" s="31">
        <f t="shared" ref="AT489:AT552" si="359">20*LOG(SQRT((W489/fz_ff)^2+1))</f>
        <v>1.7658196075097463</v>
      </c>
      <c r="AU489" s="31">
        <f t="shared" ref="AU489:AU552" si="360">180/PI()*ATAN(W489/fz_ff)</f>
        <v>35.310127262961991</v>
      </c>
      <c r="AV489" s="32">
        <f t="shared" ref="AV489:AV552" si="361">20*LOG(1/SQRT((W489/fp_ff)^2+1))</f>
        <v>-2.5852860219933459E-2</v>
      </c>
      <c r="AW489" s="31">
        <f t="shared" ref="AW489:AW552" si="362">-180/PI()*ATAN(W489/fp_ff)</f>
        <v>-4.4184435818146284</v>
      </c>
      <c r="AX489" s="34">
        <f t="shared" ref="AX489:AX552" si="363">AT489+AV489</f>
        <v>1.7399667472898128</v>
      </c>
      <c r="AY489" s="35">
        <f t="shared" ref="AY489:AY552" si="364">AU489+AW489</f>
        <v>30.891683681147363</v>
      </c>
      <c r="AZ489" s="10">
        <f t="shared" si="338"/>
        <v>-94.969567314496899</v>
      </c>
      <c r="BA489" s="10">
        <f t="shared" si="339"/>
        <v>-339.50389115791381</v>
      </c>
      <c r="BB489" s="10">
        <f t="shared" ref="BB489:BB552" si="365">BA489+180</f>
        <v>-159.50389115791381</v>
      </c>
      <c r="BC489" s="62"/>
      <c r="BD489" s="60">
        <f t="shared" ref="BD489:BD552" si="366">ROUND(AZ489,0)</f>
        <v>-95</v>
      </c>
      <c r="BE489" s="60">
        <f t="shared" ref="BE489:BE552" si="367">ROUND(BA489,0)</f>
        <v>-340</v>
      </c>
      <c r="BF489" s="60">
        <f t="shared" ref="BF489:BF552" si="368">ROUND(BB489,0)</f>
        <v>-160</v>
      </c>
      <c r="BI489" s="37">
        <f t="shared" si="333"/>
        <v>-21.533308740546161</v>
      </c>
      <c r="BJ489" s="37">
        <f t="shared" si="334"/>
        <v>-85.19197160826873</v>
      </c>
      <c r="BK489" s="37">
        <f t="shared" si="335"/>
        <v>-23.042209347696886</v>
      </c>
      <c r="BL489" s="37">
        <f t="shared" si="336"/>
        <v>-85.960086342199517</v>
      </c>
    </row>
    <row r="490" spans="22:64" x14ac:dyDescent="0.35">
      <c r="V490" s="29">
        <v>5.8600000000000598</v>
      </c>
      <c r="W490" s="38">
        <f t="shared" si="340"/>
        <v>7244359.600750911</v>
      </c>
      <c r="X490" s="30">
        <f t="shared" si="337"/>
        <v>-6.6910605961528935</v>
      </c>
      <c r="Y490" s="31">
        <f t="shared" si="341"/>
        <v>-60.611319223859155</v>
      </c>
      <c r="Z490" s="31">
        <f t="shared" si="342"/>
        <v>-89.946598096936327</v>
      </c>
      <c r="AA490" s="31">
        <f t="shared" si="343"/>
        <v>38.431034957108821</v>
      </c>
      <c r="AB490" s="31">
        <f t="shared" si="344"/>
        <v>-89.313593680833534</v>
      </c>
      <c r="AC490" s="31">
        <f t="shared" si="345"/>
        <v>9.273028269441447</v>
      </c>
      <c r="AD490" s="31">
        <f t="shared" si="346"/>
        <v>69.889376222643548</v>
      </c>
      <c r="AE490" s="31">
        <f t="shared" si="347"/>
        <v>-19.598316593461782</v>
      </c>
      <c r="AF490" s="31">
        <f t="shared" si="348"/>
        <v>-109.37081555512633</v>
      </c>
      <c r="AG490" s="31">
        <f t="shared" si="330"/>
        <v>73.803921600570277</v>
      </c>
      <c r="AH490" s="31">
        <f t="shared" si="349"/>
        <v>-125.02931870757402</v>
      </c>
      <c r="AI490" s="31">
        <f t="shared" si="350"/>
        <v>-89.999967888788063</v>
      </c>
      <c r="AJ490" s="31">
        <f t="shared" si="351"/>
        <v>58.024365185490375</v>
      </c>
      <c r="AK490" s="31">
        <f t="shared" si="352"/>
        <v>89.928070923036714</v>
      </c>
      <c r="AL490" s="32">
        <f t="shared" si="353"/>
        <v>-39.608458555719665</v>
      </c>
      <c r="AM490" s="31">
        <f t="shared" si="354"/>
        <v>-89.400612576714281</v>
      </c>
      <c r="AN490" s="31">
        <f t="shared" si="355"/>
        <v>-32.809490477233034</v>
      </c>
      <c r="AO490" s="31">
        <f t="shared" si="356"/>
        <v>-89.47250954246563</v>
      </c>
      <c r="AP490" s="30">
        <f t="shared" si="331"/>
        <v>19.493882694704595</v>
      </c>
      <c r="AQ490" s="30">
        <f t="shared" si="332"/>
        <v>-19.244228782212005</v>
      </c>
      <c r="AR490" s="31">
        <f t="shared" si="357"/>
        <v>-52.158153158202225</v>
      </c>
      <c r="AS490" s="33">
        <f t="shared" si="358"/>
        <v>-198.84332509759196</v>
      </c>
      <c r="AT490" s="31">
        <f t="shared" si="359"/>
        <v>1.8336665213816485</v>
      </c>
      <c r="AU490" s="31">
        <f t="shared" si="360"/>
        <v>35.934727917848555</v>
      </c>
      <c r="AV490" s="32">
        <f t="shared" si="361"/>
        <v>-2.7067478810630995E-2</v>
      </c>
      <c r="AW490" s="31">
        <f t="shared" si="362"/>
        <v>-4.520940525460599</v>
      </c>
      <c r="AX490" s="34">
        <f t="shared" si="363"/>
        <v>1.8065990425710174</v>
      </c>
      <c r="AY490" s="35">
        <f t="shared" si="364"/>
        <v>31.413787392387956</v>
      </c>
      <c r="AZ490" s="10">
        <f t="shared" si="338"/>
        <v>-95.324728497545152</v>
      </c>
      <c r="BA490" s="10">
        <f t="shared" si="339"/>
        <v>-338.78220941325014</v>
      </c>
      <c r="BB490" s="10">
        <f t="shared" si="365"/>
        <v>-158.78220941325014</v>
      </c>
      <c r="BC490" s="37"/>
      <c r="BD490" s="60">
        <f t="shared" si="366"/>
        <v>-95</v>
      </c>
      <c r="BE490" s="60">
        <f t="shared" si="367"/>
        <v>-339</v>
      </c>
      <c r="BF490" s="60">
        <f t="shared" si="368"/>
        <v>-159</v>
      </c>
      <c r="BI490" s="37">
        <f t="shared" si="333"/>
        <v>-21.731935311692631</v>
      </c>
      <c r="BJ490" s="37">
        <f t="shared" si="334"/>
        <v>-85.300919915760829</v>
      </c>
      <c r="BK490" s="37">
        <f t="shared" si="335"/>
        <v>-23.241239070221312</v>
      </c>
      <c r="BL490" s="37">
        <f t="shared" si="336"/>
        <v>-86.051751792285273</v>
      </c>
    </row>
    <row r="491" spans="22:64" x14ac:dyDescent="0.35">
      <c r="V491" s="29">
        <v>5.8700000000000596</v>
      </c>
      <c r="W491" s="38">
        <f t="shared" si="340"/>
        <v>7413102.4130102079</v>
      </c>
      <c r="X491" s="30">
        <f t="shared" si="337"/>
        <v>-6.6910605961528935</v>
      </c>
      <c r="Y491" s="31">
        <f t="shared" si="341"/>
        <v>-60.811319054059638</v>
      </c>
      <c r="Z491" s="31">
        <f t="shared" si="342"/>
        <v>-89.947813671976192</v>
      </c>
      <c r="AA491" s="31">
        <f t="shared" si="343"/>
        <v>38.631006904950695</v>
      </c>
      <c r="AB491" s="31">
        <f t="shared" si="344"/>
        <v>-89.329216751933984</v>
      </c>
      <c r="AC491" s="31">
        <f t="shared" si="345"/>
        <v>9.4498584034094772</v>
      </c>
      <c r="AD491" s="31">
        <f t="shared" si="346"/>
        <v>70.311596056905628</v>
      </c>
      <c r="AE491" s="31">
        <f t="shared" si="347"/>
        <v>-19.421514341852358</v>
      </c>
      <c r="AF491" s="31">
        <f t="shared" si="348"/>
        <v>-108.96543436700453</v>
      </c>
      <c r="AG491" s="31">
        <f t="shared" si="330"/>
        <v>73.803921600570277</v>
      </c>
      <c r="AH491" s="31">
        <f t="shared" si="349"/>
        <v>-125.22931870757397</v>
      </c>
      <c r="AI491" s="31">
        <f t="shared" si="350"/>
        <v>-89.999968619728492</v>
      </c>
      <c r="AJ491" s="31">
        <f t="shared" si="351"/>
        <v>58.224364877432819</v>
      </c>
      <c r="AK491" s="31">
        <f t="shared" si="352"/>
        <v>89.929708227060488</v>
      </c>
      <c r="AL491" s="32">
        <f t="shared" si="353"/>
        <v>-39.808437165089181</v>
      </c>
      <c r="AM491" s="31">
        <f t="shared" si="354"/>
        <v>-89.414255338508823</v>
      </c>
      <c r="AN491" s="31">
        <f t="shared" si="355"/>
        <v>-33.009469394660051</v>
      </c>
      <c r="AO491" s="31">
        <f t="shared" si="356"/>
        <v>-89.484515731176828</v>
      </c>
      <c r="AP491" s="30">
        <f t="shared" si="331"/>
        <v>19.493882694704595</v>
      </c>
      <c r="AQ491" s="30">
        <f t="shared" si="332"/>
        <v>-19.244228782212005</v>
      </c>
      <c r="AR491" s="31">
        <f t="shared" si="357"/>
        <v>-52.181329824019819</v>
      </c>
      <c r="AS491" s="33">
        <f t="shared" si="358"/>
        <v>-198.44995009818138</v>
      </c>
      <c r="AT491" s="31">
        <f t="shared" si="359"/>
        <v>1.9035929193251935</v>
      </c>
      <c r="AU491" s="31">
        <f t="shared" si="360"/>
        <v>36.563819528755957</v>
      </c>
      <c r="AV491" s="32">
        <f t="shared" si="361"/>
        <v>-2.8338976625341857E-2</v>
      </c>
      <c r="AW491" s="31">
        <f t="shared" si="362"/>
        <v>-4.6257949160116718</v>
      </c>
      <c r="AX491" s="34">
        <f t="shared" si="363"/>
        <v>1.8752539426998516</v>
      </c>
      <c r="AY491" s="35">
        <f t="shared" si="364"/>
        <v>31.938024612744286</v>
      </c>
      <c r="AZ491" s="10">
        <f t="shared" si="338"/>
        <v>-95.677011433082995</v>
      </c>
      <c r="BA491" s="10">
        <f t="shared" si="339"/>
        <v>-338.06069690925926</v>
      </c>
      <c r="BB491" s="10">
        <f t="shared" si="365"/>
        <v>-158.06069690925926</v>
      </c>
      <c r="BC491" s="37"/>
      <c r="BD491" s="60">
        <f t="shared" si="366"/>
        <v>-96</v>
      </c>
      <c r="BE491" s="60">
        <f t="shared" si="367"/>
        <v>-338</v>
      </c>
      <c r="BF491" s="60">
        <f t="shared" si="368"/>
        <v>-158</v>
      </c>
      <c r="BI491" s="37">
        <f t="shared" si="333"/>
        <v>-21.930623291740218</v>
      </c>
      <c r="BJ491" s="37">
        <f t="shared" si="334"/>
        <v>-85.407421176453752</v>
      </c>
      <c r="BK491" s="37">
        <f t="shared" si="335"/>
        <v>-23.440312260022807</v>
      </c>
      <c r="BL491" s="37">
        <f t="shared" si="336"/>
        <v>-86.141350247368422</v>
      </c>
    </row>
    <row r="492" spans="22:64" x14ac:dyDescent="0.35">
      <c r="V492" s="29">
        <v>5.8800000000000603</v>
      </c>
      <c r="W492" s="36">
        <f t="shared" si="340"/>
        <v>7585775.7502928935</v>
      </c>
      <c r="X492" s="30">
        <f t="shared" si="337"/>
        <v>-6.6910605961528935</v>
      </c>
      <c r="Y492" s="31">
        <f t="shared" si="341"/>
        <v>-61.011318891902341</v>
      </c>
      <c r="Z492" s="31">
        <f t="shared" si="342"/>
        <v>-89.949001577195389</v>
      </c>
      <c r="AA492" s="31">
        <f t="shared" si="343"/>
        <v>38.830980115178512</v>
      </c>
      <c r="AB492" s="31">
        <f t="shared" si="344"/>
        <v>-89.344484294908071</v>
      </c>
      <c r="AC492" s="31">
        <f t="shared" si="345"/>
        <v>9.6276153600438779</v>
      </c>
      <c r="AD492" s="31">
        <f t="shared" si="346"/>
        <v>70.726367778171678</v>
      </c>
      <c r="AE492" s="31">
        <f t="shared" si="347"/>
        <v>-19.24378401283284</v>
      </c>
      <c r="AF492" s="31">
        <f t="shared" si="348"/>
        <v>-108.5671180939318</v>
      </c>
      <c r="AG492" s="31">
        <f t="shared" si="330"/>
        <v>73.803921600570277</v>
      </c>
      <c r="AH492" s="31">
        <f t="shared" si="349"/>
        <v>-125.42931870757388</v>
      </c>
      <c r="AI492" s="31">
        <f t="shared" si="350"/>
        <v>-89.999969334030666</v>
      </c>
      <c r="AJ492" s="31">
        <f t="shared" si="351"/>
        <v>58.42436458324012</v>
      </c>
      <c r="AK492" s="31">
        <f t="shared" si="352"/>
        <v>89.931308261605466</v>
      </c>
      <c r="AL492" s="32">
        <f t="shared" si="353"/>
        <v>-40.008416737097306</v>
      </c>
      <c r="AM492" s="31">
        <f t="shared" si="354"/>
        <v>-89.42758761731416</v>
      </c>
      <c r="AN492" s="31">
        <f t="shared" si="355"/>
        <v>-33.209449260860794</v>
      </c>
      <c r="AO492" s="31">
        <f t="shared" si="356"/>
        <v>-89.49624868973936</v>
      </c>
      <c r="AP492" s="30">
        <f t="shared" si="331"/>
        <v>19.493882694704595</v>
      </c>
      <c r="AQ492" s="30">
        <f t="shared" si="332"/>
        <v>-19.244228782212005</v>
      </c>
      <c r="AR492" s="31">
        <f t="shared" si="357"/>
        <v>-52.203579361201044</v>
      </c>
      <c r="AS492" s="33">
        <f t="shared" si="358"/>
        <v>-198.06336678367114</v>
      </c>
      <c r="AT492" s="31">
        <f t="shared" si="359"/>
        <v>1.975627794272758</v>
      </c>
      <c r="AU492" s="31">
        <f t="shared" si="360"/>
        <v>37.197128948286753</v>
      </c>
      <c r="AV492" s="32">
        <f t="shared" si="361"/>
        <v>-2.9669999416323506E-2</v>
      </c>
      <c r="AW492" s="31">
        <f t="shared" si="362"/>
        <v>-4.7330595377449294</v>
      </c>
      <c r="AX492" s="34">
        <f t="shared" si="363"/>
        <v>1.9459577948564346</v>
      </c>
      <c r="AY492" s="35">
        <f t="shared" si="364"/>
        <v>32.464069410541825</v>
      </c>
      <c r="AZ492" s="10">
        <f t="shared" si="338"/>
        <v>-96.026418497122634</v>
      </c>
      <c r="BA492" s="10">
        <f t="shared" si="339"/>
        <v>-337.33975374630415</v>
      </c>
      <c r="BB492" s="10">
        <f t="shared" si="365"/>
        <v>-157.33975374630415</v>
      </c>
      <c r="BC492" s="62"/>
      <c r="BD492" s="60">
        <f t="shared" si="366"/>
        <v>-96</v>
      </c>
      <c r="BE492" s="60">
        <f t="shared" si="367"/>
        <v>-337</v>
      </c>
      <c r="BF492" s="60">
        <f t="shared" si="368"/>
        <v>-157</v>
      </c>
      <c r="BI492" s="37">
        <f t="shared" si="333"/>
        <v>-22.129369952295995</v>
      </c>
      <c r="BJ492" s="37">
        <f t="shared" si="334"/>
        <v>-85.511528913280756</v>
      </c>
      <c r="BK492" s="37">
        <f t="shared" si="335"/>
        <v>-23.639426978482039</v>
      </c>
      <c r="BL492" s="37">
        <f t="shared" si="336"/>
        <v>-86.228927459894052</v>
      </c>
    </row>
    <row r="493" spans="22:64" x14ac:dyDescent="0.35">
      <c r="V493" s="29">
        <v>5.8900000000000601</v>
      </c>
      <c r="W493" s="38">
        <f t="shared" si="340"/>
        <v>7762471.1662879968</v>
      </c>
      <c r="X493" s="30">
        <f t="shared" si="337"/>
        <v>-6.6910605961528935</v>
      </c>
      <c r="Y493" s="31">
        <f t="shared" si="341"/>
        <v>-61.211318737043328</v>
      </c>
      <c r="Z493" s="31">
        <f t="shared" si="342"/>
        <v>-89.950162442432926</v>
      </c>
      <c r="AA493" s="31">
        <f t="shared" si="343"/>
        <v>39.030954530990428</v>
      </c>
      <c r="AB493" s="31">
        <f t="shared" si="344"/>
        <v>-89.359404396131524</v>
      </c>
      <c r="AC493" s="31">
        <f t="shared" si="345"/>
        <v>9.8062665418380792</v>
      </c>
      <c r="AD493" s="31">
        <f t="shared" si="346"/>
        <v>71.133737360579687</v>
      </c>
      <c r="AE493" s="31">
        <f t="shared" si="347"/>
        <v>-19.065158260367717</v>
      </c>
      <c r="AF493" s="31">
        <f t="shared" si="348"/>
        <v>-108.17582947798476</v>
      </c>
      <c r="AG493" s="31">
        <f t="shared" si="330"/>
        <v>73.803921600570277</v>
      </c>
      <c r="AH493" s="31">
        <f t="shared" si="349"/>
        <v>-125.62931870757383</v>
      </c>
      <c r="AI493" s="31">
        <f t="shared" si="350"/>
        <v>-89.999970032073364</v>
      </c>
      <c r="AJ493" s="31">
        <f t="shared" si="351"/>
        <v>58.624364302288249</v>
      </c>
      <c r="AK493" s="31">
        <f t="shared" si="352"/>
        <v>89.932871875021164</v>
      </c>
      <c r="AL493" s="32">
        <f t="shared" si="353"/>
        <v>-40.208397228426833</v>
      </c>
      <c r="AM493" s="31">
        <f t="shared" si="354"/>
        <v>-89.440616476302552</v>
      </c>
      <c r="AN493" s="31">
        <f t="shared" si="355"/>
        <v>-33.409430033142137</v>
      </c>
      <c r="AO493" s="31">
        <f t="shared" si="356"/>
        <v>-89.507714633354752</v>
      </c>
      <c r="AP493" s="30">
        <f t="shared" si="331"/>
        <v>19.493882694704595</v>
      </c>
      <c r="AQ493" s="30">
        <f t="shared" si="332"/>
        <v>-19.244228782212005</v>
      </c>
      <c r="AR493" s="31">
        <f t="shared" si="357"/>
        <v>-52.224934381017263</v>
      </c>
      <c r="AS493" s="33">
        <f t="shared" si="358"/>
        <v>-197.68354411133953</v>
      </c>
      <c r="AT493" s="31">
        <f t="shared" si="359"/>
        <v>2.0497984689515918</v>
      </c>
      <c r="AU493" s="31">
        <f t="shared" si="360"/>
        <v>37.834372985352225</v>
      </c>
      <c r="AV493" s="32">
        <f t="shared" si="361"/>
        <v>-3.1063314295244636E-2</v>
      </c>
      <c r="AW493" s="31">
        <f t="shared" si="362"/>
        <v>-4.8427882545479548</v>
      </c>
      <c r="AX493" s="34">
        <f t="shared" si="363"/>
        <v>2.0187351546563472</v>
      </c>
      <c r="AY493" s="35">
        <f t="shared" si="364"/>
        <v>32.99158473080427</v>
      </c>
      <c r="AZ493" s="10">
        <f t="shared" si="338"/>
        <v>-96.372953283716214</v>
      </c>
      <c r="BA493" s="10">
        <f t="shared" si="339"/>
        <v>-336.61978318144315</v>
      </c>
      <c r="BB493" s="10">
        <f t="shared" si="365"/>
        <v>-156.61978318144315</v>
      </c>
      <c r="BC493" s="37"/>
      <c r="BD493" s="60">
        <f t="shared" si="366"/>
        <v>-96</v>
      </c>
      <c r="BE493" s="60">
        <f t="shared" si="367"/>
        <v>-337</v>
      </c>
      <c r="BF493" s="60">
        <f t="shared" si="368"/>
        <v>-157</v>
      </c>
      <c r="BI493" s="37">
        <f t="shared" si="333"/>
        <v>-22.328172684673309</v>
      </c>
      <c r="BJ493" s="37">
        <f t="shared" si="334"/>
        <v>-85.613295574254309</v>
      </c>
      <c r="BK493" s="37">
        <f t="shared" si="335"/>
        <v>-23.838581372681983</v>
      </c>
      <c r="BL493" s="37">
        <f t="shared" si="336"/>
        <v>-86.314528226653607</v>
      </c>
    </row>
    <row r="494" spans="22:64" x14ac:dyDescent="0.35">
      <c r="V494" s="29">
        <v>5.9000000000000599</v>
      </c>
      <c r="W494" s="38">
        <f t="shared" si="340"/>
        <v>7943282.34724392</v>
      </c>
      <c r="X494" s="30">
        <f t="shared" si="337"/>
        <v>-6.6910605961528935</v>
      </c>
      <c r="Y494" s="31">
        <f t="shared" si="341"/>
        <v>-61.411318589154114</v>
      </c>
      <c r="Z494" s="31">
        <f t="shared" si="342"/>
        <v>-89.951296883191105</v>
      </c>
      <c r="AA494" s="31">
        <f t="shared" si="343"/>
        <v>39.230930098139801</v>
      </c>
      <c r="AB494" s="31">
        <f t="shared" si="344"/>
        <v>-89.373984958340927</v>
      </c>
      <c r="AC494" s="31">
        <f t="shared" si="345"/>
        <v>9.9857801424794861</v>
      </c>
      <c r="AD494" s="31">
        <f t="shared" si="346"/>
        <v>71.533755999550863</v>
      </c>
      <c r="AE494" s="31">
        <f t="shared" si="347"/>
        <v>-18.885668944687716</v>
      </c>
      <c r="AF494" s="31">
        <f t="shared" si="348"/>
        <v>-107.79152584198118</v>
      </c>
      <c r="AG494" s="31">
        <f t="shared" si="330"/>
        <v>73.803921600570277</v>
      </c>
      <c r="AH494" s="31">
        <f t="shared" si="349"/>
        <v>-125.82931870757379</v>
      </c>
      <c r="AI494" s="31">
        <f t="shared" si="350"/>
        <v>-89.999970714226649</v>
      </c>
      <c r="AJ494" s="31">
        <f t="shared" si="351"/>
        <v>58.824364033981276</v>
      </c>
      <c r="AK494" s="31">
        <f t="shared" si="352"/>
        <v>89.93439989634679</v>
      </c>
      <c r="AL494" s="32">
        <f t="shared" si="353"/>
        <v>-40.408378597709358</v>
      </c>
      <c r="AM494" s="31">
        <f t="shared" si="354"/>
        <v>-89.453348818154751</v>
      </c>
      <c r="AN494" s="31">
        <f t="shared" si="355"/>
        <v>-33.609411670731596</v>
      </c>
      <c r="AO494" s="31">
        <f t="shared" si="356"/>
        <v>-89.51891963603461</v>
      </c>
      <c r="AP494" s="30">
        <f t="shared" si="331"/>
        <v>19.493882694704595</v>
      </c>
      <c r="AQ494" s="30">
        <f t="shared" si="332"/>
        <v>-19.244228782212005</v>
      </c>
      <c r="AR494" s="31">
        <f t="shared" si="357"/>
        <v>-52.245426702926721</v>
      </c>
      <c r="AS494" s="33">
        <f t="shared" si="358"/>
        <v>-197.31044547801579</v>
      </c>
      <c r="AT494" s="31">
        <f t="shared" si="359"/>
        <v>2.1261304937028838</v>
      </c>
      <c r="AU494" s="31">
        <f t="shared" si="360"/>
        <v>38.475258931247112</v>
      </c>
      <c r="AV494" s="32">
        <f t="shared" si="361"/>
        <v>-3.2521815136350773E-2</v>
      </c>
      <c r="AW494" s="31">
        <f t="shared" si="362"/>
        <v>-4.9550360246207772</v>
      </c>
      <c r="AX494" s="34">
        <f t="shared" si="363"/>
        <v>2.0936086785665329</v>
      </c>
      <c r="AY494" s="35">
        <f t="shared" si="364"/>
        <v>33.520222906626337</v>
      </c>
      <c r="AZ494" s="10">
        <f t="shared" si="338"/>
        <v>-96.716620690818345</v>
      </c>
      <c r="BA494" s="10">
        <f t="shared" si="339"/>
        <v>-335.90119152387007</v>
      </c>
      <c r="BB494" s="10">
        <f t="shared" si="365"/>
        <v>-155.90119152387007</v>
      </c>
      <c r="BC494" s="37"/>
      <c r="BD494" s="60">
        <f t="shared" si="366"/>
        <v>-97</v>
      </c>
      <c r="BE494" s="60">
        <f t="shared" si="367"/>
        <v>-336</v>
      </c>
      <c r="BF494" s="60">
        <f t="shared" si="368"/>
        <v>-156</v>
      </c>
      <c r="BI494" s="37">
        <f t="shared" si="333"/>
        <v>-22.527028994772426</v>
      </c>
      <c r="BJ494" s="37">
        <f t="shared" si="334"/>
        <v>-85.71277254757814</v>
      </c>
      <c r="BK494" s="37">
        <f t="shared" si="335"/>
        <v>-24.037773671685727</v>
      </c>
      <c r="BL494" s="37">
        <f t="shared" si="336"/>
        <v>-86.398196404902478</v>
      </c>
    </row>
    <row r="495" spans="22:64" x14ac:dyDescent="0.35">
      <c r="V495" s="29">
        <v>5.9100000000000597</v>
      </c>
      <c r="W495" s="36">
        <f t="shared" si="340"/>
        <v>8128305.1616421212</v>
      </c>
      <c r="X495" s="30">
        <f t="shared" si="337"/>
        <v>-6.6910605961528935</v>
      </c>
      <c r="Y495" s="31">
        <f t="shared" si="341"/>
        <v>-61.611318447921008</v>
      </c>
      <c r="Z495" s="31">
        <f t="shared" si="342"/>
        <v>-89.952405500961859</v>
      </c>
      <c r="AA495" s="31">
        <f t="shared" si="343"/>
        <v>39.430906764820278</v>
      </c>
      <c r="AB495" s="31">
        <f t="shared" si="344"/>
        <v>-89.388233704785165</v>
      </c>
      <c r="AC495" s="31">
        <f t="shared" si="345"/>
        <v>10.166125156615362</v>
      </c>
      <c r="AD495" s="31">
        <f t="shared" si="346"/>
        <v>71.926479752767236</v>
      </c>
      <c r="AE495" s="31">
        <f t="shared" si="347"/>
        <v>-18.705347122638262</v>
      </c>
      <c r="AF495" s="31">
        <f t="shared" si="348"/>
        <v>-107.4141594529798</v>
      </c>
      <c r="AG495" s="31">
        <f t="shared" si="330"/>
        <v>73.803921600570277</v>
      </c>
      <c r="AH495" s="31">
        <f t="shared" si="349"/>
        <v>-126.02931870757374</v>
      </c>
      <c r="AI495" s="31">
        <f t="shared" si="350"/>
        <v>-89.999971380852244</v>
      </c>
      <c r="AJ495" s="31">
        <f t="shared" si="351"/>
        <v>59.024363777750096</v>
      </c>
      <c r="AK495" s="31">
        <f t="shared" si="352"/>
        <v>89.93589313575076</v>
      </c>
      <c r="AL495" s="32">
        <f t="shared" si="353"/>
        <v>-40.608360805437684</v>
      </c>
      <c r="AM495" s="31">
        <f t="shared" si="354"/>
        <v>-89.465791388693987</v>
      </c>
      <c r="AN495" s="31">
        <f t="shared" si="355"/>
        <v>-33.809394134691047</v>
      </c>
      <c r="AO495" s="31">
        <f t="shared" si="356"/>
        <v>-89.529869633795471</v>
      </c>
      <c r="AP495" s="30">
        <f t="shared" si="331"/>
        <v>19.493882694704595</v>
      </c>
      <c r="AQ495" s="30">
        <f t="shared" si="332"/>
        <v>-19.244228782212005</v>
      </c>
      <c r="AR495" s="31">
        <f t="shared" si="357"/>
        <v>-52.265087344836715</v>
      </c>
      <c r="AS495" s="33">
        <f t="shared" si="358"/>
        <v>-196.94402908677529</v>
      </c>
      <c r="AT495" s="31">
        <f t="shared" si="359"/>
        <v>2.2046475490668698</v>
      </c>
      <c r="AU495" s="31">
        <f t="shared" si="360"/>
        <v>39.11948513935625</v>
      </c>
      <c r="AV495" s="32">
        <f t="shared" si="361"/>
        <v>-3.4048528204494222E-2</v>
      </c>
      <c r="AW495" s="31">
        <f t="shared" si="362"/>
        <v>-5.0698589148061712</v>
      </c>
      <c r="AX495" s="34">
        <f t="shared" si="363"/>
        <v>2.1705990208623755</v>
      </c>
      <c r="AY495" s="35">
        <f t="shared" si="364"/>
        <v>34.049626224550082</v>
      </c>
      <c r="AZ495" s="10">
        <f t="shared" si="338"/>
        <v>-97.057427005112999</v>
      </c>
      <c r="BA495" s="10">
        <f t="shared" si="339"/>
        <v>-335.18438796771932</v>
      </c>
      <c r="BB495" s="10">
        <f t="shared" si="365"/>
        <v>-155.18438796771932</v>
      </c>
      <c r="BC495" s="62"/>
      <c r="BD495" s="60">
        <f t="shared" si="366"/>
        <v>-97</v>
      </c>
      <c r="BE495" s="60">
        <f t="shared" si="367"/>
        <v>-335</v>
      </c>
      <c r="BF495" s="60">
        <f t="shared" si="368"/>
        <v>-155</v>
      </c>
      <c r="BI495" s="37">
        <f t="shared" si="333"/>
        <v>-22.725936498168522</v>
      </c>
      <c r="BJ495" s="37">
        <f t="shared" si="334"/>
        <v>-85.810010177016807</v>
      </c>
      <c r="BK495" s="37">
        <f t="shared" si="335"/>
        <v>-24.237002182970148</v>
      </c>
      <c r="BL495" s="37">
        <f t="shared" si="336"/>
        <v>-86.479974928477318</v>
      </c>
    </row>
    <row r="496" spans="22:64" x14ac:dyDescent="0.35">
      <c r="V496" s="29">
        <v>5.9200000000000603</v>
      </c>
      <c r="W496" s="38">
        <f t="shared" si="340"/>
        <v>8317637.7110278793</v>
      </c>
      <c r="X496" s="30">
        <f t="shared" si="337"/>
        <v>-6.6910605961528935</v>
      </c>
      <c r="Y496" s="31">
        <f t="shared" si="341"/>
        <v>-61.811318313044445</v>
      </c>
      <c r="Z496" s="31">
        <f t="shared" si="342"/>
        <v>-89.953488883545702</v>
      </c>
      <c r="AA496" s="31">
        <f t="shared" si="343"/>
        <v>39.630884481556109</v>
      </c>
      <c r="AB496" s="31">
        <f t="shared" si="344"/>
        <v>-89.402158183284413</v>
      </c>
      <c r="AC496" s="31">
        <f t="shared" si="345"/>
        <v>10.347271386682701</v>
      </c>
      <c r="AD496" s="31">
        <f t="shared" si="346"/>
        <v>72.311969190703735</v>
      </c>
      <c r="AE496" s="31">
        <f t="shared" si="347"/>
        <v>-18.524223040958525</v>
      </c>
      <c r="AF496" s="31">
        <f t="shared" si="348"/>
        <v>-107.04367787612637</v>
      </c>
      <c r="AG496" s="31">
        <f t="shared" si="330"/>
        <v>73.803921600570277</v>
      </c>
      <c r="AH496" s="31">
        <f t="shared" si="349"/>
        <v>-126.2293187075737</v>
      </c>
      <c r="AI496" s="31">
        <f t="shared" si="350"/>
        <v>-89.999972032303575</v>
      </c>
      <c r="AJ496" s="31">
        <f t="shared" si="351"/>
        <v>59.224363533051218</v>
      </c>
      <c r="AK496" s="31">
        <f t="shared" si="352"/>
        <v>89.937352384960278</v>
      </c>
      <c r="AL496" s="32">
        <f t="shared" si="353"/>
        <v>-40.808343813882111</v>
      </c>
      <c r="AM496" s="31">
        <f t="shared" si="354"/>
        <v>-89.477950780438832</v>
      </c>
      <c r="AN496" s="31">
        <f t="shared" si="355"/>
        <v>-34.009377387834313</v>
      </c>
      <c r="AO496" s="31">
        <f t="shared" si="356"/>
        <v>-89.540570427782129</v>
      </c>
      <c r="AP496" s="30">
        <f t="shared" si="331"/>
        <v>19.493882694704595</v>
      </c>
      <c r="AQ496" s="30">
        <f t="shared" si="332"/>
        <v>-19.244228782212005</v>
      </c>
      <c r="AR496" s="31">
        <f t="shared" si="357"/>
        <v>-52.283946516300247</v>
      </c>
      <c r="AS496" s="33">
        <f t="shared" si="358"/>
        <v>-196.58424830390851</v>
      </c>
      <c r="AT496" s="31">
        <f t="shared" si="359"/>
        <v>2.2853713538898734</v>
      </c>
      <c r="AU496" s="31">
        <f t="shared" si="360"/>
        <v>39.766741656358363</v>
      </c>
      <c r="AV496" s="32">
        <f t="shared" si="361"/>
        <v>-3.5646618015854212E-2</v>
      </c>
      <c r="AW496" s="31">
        <f t="shared" si="362"/>
        <v>-5.187314114492545</v>
      </c>
      <c r="AX496" s="34">
        <f t="shared" si="363"/>
        <v>2.2497247358740191</v>
      </c>
      <c r="AY496" s="35">
        <f t="shared" si="364"/>
        <v>34.579427541865819</v>
      </c>
      <c r="AZ496" s="10">
        <f t="shared" si="338"/>
        <v>-97.395379984835145</v>
      </c>
      <c r="BA496" s="10">
        <f t="shared" si="339"/>
        <v>-334.46978436341084</v>
      </c>
      <c r="BB496" s="10">
        <f t="shared" si="365"/>
        <v>-154.46978436341084</v>
      </c>
      <c r="BC496" s="37"/>
      <c r="BD496" s="60">
        <f t="shared" si="366"/>
        <v>-97</v>
      </c>
      <c r="BE496" s="60">
        <f t="shared" si="367"/>
        <v>-334</v>
      </c>
      <c r="BF496" s="60">
        <f t="shared" si="368"/>
        <v>-154</v>
      </c>
      <c r="BI496" s="37">
        <f t="shared" si="333"/>
        <v>-22.924892915399543</v>
      </c>
      <c r="BJ496" s="37">
        <f t="shared" si="334"/>
        <v>-85.905057777478874</v>
      </c>
      <c r="BK496" s="37">
        <f t="shared" si="335"/>
        <v>-24.43626528900937</v>
      </c>
      <c r="BL496" s="37">
        <f t="shared" si="336"/>
        <v>-86.559905823889267</v>
      </c>
    </row>
    <row r="497" spans="22:64" x14ac:dyDescent="0.35">
      <c r="V497" s="29">
        <v>5.9300000000000601</v>
      </c>
      <c r="W497" s="38">
        <f t="shared" si="340"/>
        <v>8511380.3820249606</v>
      </c>
      <c r="X497" s="30">
        <f t="shared" si="337"/>
        <v>-6.6910605961528935</v>
      </c>
      <c r="Y497" s="31">
        <f t="shared" si="341"/>
        <v>-62.011318184238313</v>
      </c>
      <c r="Z497" s="31">
        <f t="shared" si="342"/>
        <v>-89.954547605363302</v>
      </c>
      <c r="AA497" s="31">
        <f t="shared" si="343"/>
        <v>39.830863201097294</v>
      </c>
      <c r="AB497" s="31">
        <f t="shared" si="344"/>
        <v>-89.415765770198377</v>
      </c>
      <c r="AC497" s="31">
        <f t="shared" si="345"/>
        <v>10.529189447006939</v>
      </c>
      <c r="AD497" s="31">
        <f t="shared" si="346"/>
        <v>72.69028905742401</v>
      </c>
      <c r="AE497" s="31">
        <f t="shared" si="347"/>
        <v>-18.342326132286967</v>
      </c>
      <c r="AF497" s="31">
        <f t="shared" si="348"/>
        <v>-106.68002431813768</v>
      </c>
      <c r="AG497" s="31">
        <f t="shared" si="330"/>
        <v>73.803921600570277</v>
      </c>
      <c r="AH497" s="31">
        <f t="shared" si="349"/>
        <v>-126.42931870757366</v>
      </c>
      <c r="AI497" s="31">
        <f t="shared" si="350"/>
        <v>-89.999972668926077</v>
      </c>
      <c r="AJ497" s="31">
        <f t="shared" si="351"/>
        <v>59.424363299365567</v>
      </c>
      <c r="AK497" s="31">
        <f t="shared" si="352"/>
        <v>89.938778417680993</v>
      </c>
      <c r="AL497" s="32">
        <f t="shared" si="353"/>
        <v>-41.008327587010456</v>
      </c>
      <c r="AM497" s="31">
        <f t="shared" si="354"/>
        <v>-89.489833436076182</v>
      </c>
      <c r="AN497" s="31">
        <f t="shared" si="355"/>
        <v>-34.209361394648269</v>
      </c>
      <c r="AO497" s="31">
        <f t="shared" si="356"/>
        <v>-89.551027687321266</v>
      </c>
      <c r="AP497" s="30">
        <f t="shared" si="331"/>
        <v>19.493882694704595</v>
      </c>
      <c r="AQ497" s="30">
        <f t="shared" si="332"/>
        <v>-19.244228782212005</v>
      </c>
      <c r="AR497" s="31">
        <f t="shared" si="357"/>
        <v>-52.302033614442649</v>
      </c>
      <c r="AS497" s="33">
        <f t="shared" si="358"/>
        <v>-196.23105200545893</v>
      </c>
      <c r="AT497" s="31">
        <f t="shared" si="359"/>
        <v>2.368321579684566</v>
      </c>
      <c r="AU497" s="31">
        <f t="shared" si="360"/>
        <v>40.416710902262508</v>
      </c>
      <c r="AV497" s="32">
        <f t="shared" si="361"/>
        <v>-3.7319393439304585E-2</v>
      </c>
      <c r="AW497" s="31">
        <f t="shared" si="362"/>
        <v>-5.3074599490293277</v>
      </c>
      <c r="AX497" s="34">
        <f t="shared" si="363"/>
        <v>2.3310021862452612</v>
      </c>
      <c r="AY497" s="35">
        <f t="shared" si="364"/>
        <v>35.109250953233179</v>
      </c>
      <c r="AZ497" s="10">
        <f t="shared" si="338"/>
        <v>-97.730488939646222</v>
      </c>
      <c r="BA497" s="10">
        <f t="shared" si="339"/>
        <v>-333.7577949293713</v>
      </c>
      <c r="BB497" s="10">
        <f t="shared" si="365"/>
        <v>-153.7577949293713</v>
      </c>
      <c r="BC497" s="37"/>
      <c r="BD497" s="60">
        <f t="shared" si="366"/>
        <v>-98</v>
      </c>
      <c r="BE497" s="60">
        <f t="shared" si="367"/>
        <v>-334</v>
      </c>
      <c r="BF497" s="60">
        <f t="shared" si="368"/>
        <v>-154</v>
      </c>
      <c r="BI497" s="37">
        <f t="shared" si="333"/>
        <v>-23.123896067446733</v>
      </c>
      <c r="BJ497" s="37">
        <f t="shared" si="334"/>
        <v>-85.997963650773713</v>
      </c>
      <c r="BK497" s="37">
        <f t="shared" si="335"/>
        <v>-24.635561444002111</v>
      </c>
      <c r="BL497" s="37">
        <f t="shared" si="336"/>
        <v>-86.638030226371825</v>
      </c>
    </row>
    <row r="498" spans="22:64" x14ac:dyDescent="0.35">
      <c r="V498" s="29">
        <v>5.9400000000000599</v>
      </c>
      <c r="W498" s="36">
        <f t="shared" si="340"/>
        <v>8709635.8995620143</v>
      </c>
      <c r="X498" s="30">
        <f t="shared" si="337"/>
        <v>-6.6910605961528935</v>
      </c>
      <c r="Y498" s="31">
        <f t="shared" si="341"/>
        <v>-62.211318061229392</v>
      </c>
      <c r="Z498" s="31">
        <f t="shared" si="342"/>
        <v>-89.955582227760075</v>
      </c>
      <c r="AA498" s="31">
        <f t="shared" si="343"/>
        <v>40.03084287831954</v>
      </c>
      <c r="AB498" s="31">
        <f t="shared" si="344"/>
        <v>-89.429063674305951</v>
      </c>
      <c r="AC498" s="31">
        <f t="shared" si="345"/>
        <v>10.711850765371826</v>
      </c>
      <c r="AD498" s="31">
        <f t="shared" si="346"/>
        <v>73.06150794222583</v>
      </c>
      <c r="AE498" s="31">
        <f t="shared" si="347"/>
        <v>-18.159685013690918</v>
      </c>
      <c r="AF498" s="31">
        <f t="shared" si="348"/>
        <v>-106.32313795984021</v>
      </c>
      <c r="AG498" s="31">
        <f t="shared" si="330"/>
        <v>73.803921600570277</v>
      </c>
      <c r="AH498" s="31">
        <f t="shared" si="349"/>
        <v>-126.6293187075736</v>
      </c>
      <c r="AI498" s="31">
        <f t="shared" si="350"/>
        <v>-89.999973291057259</v>
      </c>
      <c r="AJ498" s="31">
        <f t="shared" si="351"/>
        <v>59.624363076197483</v>
      </c>
      <c r="AK498" s="31">
        <f t="shared" si="352"/>
        <v>89.940171990007272</v>
      </c>
      <c r="AL498" s="32">
        <f t="shared" si="353"/>
        <v>-41.20831209041171</v>
      </c>
      <c r="AM498" s="31">
        <f t="shared" si="354"/>
        <v>-89.501445651856258</v>
      </c>
      <c r="AN498" s="31">
        <f t="shared" si="355"/>
        <v>-34.409346121217553</v>
      </c>
      <c r="AO498" s="31">
        <f t="shared" si="356"/>
        <v>-89.561246952906245</v>
      </c>
      <c r="AP498" s="30">
        <f t="shared" si="331"/>
        <v>19.493882694704595</v>
      </c>
      <c r="AQ498" s="30">
        <f t="shared" si="332"/>
        <v>-19.244228782212005</v>
      </c>
      <c r="AR498" s="31">
        <f t="shared" si="357"/>
        <v>-52.319377222415881</v>
      </c>
      <c r="AS498" s="33">
        <f t="shared" si="358"/>
        <v>-195.88438491274644</v>
      </c>
      <c r="AT498" s="31">
        <f t="shared" si="359"/>
        <v>2.4535157719408831</v>
      </c>
      <c r="AU498" s="31">
        <f t="shared" si="360"/>
        <v>41.069068396097904</v>
      </c>
      <c r="AV498" s="32">
        <f t="shared" si="361"/>
        <v>-3.9070314046479766E-2</v>
      </c>
      <c r="AW498" s="31">
        <f t="shared" si="362"/>
        <v>-5.4303558925905113</v>
      </c>
      <c r="AX498" s="34">
        <f t="shared" si="363"/>
        <v>2.4144454578944035</v>
      </c>
      <c r="AY498" s="35">
        <f t="shared" si="364"/>
        <v>35.638712503507392</v>
      </c>
      <c r="AZ498" s="10">
        <f t="shared" si="338"/>
        <v>-98.062764806660084</v>
      </c>
      <c r="BA498" s="10">
        <f t="shared" si="339"/>
        <v>-333.04883590660762</v>
      </c>
      <c r="BB498" s="10">
        <f t="shared" si="365"/>
        <v>-153.04883590660762</v>
      </c>
      <c r="BC498" s="62"/>
      <c r="BD498" s="60">
        <f t="shared" si="366"/>
        <v>-98</v>
      </c>
      <c r="BE498" s="60">
        <f t="shared" si="367"/>
        <v>-333</v>
      </c>
      <c r="BF498" s="60">
        <f t="shared" si="368"/>
        <v>-153</v>
      </c>
      <c r="BI498" s="37">
        <f t="shared" si="333"/>
        <v>-23.322943871401023</v>
      </c>
      <c r="BJ498" s="37">
        <f t="shared" si="334"/>
        <v>-86.088775101504609</v>
      </c>
      <c r="BK498" s="37">
        <f t="shared" si="335"/>
        <v>-24.834889170737586</v>
      </c>
      <c r="BL498" s="37">
        <f t="shared" si="336"/>
        <v>-86.714388395863963</v>
      </c>
    </row>
    <row r="499" spans="22:64" x14ac:dyDescent="0.35">
      <c r="V499" s="29">
        <v>5.9500000000000597</v>
      </c>
      <c r="W499" s="38">
        <f t="shared" si="340"/>
        <v>8912509.3813386895</v>
      </c>
      <c r="X499" s="30">
        <f t="shared" si="337"/>
        <v>-6.6910605961528935</v>
      </c>
      <c r="Y499" s="31">
        <f t="shared" si="341"/>
        <v>-62.411317943756785</v>
      </c>
      <c r="Z499" s="31">
        <f t="shared" si="342"/>
        <v>-89.956593299303833</v>
      </c>
      <c r="AA499" s="31">
        <f t="shared" si="343"/>
        <v>40.230823470128705</v>
      </c>
      <c r="AB499" s="31">
        <f t="shared" si="344"/>
        <v>-89.442058940598073</v>
      </c>
      <c r="AC499" s="31">
        <f t="shared" si="345"/>
        <v>10.895227582257938</v>
      </c>
      <c r="AD499" s="31">
        <f t="shared" si="346"/>
        <v>73.425697962605639</v>
      </c>
      <c r="AE499" s="31">
        <f t="shared" si="347"/>
        <v>-17.976327487523037</v>
      </c>
      <c r="AF499" s="31">
        <f t="shared" si="348"/>
        <v>-105.97295427729627</v>
      </c>
      <c r="AG499" s="31">
        <f t="shared" si="330"/>
        <v>73.803921600570277</v>
      </c>
      <c r="AH499" s="31">
        <f t="shared" si="349"/>
        <v>-126.82931870757355</v>
      </c>
      <c r="AI499" s="31">
        <f t="shared" si="350"/>
        <v>-89.999973899027026</v>
      </c>
      <c r="AJ499" s="31">
        <f t="shared" si="351"/>
        <v>59.824362863073624</v>
      </c>
      <c r="AK499" s="31">
        <f t="shared" si="352"/>
        <v>89.941533840823027</v>
      </c>
      <c r="AL499" s="32">
        <f t="shared" si="353"/>
        <v>-41.408297291223192</v>
      </c>
      <c r="AM499" s="31">
        <f t="shared" si="354"/>
        <v>-89.512793580911534</v>
      </c>
      <c r="AN499" s="31">
        <f t="shared" si="355"/>
        <v>-34.60933153515284</v>
      </c>
      <c r="AO499" s="31">
        <f t="shared" si="356"/>
        <v>-89.571233639115533</v>
      </c>
      <c r="AP499" s="30">
        <f t="shared" si="331"/>
        <v>19.493882694704595</v>
      </c>
      <c r="AQ499" s="30">
        <f t="shared" si="332"/>
        <v>-19.244228782212005</v>
      </c>
      <c r="AR499" s="31">
        <f t="shared" si="357"/>
        <v>-52.336005110183287</v>
      </c>
      <c r="AS499" s="33">
        <f t="shared" si="358"/>
        <v>-195.5441879164118</v>
      </c>
      <c r="AT499" s="31">
        <f t="shared" si="359"/>
        <v>2.540969279041303</v>
      </c>
      <c r="AU499" s="31">
        <f t="shared" si="360"/>
        <v>41.723483523581244</v>
      </c>
      <c r="AV499" s="32">
        <f t="shared" si="361"/>
        <v>-4.0902996718665555E-2</v>
      </c>
      <c r="AW499" s="31">
        <f t="shared" si="362"/>
        <v>-5.5560625804170334</v>
      </c>
      <c r="AX499" s="34">
        <f t="shared" si="363"/>
        <v>2.5000662823226376</v>
      </c>
      <c r="AY499" s="35">
        <f t="shared" si="364"/>
        <v>36.16742094316421</v>
      </c>
      <c r="AZ499" s="10">
        <f t="shared" si="338"/>
        <v>-98.392220221762997</v>
      </c>
      <c r="BA499" s="10">
        <f t="shared" si="339"/>
        <v>-332.34332515922171</v>
      </c>
      <c r="BB499" s="10">
        <f t="shared" si="365"/>
        <v>-152.34332515922171</v>
      </c>
      <c r="BC499" s="37"/>
      <c r="BD499" s="60">
        <f t="shared" si="366"/>
        <v>-98</v>
      </c>
      <c r="BE499" s="60">
        <f t="shared" si="367"/>
        <v>-332</v>
      </c>
      <c r="BF499" s="60">
        <f t="shared" si="368"/>
        <v>-152</v>
      </c>
      <c r="BI499" s="37">
        <f t="shared" si="333"/>
        <v>-23.522034336308181</v>
      </c>
      <c r="BJ499" s="37">
        <f t="shared" si="334"/>
        <v>-86.177538453063733</v>
      </c>
      <c r="BK499" s="37">
        <f t="shared" si="335"/>
        <v>-25.034247057594158</v>
      </c>
      <c r="BL499" s="37">
        <f t="shared" si="336"/>
        <v>-86.789019732910404</v>
      </c>
    </row>
    <row r="500" spans="22:64" x14ac:dyDescent="0.35">
      <c r="V500" s="29">
        <v>5.9600000000000604</v>
      </c>
      <c r="W500" s="38">
        <f t="shared" si="340"/>
        <v>9120108.393560376</v>
      </c>
      <c r="X500" s="30">
        <f t="shared" si="337"/>
        <v>-6.6910605961528935</v>
      </c>
      <c r="Y500" s="31">
        <f t="shared" si="341"/>
        <v>-62.611317831571334</v>
      </c>
      <c r="Z500" s="31">
        <f t="shared" si="342"/>
        <v>-89.957581356075565</v>
      </c>
      <c r="AA500" s="31">
        <f t="shared" si="343"/>
        <v>40.430804935369395</v>
      </c>
      <c r="AB500" s="31">
        <f t="shared" si="344"/>
        <v>-89.454758453985804</v>
      </c>
      <c r="AC500" s="31">
        <f t="shared" si="345"/>
        <v>11.079292947942331</v>
      </c>
      <c r="AD500" s="31">
        <f t="shared" si="346"/>
        <v>73.782934458905416</v>
      </c>
      <c r="AE500" s="31">
        <f t="shared" si="347"/>
        <v>-17.792280544412495</v>
      </c>
      <c r="AF500" s="31">
        <f t="shared" si="348"/>
        <v>-105.62940535115597</v>
      </c>
      <c r="AG500" s="31">
        <f t="shared" si="330"/>
        <v>73.803921600570277</v>
      </c>
      <c r="AH500" s="31">
        <f t="shared" si="349"/>
        <v>-127.02931870757352</v>
      </c>
      <c r="AI500" s="31">
        <f t="shared" si="350"/>
        <v>-89.999974493157708</v>
      </c>
      <c r="AJ500" s="31">
        <f t="shared" si="351"/>
        <v>60.024362659541922</v>
      </c>
      <c r="AK500" s="31">
        <f t="shared" si="352"/>
        <v>89.942864692193382</v>
      </c>
      <c r="AL500" s="32">
        <f t="shared" si="353"/>
        <v>-41.608283158060821</v>
      </c>
      <c r="AM500" s="31">
        <f t="shared" si="354"/>
        <v>-89.523883236501007</v>
      </c>
      <c r="AN500" s="31">
        <f t="shared" si="355"/>
        <v>-34.809317605522146</v>
      </c>
      <c r="AO500" s="31">
        <f t="shared" si="356"/>
        <v>-89.580993037465333</v>
      </c>
      <c r="AP500" s="30">
        <f t="shared" si="331"/>
        <v>19.493882694704595</v>
      </c>
      <c r="AQ500" s="30">
        <f t="shared" si="332"/>
        <v>-19.244228782212005</v>
      </c>
      <c r="AR500" s="31">
        <f t="shared" si="357"/>
        <v>-52.351944237442055</v>
      </c>
      <c r="AS500" s="33">
        <f t="shared" si="358"/>
        <v>-195.21039838862129</v>
      </c>
      <c r="AT500" s="31">
        <f t="shared" si="359"/>
        <v>2.6306951893817345</v>
      </c>
      <c r="AU500" s="31">
        <f t="shared" si="360"/>
        <v>42.379620342621728</v>
      </c>
      <c r="AV500" s="32">
        <f t="shared" si="361"/>
        <v>-4.2821222518701768E-2</v>
      </c>
      <c r="AW500" s="31">
        <f t="shared" si="362"/>
        <v>-5.6846418203637894</v>
      </c>
      <c r="AX500" s="34">
        <f t="shared" si="363"/>
        <v>2.5878739668630328</v>
      </c>
      <c r="AY500" s="35">
        <f t="shared" si="364"/>
        <v>36.694978522257941</v>
      </c>
      <c r="AZ500" s="10">
        <f t="shared" si="338"/>
        <v>-98.71886958543071</v>
      </c>
      <c r="BA500" s="10">
        <f t="shared" si="339"/>
        <v>-331.64168172452366</v>
      </c>
      <c r="BB500" s="10">
        <f t="shared" si="365"/>
        <v>-151.64168172452366</v>
      </c>
      <c r="BC500" s="37"/>
      <c r="BD500" s="60">
        <f t="shared" si="366"/>
        <v>-99</v>
      </c>
      <c r="BE500" s="60">
        <f t="shared" si="367"/>
        <v>-332</v>
      </c>
      <c r="BF500" s="60">
        <f t="shared" si="368"/>
        <v>-152</v>
      </c>
      <c r="BI500" s="37">
        <f t="shared" si="333"/>
        <v>-23.721165559186129</v>
      </c>
      <c r="BJ500" s="37">
        <f t="shared" si="334"/>
        <v>-86.264299063697322</v>
      </c>
      <c r="BK500" s="37">
        <f t="shared" si="335"/>
        <v>-25.233633755665569</v>
      </c>
      <c r="BL500" s="37">
        <f t="shared" si="336"/>
        <v>-86.861962794463011</v>
      </c>
    </row>
    <row r="501" spans="22:64" x14ac:dyDescent="0.35">
      <c r="V501" s="29">
        <v>5.9700000000000601</v>
      </c>
      <c r="W501" s="36">
        <f t="shared" si="340"/>
        <v>9332543.0079712179</v>
      </c>
      <c r="X501" s="30">
        <f t="shared" si="337"/>
        <v>-6.6910605961528935</v>
      </c>
      <c r="Y501" s="31">
        <f t="shared" si="341"/>
        <v>-62.81131772443505</v>
      </c>
      <c r="Z501" s="31">
        <f t="shared" si="342"/>
        <v>-89.958546921953712</v>
      </c>
      <c r="AA501" s="31">
        <f t="shared" si="343"/>
        <v>40.630787234737802</v>
      </c>
      <c r="AB501" s="31">
        <f t="shared" si="344"/>
        <v>-89.467168942925127</v>
      </c>
      <c r="AC501" s="31">
        <f t="shared" si="345"/>
        <v>11.264020717645716</v>
      </c>
      <c r="AD501" s="31">
        <f t="shared" si="346"/>
        <v>74.133295700906572</v>
      </c>
      <c r="AE501" s="31">
        <f t="shared" si="347"/>
        <v>-17.607570368204421</v>
      </c>
      <c r="AF501" s="31">
        <f t="shared" si="348"/>
        <v>-105.29242016397227</v>
      </c>
      <c r="AG501" s="31">
        <f t="shared" si="330"/>
        <v>73.803921600570277</v>
      </c>
      <c r="AH501" s="31">
        <f t="shared" si="349"/>
        <v>-127.22931870757348</v>
      </c>
      <c r="AI501" s="31">
        <f t="shared" si="350"/>
        <v>-89.999975073764318</v>
      </c>
      <c r="AJ501" s="31">
        <f t="shared" si="351"/>
        <v>60.224362465170636</v>
      </c>
      <c r="AK501" s="31">
        <f t="shared" si="352"/>
        <v>89.944165249747627</v>
      </c>
      <c r="AL501" s="32">
        <f t="shared" si="353"/>
        <v>-41.80826966095259</v>
      </c>
      <c r="AM501" s="31">
        <f t="shared" si="354"/>
        <v>-89.534720495181418</v>
      </c>
      <c r="AN501" s="31">
        <f t="shared" si="355"/>
        <v>-35.009304302785161</v>
      </c>
      <c r="AO501" s="31">
        <f t="shared" si="356"/>
        <v>-89.590530319198109</v>
      </c>
      <c r="AP501" s="30">
        <f t="shared" si="331"/>
        <v>19.493882694704595</v>
      </c>
      <c r="AQ501" s="30">
        <f t="shared" si="332"/>
        <v>-19.244228782212005</v>
      </c>
      <c r="AR501" s="31">
        <f t="shared" si="357"/>
        <v>-52.367220758496991</v>
      </c>
      <c r="AS501" s="33">
        <f t="shared" si="358"/>
        <v>-194.88295048317036</v>
      </c>
      <c r="AT501" s="31">
        <f t="shared" si="359"/>
        <v>2.7227042772381438</v>
      </c>
      <c r="AU501" s="31">
        <f t="shared" si="360"/>
        <v>43.037138422096326</v>
      </c>
      <c r="AV501" s="32">
        <f t="shared" si="361"/>
        <v>-4.4828943836153178E-2</v>
      </c>
      <c r="AW501" s="31">
        <f t="shared" si="362"/>
        <v>-5.8161566036718604</v>
      </c>
      <c r="AX501" s="34">
        <f t="shared" si="363"/>
        <v>2.6778753334019907</v>
      </c>
      <c r="AY501" s="35">
        <f t="shared" si="364"/>
        <v>37.220981818424463</v>
      </c>
      <c r="AZ501" s="10">
        <f t="shared" si="338"/>
        <v>-99.042729122312835</v>
      </c>
      <c r="BA501" s="10">
        <f t="shared" si="339"/>
        <v>-330.94432531692632</v>
      </c>
      <c r="BB501" s="10">
        <f t="shared" si="365"/>
        <v>-150.94432531692632</v>
      </c>
      <c r="BC501" s="62"/>
      <c r="BD501" s="60">
        <f t="shared" si="366"/>
        <v>-99</v>
      </c>
      <c r="BE501" s="60">
        <f t="shared" si="367"/>
        <v>-331</v>
      </c>
      <c r="BF501" s="60">
        <f t="shared" si="368"/>
        <v>-151</v>
      </c>
      <c r="BI501" s="37">
        <f t="shared" si="333"/>
        <v>-23.920335721208048</v>
      </c>
      <c r="BJ501" s="37">
        <f t="shared" si="334"/>
        <v>-86.349101342611888</v>
      </c>
      <c r="BK501" s="37">
        <f t="shared" si="335"/>
        <v>-25.433047976009789</v>
      </c>
      <c r="BL501" s="37">
        <f t="shared" si="336"/>
        <v>-86.933255309568551</v>
      </c>
    </row>
    <row r="502" spans="22:64" x14ac:dyDescent="0.35">
      <c r="V502" s="29">
        <v>5.9800000000000599</v>
      </c>
      <c r="W502" s="38">
        <f t="shared" si="340"/>
        <v>9549925.8602156974</v>
      </c>
      <c r="X502" s="30">
        <f t="shared" si="337"/>
        <v>-6.6910605961528935</v>
      </c>
      <c r="Y502" s="31">
        <f t="shared" si="341"/>
        <v>-63.011317622120686</v>
      </c>
      <c r="Z502" s="31">
        <f t="shared" si="342"/>
        <v>-89.959490508891861</v>
      </c>
      <c r="AA502" s="31">
        <f t="shared" si="343"/>
        <v>40.830770330698527</v>
      </c>
      <c r="AB502" s="31">
        <f t="shared" si="344"/>
        <v>-89.479296982960776</v>
      </c>
      <c r="AC502" s="31">
        <f t="shared" si="345"/>
        <v>11.449385544906633</v>
      </c>
      <c r="AD502" s="31">
        <f t="shared" si="346"/>
        <v>74.476862606546135</v>
      </c>
      <c r="AE502" s="31">
        <f t="shared" si="347"/>
        <v>-17.42222234266842</v>
      </c>
      <c r="AF502" s="31">
        <f t="shared" si="348"/>
        <v>-104.96192488530649</v>
      </c>
      <c r="AG502" s="31">
        <f t="shared" si="330"/>
        <v>73.803921600570277</v>
      </c>
      <c r="AH502" s="31">
        <f t="shared" si="349"/>
        <v>-127.42931870757344</v>
      </c>
      <c r="AI502" s="31">
        <f t="shared" si="350"/>
        <v>-89.99997564115472</v>
      </c>
      <c r="AJ502" s="31">
        <f t="shared" si="351"/>
        <v>60.424362279547481</v>
      </c>
      <c r="AK502" s="31">
        <f t="shared" si="352"/>
        <v>89.945436203053234</v>
      </c>
      <c r="AL502" s="32">
        <f t="shared" si="353"/>
        <v>-42.008256771275128</v>
      </c>
      <c r="AM502" s="31">
        <f t="shared" si="354"/>
        <v>-89.545311099907238</v>
      </c>
      <c r="AN502" s="31">
        <f t="shared" si="355"/>
        <v>-35.209291598730815</v>
      </c>
      <c r="AO502" s="31">
        <f t="shared" si="356"/>
        <v>-89.599850538008724</v>
      </c>
      <c r="AP502" s="30">
        <f t="shared" si="331"/>
        <v>19.493882694704595</v>
      </c>
      <c r="AQ502" s="30">
        <f t="shared" si="332"/>
        <v>-19.244228782212005</v>
      </c>
      <c r="AR502" s="31">
        <f t="shared" si="357"/>
        <v>-52.381860028906644</v>
      </c>
      <c r="AS502" s="33">
        <f t="shared" si="358"/>
        <v>-194.56177542331523</v>
      </c>
      <c r="AT502" s="31">
        <f t="shared" si="359"/>
        <v>2.8170049578500422</v>
      </c>
      <c r="AU502" s="31">
        <f t="shared" si="360"/>
        <v>43.695693708946408</v>
      </c>
      <c r="AV502" s="32">
        <f t="shared" si="361"/>
        <v>-4.6930291813949906E-2</v>
      </c>
      <c r="AW502" s="31">
        <f t="shared" si="362"/>
        <v>-5.9506711148809233</v>
      </c>
      <c r="AX502" s="34">
        <f t="shared" si="363"/>
        <v>2.7700746660360922</v>
      </c>
      <c r="AY502" s="35">
        <f t="shared" si="364"/>
        <v>37.745022594065482</v>
      </c>
      <c r="AZ502" s="10">
        <f t="shared" si="338"/>
        <v>-99.363816933930977</v>
      </c>
      <c r="BA502" s="10">
        <f t="shared" si="339"/>
        <v>-330.25167579027413</v>
      </c>
      <c r="BB502" s="10">
        <f t="shared" si="365"/>
        <v>-150.25167579027413</v>
      </c>
      <c r="BC502" s="37"/>
      <c r="BD502" s="60">
        <f t="shared" si="366"/>
        <v>-99</v>
      </c>
      <c r="BE502" s="60">
        <f t="shared" si="367"/>
        <v>-330</v>
      </c>
      <c r="BF502" s="60">
        <f t="shared" si="368"/>
        <v>-150</v>
      </c>
      <c r="BI502" s="37">
        <f t="shared" si="333"/>
        <v>-24.119543084044949</v>
      </c>
      <c r="BJ502" s="37">
        <f t="shared" si="334"/>
        <v>-86.431988766094818</v>
      </c>
      <c r="BK502" s="37">
        <f t="shared" si="335"/>
        <v>-25.632488487015483</v>
      </c>
      <c r="BL502" s="37">
        <f t="shared" si="336"/>
        <v>-87.002934194929566</v>
      </c>
    </row>
    <row r="503" spans="22:64" x14ac:dyDescent="0.35">
      <c r="V503" s="29">
        <v>5.9900000000000597</v>
      </c>
      <c r="W503" s="38">
        <f t="shared" si="340"/>
        <v>9772372.2095594574</v>
      </c>
      <c r="X503" s="30">
        <f t="shared" si="337"/>
        <v>-6.6910605961528935</v>
      </c>
      <c r="Y503" s="31">
        <f t="shared" si="341"/>
        <v>-63.211317524411214</v>
      </c>
      <c r="Z503" s="31">
        <f t="shared" si="342"/>
        <v>-89.960412617190258</v>
      </c>
      <c r="AA503" s="31">
        <f t="shared" si="343"/>
        <v>41.030754187404909</v>
      </c>
      <c r="AB503" s="31">
        <f t="shared" si="344"/>
        <v>-89.491149000190319</v>
      </c>
      <c r="AC503" s="31">
        <f t="shared" si="345"/>
        <v>11.63536287335441</v>
      </c>
      <c r="AD503" s="31">
        <f t="shared" si="346"/>
        <v>74.813718472847981</v>
      </c>
      <c r="AE503" s="31">
        <f t="shared" si="347"/>
        <v>-17.236261059804789</v>
      </c>
      <c r="AF503" s="31">
        <f t="shared" si="348"/>
        <v>-104.6378431445326</v>
      </c>
      <c r="AG503" s="31">
        <f t="shared" si="330"/>
        <v>73.803921600570277</v>
      </c>
      <c r="AH503" s="31">
        <f t="shared" si="349"/>
        <v>-127.6293187075734</v>
      </c>
      <c r="AI503" s="31">
        <f t="shared" si="350"/>
        <v>-89.999976195629728</v>
      </c>
      <c r="AJ503" s="31">
        <f t="shared" si="351"/>
        <v>60.624362102278724</v>
      </c>
      <c r="AK503" s="31">
        <f t="shared" si="352"/>
        <v>89.946678225981458</v>
      </c>
      <c r="AL503" s="32">
        <f t="shared" si="353"/>
        <v>-42.208244461692999</v>
      </c>
      <c r="AM503" s="31">
        <f t="shared" si="354"/>
        <v>-89.555660663060905</v>
      </c>
      <c r="AN503" s="31">
        <f t="shared" si="355"/>
        <v>-35.409279466417402</v>
      </c>
      <c r="AO503" s="31">
        <f t="shared" si="356"/>
        <v>-89.608958632709175</v>
      </c>
      <c r="AP503" s="30">
        <f t="shared" si="331"/>
        <v>19.493882694704595</v>
      </c>
      <c r="AQ503" s="30">
        <f t="shared" si="332"/>
        <v>-19.244228782212005</v>
      </c>
      <c r="AR503" s="31">
        <f t="shared" si="357"/>
        <v>-52.395886613729601</v>
      </c>
      <c r="AS503" s="33">
        <f t="shared" si="358"/>
        <v>-194.24680177724179</v>
      </c>
      <c r="AT503" s="31">
        <f t="shared" si="359"/>
        <v>2.9136032521158577</v>
      </c>
      <c r="AU503" s="31">
        <f t="shared" si="360"/>
        <v>44.354939418315467</v>
      </c>
      <c r="AV503" s="32">
        <f t="shared" si="361"/>
        <v>-4.9129584064736317E-2</v>
      </c>
      <c r="AW503" s="31">
        <f t="shared" si="362"/>
        <v>-6.0882507407907056</v>
      </c>
      <c r="AX503" s="34">
        <f t="shared" si="363"/>
        <v>2.8644736680511214</v>
      </c>
      <c r="AY503" s="35">
        <f t="shared" si="364"/>
        <v>38.266688677524762</v>
      </c>
      <c r="AZ503" s="10">
        <f t="shared" si="338"/>
        <v>-99.682153043921176</v>
      </c>
      <c r="BA503" s="10">
        <f t="shared" si="339"/>
        <v>-329.56415256366756</v>
      </c>
      <c r="BB503" s="10">
        <f t="shared" si="365"/>
        <v>-149.56415256366756</v>
      </c>
      <c r="BC503" s="37"/>
      <c r="BD503" s="60">
        <f t="shared" si="366"/>
        <v>-100</v>
      </c>
      <c r="BE503" s="60">
        <f t="shared" si="367"/>
        <v>-330</v>
      </c>
      <c r="BF503" s="60">
        <f t="shared" si="368"/>
        <v>-150</v>
      </c>
      <c r="BI503" s="37">
        <f t="shared" si="333"/>
        <v>-24.318785986361497</v>
      </c>
      <c r="BJ503" s="37">
        <f t="shared" si="334"/>
        <v>-86.51300389362433</v>
      </c>
      <c r="BK503" s="37">
        <f t="shared" si="335"/>
        <v>-25.83195411188121</v>
      </c>
      <c r="BL503" s="37">
        <f t="shared" si="336"/>
        <v>-87.071035570326231</v>
      </c>
    </row>
    <row r="504" spans="22:64" x14ac:dyDescent="0.35">
      <c r="V504" s="29">
        <v>6.0000000000000604</v>
      </c>
      <c r="W504" s="36">
        <f t="shared" si="340"/>
        <v>10000000.000001399</v>
      </c>
      <c r="X504" s="30">
        <f t="shared" si="337"/>
        <v>-6.6910605961528935</v>
      </c>
      <c r="Y504" s="31">
        <f t="shared" si="341"/>
        <v>-63.411317431099413</v>
      </c>
      <c r="Z504" s="31">
        <f t="shared" si="342"/>
        <v>-89.961313735761024</v>
      </c>
      <c r="AA504" s="31">
        <f t="shared" si="343"/>
        <v>41.230738770623191</v>
      </c>
      <c r="AB504" s="31">
        <f t="shared" si="344"/>
        <v>-89.502731274650714</v>
      </c>
      <c r="AC504" s="31">
        <f t="shared" si="345"/>
        <v>11.821928927045352</v>
      </c>
      <c r="AD504" s="31">
        <f t="shared" si="346"/>
        <v>75.143948719090176</v>
      </c>
      <c r="AE504" s="31">
        <f t="shared" si="347"/>
        <v>-17.049710329583757</v>
      </c>
      <c r="AF504" s="31">
        <f t="shared" si="348"/>
        <v>-104.32009629132155</v>
      </c>
      <c r="AG504" s="31">
        <f t="shared" si="330"/>
        <v>73.803921600570277</v>
      </c>
      <c r="AH504" s="31">
        <f t="shared" si="349"/>
        <v>-127.82931870757338</v>
      </c>
      <c r="AI504" s="31">
        <f t="shared" si="350"/>
        <v>-89.999976737483351</v>
      </c>
      <c r="AJ504" s="31">
        <f t="shared" si="351"/>
        <v>60.824361932988403</v>
      </c>
      <c r="AK504" s="31">
        <f t="shared" si="352"/>
        <v>89.947891977064614</v>
      </c>
      <c r="AL504" s="32">
        <f t="shared" si="353"/>
        <v>-42.40823270610079</v>
      </c>
      <c r="AM504" s="31">
        <f t="shared" si="354"/>
        <v>-89.565774669414722</v>
      </c>
      <c r="AN504" s="31">
        <f t="shared" si="355"/>
        <v>-35.609267880115489</v>
      </c>
      <c r="AO504" s="31">
        <f t="shared" si="356"/>
        <v>-89.617859429833459</v>
      </c>
      <c r="AP504" s="30">
        <f t="shared" si="331"/>
        <v>19.493882694704595</v>
      </c>
      <c r="AQ504" s="30">
        <f t="shared" si="332"/>
        <v>-19.244228782212005</v>
      </c>
      <c r="AR504" s="31">
        <f t="shared" si="357"/>
        <v>-52.409324297206652</v>
      </c>
      <c r="AS504" s="33">
        <f t="shared" si="358"/>
        <v>-193.93795572115499</v>
      </c>
      <c r="AT504" s="31">
        <f t="shared" si="359"/>
        <v>3.0125027612136184</v>
      </c>
      <c r="AU504" s="31">
        <f t="shared" si="360"/>
        <v>45.014526941179355</v>
      </c>
      <c r="AV504" s="32">
        <f t="shared" si="361"/>
        <v>-5.1431332685051401E-2</v>
      </c>
      <c r="AW504" s="31">
        <f t="shared" si="362"/>
        <v>-6.2289620783745612</v>
      </c>
      <c r="AX504" s="34">
        <f t="shared" si="363"/>
        <v>2.9610714285285669</v>
      </c>
      <c r="AY504" s="35">
        <f t="shared" si="364"/>
        <v>38.78556486280479</v>
      </c>
      <c r="AZ504" s="10">
        <f t="shared" si="338"/>
        <v>-99.997759435340427</v>
      </c>
      <c r="BA504" s="10">
        <f t="shared" si="339"/>
        <v>-328.88217401618556</v>
      </c>
      <c r="BB504" s="10">
        <f t="shared" si="365"/>
        <v>-148.88217401618556</v>
      </c>
      <c r="BC504" s="62"/>
      <c r="BD504" s="60">
        <f t="shared" si="366"/>
        <v>-100</v>
      </c>
      <c r="BE504" s="60">
        <f t="shared" si="367"/>
        <v>-329</v>
      </c>
      <c r="BF504" s="60">
        <f t="shared" si="368"/>
        <v>-149</v>
      </c>
      <c r="BI504" s="37">
        <f t="shared" si="333"/>
        <v>-24.518062840459312</v>
      </c>
      <c r="BJ504" s="37">
        <f t="shared" si="334"/>
        <v>-86.592188383946734</v>
      </c>
      <c r="BK504" s="37">
        <f t="shared" si="335"/>
        <v>-26.031443726203033</v>
      </c>
      <c r="BL504" s="37">
        <f t="shared" si="336"/>
        <v>-87.137594773888651</v>
      </c>
    </row>
    <row r="505" spans="22:64" x14ac:dyDescent="0.35">
      <c r="V505" s="29">
        <v>6.0100000000000602</v>
      </c>
      <c r="W505" s="38">
        <f t="shared" si="340"/>
        <v>10232929.922808971</v>
      </c>
      <c r="X505" s="30">
        <f t="shared" si="337"/>
        <v>-6.6910605961528935</v>
      </c>
      <c r="Y505" s="31">
        <f t="shared" si="341"/>
        <v>-63.611317341987323</v>
      </c>
      <c r="Z505" s="31">
        <f t="shared" si="342"/>
        <v>-89.962194342387377</v>
      </c>
      <c r="AA505" s="31">
        <f t="shared" si="343"/>
        <v>41.430724047659865</v>
      </c>
      <c r="AB505" s="31">
        <f t="shared" si="344"/>
        <v>-89.514049943628592</v>
      </c>
      <c r="AC505" s="31">
        <f t="shared" si="345"/>
        <v>12.009060699517855</v>
      </c>
      <c r="AD505" s="31">
        <f t="shared" si="346"/>
        <v>75.467640642161911</v>
      </c>
      <c r="AE505" s="31">
        <f t="shared" si="347"/>
        <v>-16.862593190962492</v>
      </c>
      <c r="AF505" s="31">
        <f t="shared" si="348"/>
        <v>-104.00860364385406</v>
      </c>
      <c r="AG505" s="31">
        <f t="shared" si="330"/>
        <v>73.803921600570277</v>
      </c>
      <c r="AH505" s="31">
        <f t="shared" si="349"/>
        <v>-128.02931870757334</v>
      </c>
      <c r="AI505" s="31">
        <f t="shared" si="350"/>
        <v>-89.999977267002876</v>
      </c>
      <c r="AJ505" s="31">
        <f t="shared" si="351"/>
        <v>61.024361771317388</v>
      </c>
      <c r="AK505" s="31">
        <f t="shared" si="352"/>
        <v>89.949078099845252</v>
      </c>
      <c r="AL505" s="32">
        <f t="shared" si="353"/>
        <v>-42.608221479567668</v>
      </c>
      <c r="AM505" s="31">
        <f t="shared" si="354"/>
        <v>-89.575658479026032</v>
      </c>
      <c r="AN505" s="31">
        <f t="shared" si="355"/>
        <v>-35.809256815253342</v>
      </c>
      <c r="AO505" s="31">
        <f t="shared" si="356"/>
        <v>-89.626557646183656</v>
      </c>
      <c r="AP505" s="30">
        <f t="shared" si="331"/>
        <v>19.493882694704595</v>
      </c>
      <c r="AQ505" s="30">
        <f t="shared" si="332"/>
        <v>-19.244228782212005</v>
      </c>
      <c r="AR505" s="31">
        <f t="shared" si="357"/>
        <v>-52.422196093723244</v>
      </c>
      <c r="AS505" s="33">
        <f t="shared" si="358"/>
        <v>-193.63516129003773</v>
      </c>
      <c r="AT505" s="31">
        <f t="shared" si="359"/>
        <v>3.1137046513733995</v>
      </c>
      <c r="AU505" s="31">
        <f t="shared" si="360"/>
        <v>45.67410676370941</v>
      </c>
      <c r="AV505" s="32">
        <f t="shared" si="361"/>
        <v>-5.3840252575414763E-2</v>
      </c>
      <c r="AW505" s="31">
        <f t="shared" si="362"/>
        <v>-6.3728729415411909</v>
      </c>
      <c r="AX505" s="34">
        <f t="shared" si="363"/>
        <v>3.0598643987979846</v>
      </c>
      <c r="AY505" s="35">
        <f t="shared" si="364"/>
        <v>39.301233822168221</v>
      </c>
      <c r="AZ505" s="10">
        <f t="shared" si="338"/>
        <v>-100.31066007965271</v>
      </c>
      <c r="BA505" s="10">
        <f t="shared" si="339"/>
        <v>-328.20615685617895</v>
      </c>
      <c r="BB505" s="10">
        <f t="shared" si="365"/>
        <v>-148.20615685617895</v>
      </c>
      <c r="BC505" s="37"/>
      <c r="BD505" s="60">
        <f t="shared" si="366"/>
        <v>-100</v>
      </c>
      <c r="BE505" s="60">
        <f t="shared" si="367"/>
        <v>-328</v>
      </c>
      <c r="BF505" s="60">
        <f t="shared" si="368"/>
        <v>-148</v>
      </c>
      <c r="BI505" s="37">
        <f t="shared" si="333"/>
        <v>-24.717372129061701</v>
      </c>
      <c r="BJ505" s="37">
        <f t="shared" si="334"/>
        <v>-86.669583011099817</v>
      </c>
      <c r="BK505" s="37">
        <f t="shared" si="335"/>
        <v>-26.230956255665738</v>
      </c>
      <c r="BL505" s="37">
        <f t="shared" si="336"/>
        <v>-87.202646377209618</v>
      </c>
    </row>
    <row r="506" spans="22:64" x14ac:dyDescent="0.35">
      <c r="V506" s="29">
        <v>6.02000000000006</v>
      </c>
      <c r="W506" s="38">
        <f t="shared" si="340"/>
        <v>10471285.480510458</v>
      </c>
      <c r="X506" s="30">
        <f t="shared" si="337"/>
        <v>-6.6910605961528935</v>
      </c>
      <c r="Y506" s="31">
        <f t="shared" si="341"/>
        <v>-63.811317256885935</v>
      </c>
      <c r="Z506" s="31">
        <f t="shared" si="342"/>
        <v>-89.963054903976911</v>
      </c>
      <c r="AA506" s="31">
        <f t="shared" si="343"/>
        <v>41.630709987292448</v>
      </c>
      <c r="AB506" s="31">
        <f t="shared" si="344"/>
        <v>-89.525111004896331</v>
      </c>
      <c r="AC506" s="31">
        <f t="shared" si="345"/>
        <v>12.196735941714621</v>
      </c>
      <c r="AD506" s="31">
        <f t="shared" si="346"/>
        <v>75.78488318400737</v>
      </c>
      <c r="AE506" s="31">
        <f t="shared" si="347"/>
        <v>-16.674931924031753</v>
      </c>
      <c r="AF506" s="31">
        <f t="shared" si="348"/>
        <v>-103.70328272486587</v>
      </c>
      <c r="AG506" s="31">
        <f t="shared" si="330"/>
        <v>73.803921600570277</v>
      </c>
      <c r="AH506" s="31">
        <f t="shared" si="349"/>
        <v>-128.22931870757333</v>
      </c>
      <c r="AI506" s="31">
        <f t="shared" si="350"/>
        <v>-89.999977784469067</v>
      </c>
      <c r="AJ506" s="31">
        <f t="shared" si="351"/>
        <v>61.224361616922742</v>
      </c>
      <c r="AK506" s="31">
        <f t="shared" si="352"/>
        <v>89.950237223217286</v>
      </c>
      <c r="AL506" s="32">
        <f t="shared" si="353"/>
        <v>-42.808210758284673</v>
      </c>
      <c r="AM506" s="31">
        <f t="shared" si="354"/>
        <v>-89.58531733006717</v>
      </c>
      <c r="AN506" s="31">
        <f t="shared" si="355"/>
        <v>-36.009246248364981</v>
      </c>
      <c r="AO506" s="31">
        <f t="shared" si="356"/>
        <v>-89.635057891318951</v>
      </c>
      <c r="AP506" s="30">
        <f t="shared" si="331"/>
        <v>19.493882694704595</v>
      </c>
      <c r="AQ506" s="30">
        <f t="shared" si="332"/>
        <v>-19.244228782212005</v>
      </c>
      <c r="AR506" s="31">
        <f t="shared" si="357"/>
        <v>-52.434524259904144</v>
      </c>
      <c r="AS506" s="33">
        <f t="shared" si="358"/>
        <v>-193.33834061618484</v>
      </c>
      <c r="AT506" s="31">
        <f t="shared" si="359"/>
        <v>3.2172076489383645</v>
      </c>
      <c r="AU506" s="31">
        <f t="shared" si="360"/>
        <v>46.333329392472919</v>
      </c>
      <c r="AV506" s="32">
        <f t="shared" si="361"/>
        <v>-5.6361270074203662E-2</v>
      </c>
      <c r="AW506" s="31">
        <f t="shared" si="362"/>
        <v>-6.5200523666343484</v>
      </c>
      <c r="AX506" s="34">
        <f t="shared" si="363"/>
        <v>3.1608463788641608</v>
      </c>
      <c r="AY506" s="35">
        <f t="shared" si="364"/>
        <v>39.813277025838573</v>
      </c>
      <c r="AZ506" s="10">
        <f t="shared" si="338"/>
        <v>-100.62088095710871</v>
      </c>
      <c r="BA506" s="10">
        <f t="shared" si="339"/>
        <v>-327.53651547099992</v>
      </c>
      <c r="BB506" s="10">
        <f t="shared" si="365"/>
        <v>-147.53651547099992</v>
      </c>
      <c r="BC506" s="37"/>
      <c r="BD506" s="60">
        <f t="shared" si="366"/>
        <v>-101</v>
      </c>
      <c r="BE506" s="60">
        <f t="shared" si="367"/>
        <v>-328</v>
      </c>
      <c r="BF506" s="60">
        <f t="shared" si="368"/>
        <v>-148</v>
      </c>
      <c r="BI506" s="37">
        <f t="shared" si="333"/>
        <v>-24.916712402234825</v>
      </c>
      <c r="BJ506" s="37">
        <f t="shared" si="334"/>
        <v>-86.74522768036411</v>
      </c>
      <c r="BK506" s="37">
        <f t="shared" si="335"/>
        <v>-26.430490673833901</v>
      </c>
      <c r="BL506" s="37">
        <f t="shared" si="336"/>
        <v>-87.266224200289514</v>
      </c>
    </row>
    <row r="507" spans="22:64" x14ac:dyDescent="0.35">
      <c r="V507" s="29">
        <v>6.0300000000000598</v>
      </c>
      <c r="W507" s="36">
        <f t="shared" si="340"/>
        <v>10715193.052377559</v>
      </c>
      <c r="X507" s="30">
        <f t="shared" si="337"/>
        <v>-6.6910605961528935</v>
      </c>
      <c r="Y507" s="31">
        <f t="shared" si="341"/>
        <v>-64.011317175614735</v>
      </c>
      <c r="Z507" s="31">
        <f t="shared" si="342"/>
        <v>-89.963895876809246</v>
      </c>
      <c r="AA507" s="31">
        <f t="shared" si="343"/>
        <v>41.830696559703298</v>
      </c>
      <c r="AB507" s="31">
        <f t="shared" si="344"/>
        <v>-89.535920319875274</v>
      </c>
      <c r="AC507" s="31">
        <f t="shared" si="345"/>
        <v>12.384933148910754</v>
      </c>
      <c r="AD507" s="31">
        <f t="shared" si="346"/>
        <v>76.095766711000834</v>
      </c>
      <c r="AE507" s="31">
        <f t="shared" si="347"/>
        <v>-16.486748063153577</v>
      </c>
      <c r="AF507" s="31">
        <f t="shared" si="348"/>
        <v>-103.40404948568369</v>
      </c>
      <c r="AG507" s="31">
        <f t="shared" si="330"/>
        <v>73.803921600570277</v>
      </c>
      <c r="AH507" s="31">
        <f t="shared" si="349"/>
        <v>-128.42931870757329</v>
      </c>
      <c r="AI507" s="31">
        <f t="shared" si="350"/>
        <v>-89.999978290156292</v>
      </c>
      <c r="AJ507" s="31">
        <f t="shared" si="351"/>
        <v>61.424361469477013</v>
      </c>
      <c r="AK507" s="31">
        <f t="shared" si="352"/>
        <v>89.951369961759482</v>
      </c>
      <c r="AL507" s="32">
        <f t="shared" si="353"/>
        <v>-43.008200519514197</v>
      </c>
      <c r="AM507" s="31">
        <f t="shared" si="354"/>
        <v>-89.594756341591633</v>
      </c>
      <c r="AN507" s="31">
        <f t="shared" si="355"/>
        <v>-36.209236157040195</v>
      </c>
      <c r="AO507" s="31">
        <f t="shared" si="356"/>
        <v>-89.643364669988443</v>
      </c>
      <c r="AP507" s="30">
        <f t="shared" si="331"/>
        <v>19.493882694704595</v>
      </c>
      <c r="AQ507" s="30">
        <f t="shared" si="332"/>
        <v>-19.244228782212005</v>
      </c>
      <c r="AR507" s="31">
        <f t="shared" si="357"/>
        <v>-52.446330307701182</v>
      </c>
      <c r="AS507" s="33">
        <f t="shared" si="358"/>
        <v>-193.04741415567213</v>
      </c>
      <c r="AT507" s="31">
        <f t="shared" si="359"/>
        <v>3.3230080457585229</v>
      </c>
      <c r="AU507" s="31">
        <f t="shared" si="360"/>
        <v>46.991846279500983</v>
      </c>
      <c r="AV507" s="32">
        <f t="shared" si="361"/>
        <v>-5.8999531913008441E-2</v>
      </c>
      <c r="AW507" s="31">
        <f t="shared" si="362"/>
        <v>-6.6705706165523866</v>
      </c>
      <c r="AX507" s="34">
        <f t="shared" si="363"/>
        <v>3.2640085138455146</v>
      </c>
      <c r="AY507" s="35">
        <f t="shared" si="364"/>
        <v>40.321275662948594</v>
      </c>
      <c r="AZ507" s="10">
        <f t="shared" si="338"/>
        <v>-100.92845006833318</v>
      </c>
      <c r="BA507" s="10">
        <f t="shared" si="339"/>
        <v>-326.87366126315362</v>
      </c>
      <c r="BB507" s="10">
        <f t="shared" si="365"/>
        <v>-146.87366126315362</v>
      </c>
      <c r="BC507" s="62"/>
      <c r="BD507" s="60">
        <f t="shared" si="366"/>
        <v>-101</v>
      </c>
      <c r="BE507" s="60">
        <f t="shared" si="367"/>
        <v>-327</v>
      </c>
      <c r="BF507" s="60">
        <f t="shared" si="368"/>
        <v>-147</v>
      </c>
      <c r="BI507" s="37">
        <f t="shared" si="333"/>
        <v>-25.116082274439275</v>
      </c>
      <c r="BJ507" s="37">
        <f t="shared" si="334"/>
        <v>-86.819161444124475</v>
      </c>
      <c r="BK507" s="37">
        <f t="shared" si="335"/>
        <v>-26.630046000038227</v>
      </c>
      <c r="BL507" s="37">
        <f t="shared" si="336"/>
        <v>-87.32836132630564</v>
      </c>
    </row>
    <row r="508" spans="22:64" x14ac:dyDescent="0.35">
      <c r="V508" s="29">
        <v>6.0400000000000604</v>
      </c>
      <c r="W508" s="38">
        <f t="shared" si="340"/>
        <v>10964781.961433399</v>
      </c>
      <c r="X508" s="30">
        <f t="shared" si="337"/>
        <v>-6.6910605961528935</v>
      </c>
      <c r="Y508" s="31">
        <f t="shared" si="341"/>
        <v>-64.211317098001359</v>
      </c>
      <c r="Z508" s="31">
        <f t="shared" si="342"/>
        <v>-89.964717706777833</v>
      </c>
      <c r="AA508" s="31">
        <f t="shared" si="343"/>
        <v>42.030683736416492</v>
      </c>
      <c r="AB508" s="31">
        <f t="shared" si="344"/>
        <v>-89.546483616727699</v>
      </c>
      <c r="AC508" s="31">
        <f t="shared" si="345"/>
        <v>12.573631546778888</v>
      </c>
      <c r="AD508" s="31">
        <f t="shared" si="346"/>
        <v>76.400382805053908</v>
      </c>
      <c r="AE508" s="31">
        <f t="shared" si="347"/>
        <v>-16.298062410958874</v>
      </c>
      <c r="AF508" s="31">
        <f t="shared" si="348"/>
        <v>-103.11081851845162</v>
      </c>
      <c r="AG508" s="31">
        <f t="shared" si="330"/>
        <v>73.803921600570277</v>
      </c>
      <c r="AH508" s="31">
        <f t="shared" si="349"/>
        <v>-128.62931870757328</v>
      </c>
      <c r="AI508" s="31">
        <f t="shared" si="350"/>
        <v>-89.999978784332654</v>
      </c>
      <c r="AJ508" s="31">
        <f t="shared" si="351"/>
        <v>61.62436132866744</v>
      </c>
      <c r="AK508" s="31">
        <f t="shared" si="352"/>
        <v>89.952476916061244</v>
      </c>
      <c r="AL508" s="32">
        <f t="shared" si="353"/>
        <v>-43.208190741541785</v>
      </c>
      <c r="AM508" s="31">
        <f t="shared" si="354"/>
        <v>-89.603980516237698</v>
      </c>
      <c r="AN508" s="31">
        <f t="shared" si="355"/>
        <v>-36.409226519877343</v>
      </c>
      <c r="AO508" s="31">
        <f t="shared" si="356"/>
        <v>-89.651482384509109</v>
      </c>
      <c r="AP508" s="30">
        <f t="shared" si="331"/>
        <v>19.493882694704595</v>
      </c>
      <c r="AQ508" s="30">
        <f t="shared" si="332"/>
        <v>-19.244228782212005</v>
      </c>
      <c r="AR508" s="31">
        <f t="shared" si="357"/>
        <v>-52.457635018343623</v>
      </c>
      <c r="AS508" s="33">
        <f t="shared" si="358"/>
        <v>-192.76230090296073</v>
      </c>
      <c r="AT508" s="31">
        <f t="shared" si="359"/>
        <v>3.4310997148689188</v>
      </c>
      <c r="AU508" s="31">
        <f t="shared" si="360"/>
        <v>47.649310741258986</v>
      </c>
      <c r="AV508" s="32">
        <f t="shared" si="361"/>
        <v>-6.176041450095722E-2</v>
      </c>
      <c r="AW508" s="31">
        <f t="shared" si="362"/>
        <v>-6.8244991833626489</v>
      </c>
      <c r="AX508" s="34">
        <f t="shared" si="363"/>
        <v>3.3693393003679617</v>
      </c>
      <c r="AY508" s="35">
        <f t="shared" si="364"/>
        <v>40.824811557896339</v>
      </c>
      <c r="AZ508" s="10">
        <f t="shared" si="338"/>
        <v>-101.23339743703649</v>
      </c>
      <c r="BA508" s="10">
        <f t="shared" si="339"/>
        <v>-326.21800197889013</v>
      </c>
      <c r="BB508" s="10">
        <f t="shared" si="365"/>
        <v>-146.21800197889013</v>
      </c>
      <c r="BC508" s="37"/>
      <c r="BD508" s="60">
        <f t="shared" si="366"/>
        <v>-101</v>
      </c>
      <c r="BE508" s="60">
        <f t="shared" si="367"/>
        <v>-326</v>
      </c>
      <c r="BF508" s="60">
        <f t="shared" si="368"/>
        <v>-146</v>
      </c>
      <c r="BI508" s="37">
        <f t="shared" si="333"/>
        <v>-25.315480421707317</v>
      </c>
      <c r="BJ508" s="37">
        <f t="shared" si="334"/>
        <v>-86.891422517626495</v>
      </c>
      <c r="BK508" s="37">
        <f t="shared" si="335"/>
        <v>-26.829621297353512</v>
      </c>
      <c r="BL508" s="37">
        <f t="shared" si="336"/>
        <v>-87.389090116199242</v>
      </c>
    </row>
    <row r="509" spans="22:64" x14ac:dyDescent="0.35">
      <c r="V509" s="29">
        <v>6.0500000000000602</v>
      </c>
      <c r="W509" s="38">
        <f t="shared" si="340"/>
        <v>11220184.543021198</v>
      </c>
      <c r="X509" s="30">
        <f t="shared" si="337"/>
        <v>-6.6910605961528935</v>
      </c>
      <c r="Y509" s="31">
        <f t="shared" si="341"/>
        <v>-64.411317023881125</v>
      </c>
      <c r="Z509" s="31">
        <f t="shared" si="342"/>
        <v>-89.965520829626485</v>
      </c>
      <c r="AA509" s="31">
        <f t="shared" si="343"/>
        <v>42.230671490237278</v>
      </c>
      <c r="AB509" s="31">
        <f t="shared" si="344"/>
        <v>-89.556806493379412</v>
      </c>
      <c r="AC509" s="31">
        <f t="shared" si="345"/>
        <v>12.76281107671357</v>
      </c>
      <c r="AD509" s="31">
        <f t="shared" si="346"/>
        <v>76.698824066216673</v>
      </c>
      <c r="AE509" s="31">
        <f t="shared" si="347"/>
        <v>-16.108895053083174</v>
      </c>
      <c r="AF509" s="31">
        <f t="shared" si="348"/>
        <v>-102.82350325678922</v>
      </c>
      <c r="AG509" s="31">
        <f t="shared" si="330"/>
        <v>73.803921600570277</v>
      </c>
      <c r="AH509" s="31">
        <f t="shared" si="349"/>
        <v>-128.82931870757324</v>
      </c>
      <c r="AI509" s="31">
        <f t="shared" si="350"/>
        <v>-89.999979267260215</v>
      </c>
      <c r="AJ509" s="31">
        <f t="shared" si="351"/>
        <v>61.824361194195305</v>
      </c>
      <c r="AK509" s="31">
        <f t="shared" si="352"/>
        <v>89.953558673041115</v>
      </c>
      <c r="AL509" s="32">
        <f t="shared" si="353"/>
        <v>-43.408181403630039</v>
      </c>
      <c r="AM509" s="31">
        <f t="shared" si="354"/>
        <v>-89.612994742871138</v>
      </c>
      <c r="AN509" s="31">
        <f t="shared" si="355"/>
        <v>-36.609217316437693</v>
      </c>
      <c r="AO509" s="31">
        <f t="shared" si="356"/>
        <v>-89.659415337090238</v>
      </c>
      <c r="AP509" s="30">
        <f t="shared" si="331"/>
        <v>19.493882694704595</v>
      </c>
      <c r="AQ509" s="30">
        <f t="shared" si="332"/>
        <v>-19.244228782212005</v>
      </c>
      <c r="AR509" s="31">
        <f t="shared" si="357"/>
        <v>-52.468458457028277</v>
      </c>
      <c r="AS509" s="33">
        <f t="shared" si="358"/>
        <v>-192.48291859387945</v>
      </c>
      <c r="AT509" s="31">
        <f t="shared" si="359"/>
        <v>3.5414741363115221</v>
      </c>
      <c r="AU509" s="31">
        <f t="shared" si="360"/>
        <v>48.305378865625606</v>
      </c>
      <c r="AV509" s="32">
        <f t="shared" si="361"/>
        <v>-6.4649533545092633E-2</v>
      </c>
      <c r="AW509" s="31">
        <f t="shared" si="362"/>
        <v>-6.9819107892772774</v>
      </c>
      <c r="AX509" s="34">
        <f t="shared" si="363"/>
        <v>3.4768246027664294</v>
      </c>
      <c r="AY509" s="35">
        <f t="shared" si="364"/>
        <v>41.323468076348327</v>
      </c>
      <c r="AZ509" s="10">
        <f t="shared" si="338"/>
        <v>-101.53575510386652</v>
      </c>
      <c r="BA509" s="10">
        <f t="shared" si="339"/>
        <v>-325.56994103521913</v>
      </c>
      <c r="BB509" s="10">
        <f t="shared" si="365"/>
        <v>-145.56994103521913</v>
      </c>
      <c r="BC509" s="37"/>
      <c r="BD509" s="60">
        <f t="shared" si="366"/>
        <v>-102</v>
      </c>
      <c r="BE509" s="60">
        <f t="shared" si="367"/>
        <v>-326</v>
      </c>
      <c r="BF509" s="60">
        <f t="shared" si="368"/>
        <v>-146</v>
      </c>
      <c r="BI509" s="37">
        <f t="shared" si="333"/>
        <v>-25.514905578940478</v>
      </c>
      <c r="BJ509" s="37">
        <f t="shared" si="334"/>
        <v>-86.962048294613723</v>
      </c>
      <c r="BK509" s="37">
        <f t="shared" si="335"/>
        <v>-27.02921567066419</v>
      </c>
      <c r="BL509" s="37">
        <f t="shared" si="336"/>
        <v>-87.448442223074238</v>
      </c>
    </row>
    <row r="510" spans="22:64" x14ac:dyDescent="0.35">
      <c r="V510" s="29">
        <v>6.06000000000006</v>
      </c>
      <c r="W510" s="36">
        <f t="shared" si="340"/>
        <v>11481536.214970427</v>
      </c>
      <c r="X510" s="30">
        <f t="shared" si="337"/>
        <v>-6.6910605961528935</v>
      </c>
      <c r="Y510" s="31">
        <f t="shared" si="341"/>
        <v>-64.611316953096875</v>
      </c>
      <c r="Z510" s="31">
        <f t="shared" si="342"/>
        <v>-89.966305671180265</v>
      </c>
      <c r="AA510" s="31">
        <f t="shared" si="343"/>
        <v>42.430659795194707</v>
      </c>
      <c r="AB510" s="31">
        <f t="shared" si="344"/>
        <v>-89.566894420474014</v>
      </c>
      <c r="AC510" s="31">
        <f t="shared" si="345"/>
        <v>12.952452380529456</v>
      </c>
      <c r="AD510" s="31">
        <f t="shared" si="346"/>
        <v>76.991183926502785</v>
      </c>
      <c r="AE510" s="31">
        <f t="shared" si="347"/>
        <v>-15.919265373525606</v>
      </c>
      <c r="AF510" s="31">
        <f t="shared" si="348"/>
        <v>-102.54201616515151</v>
      </c>
      <c r="AG510" s="31">
        <f t="shared" si="330"/>
        <v>73.803921600570277</v>
      </c>
      <c r="AH510" s="31">
        <f t="shared" si="349"/>
        <v>-129.0293187075732</v>
      </c>
      <c r="AI510" s="31">
        <f t="shared" si="350"/>
        <v>-89.999979739194984</v>
      </c>
      <c r="AJ510" s="31">
        <f t="shared" si="351"/>
        <v>62.024361065775423</v>
      </c>
      <c r="AK510" s="31">
        <f t="shared" si="352"/>
        <v>89.954615806257877</v>
      </c>
      <c r="AL510" s="32">
        <f t="shared" si="353"/>
        <v>-43.608172485974819</v>
      </c>
      <c r="AM510" s="31">
        <f t="shared" si="354"/>
        <v>-89.621803799168248</v>
      </c>
      <c r="AN510" s="31">
        <f t="shared" si="355"/>
        <v>-36.809208527202316</v>
      </c>
      <c r="AO510" s="31">
        <f t="shared" si="356"/>
        <v>-89.667167732105355</v>
      </c>
      <c r="AP510" s="30">
        <f t="shared" si="331"/>
        <v>19.493882694704595</v>
      </c>
      <c r="AQ510" s="30">
        <f t="shared" si="332"/>
        <v>-19.244228782212005</v>
      </c>
      <c r="AR510" s="31">
        <f t="shared" si="357"/>
        <v>-52.47881998823533</v>
      </c>
      <c r="AS510" s="33">
        <f t="shared" si="358"/>
        <v>-192.20918389725688</v>
      </c>
      <c r="AT510" s="31">
        <f t="shared" si="359"/>
        <v>3.6541204328704779</v>
      </c>
      <c r="AU510" s="31">
        <f t="shared" si="360"/>
        <v>48.95971040113168</v>
      </c>
      <c r="AV510" s="32">
        <f t="shared" si="361"/>
        <v>-6.7672754013587397E-2</v>
      </c>
      <c r="AW510" s="31">
        <f t="shared" si="362"/>
        <v>-7.142879385849338</v>
      </c>
      <c r="AX510" s="34">
        <f t="shared" si="363"/>
        <v>3.5864476788568904</v>
      </c>
      <c r="AY510" s="35">
        <f t="shared" si="364"/>
        <v>41.816831015282339</v>
      </c>
      <c r="AZ510" s="10">
        <f t="shared" si="338"/>
        <v>-101.83555711151564</v>
      </c>
      <c r="BA510" s="10">
        <f t="shared" si="339"/>
        <v>-324.92987685121028</v>
      </c>
      <c r="BB510" s="10">
        <f t="shared" si="365"/>
        <v>-144.92987685121028</v>
      </c>
      <c r="BC510" s="62"/>
      <c r="BD510" s="60">
        <f t="shared" si="366"/>
        <v>-102</v>
      </c>
      <c r="BE510" s="60">
        <f t="shared" si="367"/>
        <v>-325</v>
      </c>
      <c r="BF510" s="60">
        <f t="shared" si="368"/>
        <v>-145</v>
      </c>
      <c r="BI510" s="37">
        <f t="shared" si="333"/>
        <v>-25.714356537323017</v>
      </c>
      <c r="BJ510" s="37">
        <f t="shared" si="334"/>
        <v>-87.03107536283288</v>
      </c>
      <c r="BK510" s="37">
        <f t="shared" si="335"/>
        <v>-27.228828264814176</v>
      </c>
      <c r="BL510" s="37">
        <f t="shared" si="336"/>
        <v>-87.506448606402827</v>
      </c>
    </row>
    <row r="511" spans="22:64" x14ac:dyDescent="0.35">
      <c r="V511" s="29">
        <v>6.0700000000000598</v>
      </c>
      <c r="W511" s="38">
        <f t="shared" si="340"/>
        <v>11748975.54939693</v>
      </c>
      <c r="X511" s="30">
        <f t="shared" si="337"/>
        <v>-6.6910605961528935</v>
      </c>
      <c r="Y511" s="31">
        <f t="shared" si="341"/>
        <v>-64.811316885498428</v>
      </c>
      <c r="Z511" s="31">
        <f t="shared" si="342"/>
        <v>-89.967072647571399</v>
      </c>
      <c r="AA511" s="31">
        <f t="shared" si="343"/>
        <v>42.630648626486348</v>
      </c>
      <c r="AB511" s="31">
        <f t="shared" si="344"/>
        <v>-89.576752744260773</v>
      </c>
      <c r="AC511" s="31">
        <f t="shared" si="345"/>
        <v>13.142536784638825</v>
      </c>
      <c r="AD511" s="31">
        <f t="shared" si="346"/>
        <v>77.277556474639553</v>
      </c>
      <c r="AE511" s="31">
        <f t="shared" si="347"/>
        <v>-15.72919207052615</v>
      </c>
      <c r="AF511" s="31">
        <f t="shared" si="348"/>
        <v>-102.26626891719262</v>
      </c>
      <c r="AG511" s="31">
        <f t="shared" si="330"/>
        <v>73.803921600570277</v>
      </c>
      <c r="AH511" s="31">
        <f t="shared" si="349"/>
        <v>-129.22931870757316</v>
      </c>
      <c r="AI511" s="31">
        <f t="shared" si="350"/>
        <v>-89.999980200387213</v>
      </c>
      <c r="AJ511" s="31">
        <f t="shared" si="351"/>
        <v>62.22436094313538</v>
      </c>
      <c r="AK511" s="31">
        <f t="shared" si="352"/>
        <v>89.955648876214639</v>
      </c>
      <c r="AL511" s="32">
        <f t="shared" si="353"/>
        <v>-43.808163969663113</v>
      </c>
      <c r="AM511" s="31">
        <f t="shared" si="354"/>
        <v>-89.630412354140475</v>
      </c>
      <c r="AN511" s="31">
        <f t="shared" si="355"/>
        <v>-37.009200133530612</v>
      </c>
      <c r="AO511" s="31">
        <f t="shared" si="356"/>
        <v>-89.67474367831305</v>
      </c>
      <c r="AP511" s="30">
        <f t="shared" si="331"/>
        <v>19.493882694704595</v>
      </c>
      <c r="AQ511" s="30">
        <f t="shared" si="332"/>
        <v>-19.244228782212005</v>
      </c>
      <c r="AR511" s="31">
        <f t="shared" si="357"/>
        <v>-52.488738291564175</v>
      </c>
      <c r="AS511" s="33">
        <f t="shared" si="358"/>
        <v>-191.94101259550567</v>
      </c>
      <c r="AT511" s="31">
        <f t="shared" si="359"/>
        <v>3.7690254154034202</v>
      </c>
      <c r="AU511" s="31">
        <f t="shared" si="360"/>
        <v>49.611969622917435</v>
      </c>
      <c r="AV511" s="32">
        <f t="shared" si="361"/>
        <v>-7.0836200448051057E-2</v>
      </c>
      <c r="AW511" s="31">
        <f t="shared" si="362"/>
        <v>-7.3074801512387646</v>
      </c>
      <c r="AX511" s="34">
        <f t="shared" si="363"/>
        <v>3.6981892149553692</v>
      </c>
      <c r="AY511" s="35">
        <f t="shared" si="364"/>
        <v>42.304489471678671</v>
      </c>
      <c r="AZ511" s="10">
        <f t="shared" si="338"/>
        <v>-102.13283948129174</v>
      </c>
      <c r="BA511" s="10">
        <f t="shared" si="339"/>
        <v>-324.2982021892559</v>
      </c>
      <c r="BB511" s="10">
        <f t="shared" si="365"/>
        <v>-144.2982021892559</v>
      </c>
      <c r="BC511" s="37"/>
      <c r="BD511" s="60">
        <f t="shared" si="366"/>
        <v>-102</v>
      </c>
      <c r="BE511" s="60">
        <f t="shared" si="367"/>
        <v>-324</v>
      </c>
      <c r="BF511" s="60">
        <f t="shared" si="368"/>
        <v>-144</v>
      </c>
      <c r="BI511" s="37">
        <f t="shared" si="333"/>
        <v>-25.913832141846001</v>
      </c>
      <c r="BJ511" s="37">
        <f t="shared" si="334"/>
        <v>-87.09853951939553</v>
      </c>
      <c r="BK511" s="37">
        <f t="shared" si="335"/>
        <v>-27.42845826283693</v>
      </c>
      <c r="BL511" s="37">
        <f t="shared" si="336"/>
        <v>-87.563139546033341</v>
      </c>
    </row>
    <row r="512" spans="22:64" x14ac:dyDescent="0.35">
      <c r="V512" s="29">
        <v>6.0800000000000702</v>
      </c>
      <c r="W512" s="38">
        <f t="shared" si="340"/>
        <v>12022644.346176079</v>
      </c>
      <c r="X512" s="30">
        <f t="shared" si="337"/>
        <v>-6.6910605961528935</v>
      </c>
      <c r="Y512" s="31">
        <f t="shared" si="341"/>
        <v>-65.011316820942625</v>
      </c>
      <c r="Z512" s="31">
        <f t="shared" si="342"/>
        <v>-89.967822165459793</v>
      </c>
      <c r="AA512" s="31">
        <f t="shared" si="343"/>
        <v>42.830637960426074</v>
      </c>
      <c r="AB512" s="31">
        <f t="shared" si="344"/>
        <v>-89.586386689417253</v>
      </c>
      <c r="AC512" s="31">
        <f t="shared" si="345"/>
        <v>13.333046283807452</v>
      </c>
      <c r="AD512" s="31">
        <f t="shared" si="346"/>
        <v>77.558036291423832</v>
      </c>
      <c r="AE512" s="31">
        <f t="shared" si="347"/>
        <v>-15.538693172861993</v>
      </c>
      <c r="AF512" s="31">
        <f t="shared" si="348"/>
        <v>-101.99617256345323</v>
      </c>
      <c r="AG512" s="31">
        <f t="shared" si="330"/>
        <v>73.803921600570277</v>
      </c>
      <c r="AH512" s="31">
        <f t="shared" si="349"/>
        <v>-129.42931870757334</v>
      </c>
      <c r="AI512" s="31">
        <f t="shared" si="350"/>
        <v>-89.999980651081415</v>
      </c>
      <c r="AJ512" s="31">
        <f t="shared" si="351"/>
        <v>62.424360826015253</v>
      </c>
      <c r="AK512" s="31">
        <f t="shared" si="352"/>
        <v>89.95665843065612</v>
      </c>
      <c r="AL512" s="32">
        <f t="shared" si="353"/>
        <v>-44.008155836633193</v>
      </c>
      <c r="AM512" s="31">
        <f t="shared" si="354"/>
        <v>-89.638824970602073</v>
      </c>
      <c r="AN512" s="31">
        <f t="shared" si="355"/>
        <v>-37.209192117621008</v>
      </c>
      <c r="AO512" s="31">
        <f t="shared" si="356"/>
        <v>-89.682147191027369</v>
      </c>
      <c r="AP512" s="30">
        <f t="shared" si="331"/>
        <v>19.493882694704595</v>
      </c>
      <c r="AQ512" s="30">
        <f t="shared" si="332"/>
        <v>-19.244228782212005</v>
      </c>
      <c r="AR512" s="31">
        <f t="shared" si="357"/>
        <v>-52.498231377990408</v>
      </c>
      <c r="AS512" s="33">
        <f t="shared" si="358"/>
        <v>-191.67831975448058</v>
      </c>
      <c r="AT512" s="31">
        <f t="shared" si="359"/>
        <v>3.8861736373706597</v>
      </c>
      <c r="AU512" s="31">
        <f t="shared" si="360"/>
        <v>50.261826170145007</v>
      </c>
      <c r="AV512" s="32">
        <f t="shared" si="361"/>
        <v>-7.4146267630725696E-2</v>
      </c>
      <c r="AW512" s="31">
        <f t="shared" si="362"/>
        <v>-7.4757894853897353</v>
      </c>
      <c r="AX512" s="34">
        <f t="shared" si="363"/>
        <v>3.8120273697399338</v>
      </c>
      <c r="AY512" s="35">
        <f t="shared" si="364"/>
        <v>42.786036684755274</v>
      </c>
      <c r="AZ512" s="10">
        <f t="shared" si="338"/>
        <v>-102.42764018145182</v>
      </c>
      <c r="BA512" s="10">
        <f t="shared" si="339"/>
        <v>-323.67530351170808</v>
      </c>
      <c r="BB512" s="10">
        <f t="shared" si="365"/>
        <v>-143.67530351170808</v>
      </c>
      <c r="BC512" s="37"/>
      <c r="BD512" s="60">
        <f t="shared" si="366"/>
        <v>-102</v>
      </c>
      <c r="BE512" s="60">
        <f t="shared" si="367"/>
        <v>-324</v>
      </c>
      <c r="BF512" s="60">
        <f t="shared" si="368"/>
        <v>-144</v>
      </c>
      <c r="BI512" s="37">
        <f t="shared" si="333"/>
        <v>-26.113331288938259</v>
      </c>
      <c r="BJ512" s="37">
        <f t="shared" si="334"/>
        <v>-87.16447578598607</v>
      </c>
      <c r="BK512" s="37">
        <f t="shared" si="335"/>
        <v>-27.628104884263095</v>
      </c>
      <c r="BL512" s="37">
        <f t="shared" si="336"/>
        <v>-87.618544655996715</v>
      </c>
    </row>
    <row r="513" spans="22:64" x14ac:dyDescent="0.35">
      <c r="V513" s="29">
        <v>6.09000000000007</v>
      </c>
      <c r="W513" s="36">
        <f t="shared" si="340"/>
        <v>12302687.708125811</v>
      </c>
      <c r="X513" s="30">
        <f t="shared" si="337"/>
        <v>-6.6910605961528935</v>
      </c>
      <c r="Y513" s="31">
        <f t="shared" si="341"/>
        <v>-65.211316759292103</v>
      </c>
      <c r="Z513" s="31">
        <f t="shared" si="342"/>
        <v>-89.968554622248746</v>
      </c>
      <c r="AA513" s="31">
        <f t="shared" si="343"/>
        <v>43.030627774392933</v>
      </c>
      <c r="AB513" s="31">
        <f t="shared" si="344"/>
        <v>-89.595801361808469</v>
      </c>
      <c r="AC513" s="31">
        <f t="shared" si="345"/>
        <v>13.523963524577965</v>
      </c>
      <c r="AD513" s="31">
        <f t="shared" si="346"/>
        <v>77.832718295342886</v>
      </c>
      <c r="AE513" s="31">
        <f t="shared" si="347"/>
        <v>-15.347786056474099</v>
      </c>
      <c r="AF513" s="31">
        <f t="shared" si="348"/>
        <v>-101.73163768871433</v>
      </c>
      <c r="AG513" s="31">
        <f t="shared" si="330"/>
        <v>73.803921600570277</v>
      </c>
      <c r="AH513" s="31">
        <f t="shared" si="349"/>
        <v>-129.62931870757333</v>
      </c>
      <c r="AI513" s="31">
        <f t="shared" si="350"/>
        <v>-89.999981091516588</v>
      </c>
      <c r="AJ513" s="31">
        <f t="shared" si="351"/>
        <v>62.624360714166201</v>
      </c>
      <c r="AK513" s="31">
        <f t="shared" si="352"/>
        <v>89.957645004858918</v>
      </c>
      <c r="AL513" s="32">
        <f t="shared" si="353"/>
        <v>-44.208148069635499</v>
      </c>
      <c r="AM513" s="31">
        <f t="shared" si="354"/>
        <v>-89.647046107581886</v>
      </c>
      <c r="AN513" s="31">
        <f t="shared" si="355"/>
        <v>-37.409184462472354</v>
      </c>
      <c r="AO513" s="31">
        <f t="shared" si="356"/>
        <v>-89.689382194239556</v>
      </c>
      <c r="AP513" s="30">
        <f t="shared" si="331"/>
        <v>19.493882694704595</v>
      </c>
      <c r="AQ513" s="30">
        <f t="shared" si="332"/>
        <v>-19.244228782212005</v>
      </c>
      <c r="AR513" s="31">
        <f t="shared" si="357"/>
        <v>-52.507316606453863</v>
      </c>
      <c r="AS513" s="33">
        <f t="shared" si="358"/>
        <v>-191.42101988295389</v>
      </c>
      <c r="AT513" s="31">
        <f t="shared" si="359"/>
        <v>4.0055474580870536</v>
      </c>
      <c r="AU513" s="31">
        <f t="shared" si="360"/>
        <v>50.908955849927501</v>
      </c>
      <c r="AV513" s="32">
        <f t="shared" si="361"/>
        <v>-7.760963161159265E-2</v>
      </c>
      <c r="AW513" s="31">
        <f t="shared" si="362"/>
        <v>-7.6478850029499119</v>
      </c>
      <c r="AX513" s="34">
        <f t="shared" si="363"/>
        <v>3.927937826475461</v>
      </c>
      <c r="AY513" s="35">
        <f t="shared" si="364"/>
        <v>43.261070846977589</v>
      </c>
      <c r="AZ513" s="10">
        <f t="shared" si="338"/>
        <v>-102.71999908767762</v>
      </c>
      <c r="BA513" s="10">
        <f t="shared" si="339"/>
        <v>-323.06156035799097</v>
      </c>
      <c r="BB513" s="10">
        <f t="shared" si="365"/>
        <v>-143.06156035799097</v>
      </c>
      <c r="BC513" s="62"/>
      <c r="BD513" s="60">
        <f t="shared" si="366"/>
        <v>-103</v>
      </c>
      <c r="BE513" s="60">
        <f t="shared" si="367"/>
        <v>-323</v>
      </c>
      <c r="BF513" s="60">
        <f t="shared" si="368"/>
        <v>-143</v>
      </c>
      <c r="BI513" s="37">
        <f t="shared" si="333"/>
        <v>-26.312852924198289</v>
      </c>
      <c r="BJ513" s="37">
        <f t="shared" si="334"/>
        <v>-87.22891842390635</v>
      </c>
      <c r="BK513" s="37">
        <f t="shared" si="335"/>
        <v>-27.827767383500941</v>
      </c>
      <c r="BL513" s="37">
        <f t="shared" si="336"/>
        <v>-87.672692898108338</v>
      </c>
    </row>
    <row r="514" spans="22:64" x14ac:dyDescent="0.35">
      <c r="V514" s="29">
        <v>6.1000000000000698</v>
      </c>
      <c r="W514" s="38">
        <f t="shared" si="340"/>
        <v>12589254.117943712</v>
      </c>
      <c r="X514" s="30">
        <f t="shared" si="337"/>
        <v>-6.6910605961528935</v>
      </c>
      <c r="Y514" s="31">
        <f t="shared" si="341"/>
        <v>-65.411316700416322</v>
      </c>
      <c r="Z514" s="31">
        <f t="shared" si="342"/>
        <v>-89.969270406295607</v>
      </c>
      <c r="AA514" s="31">
        <f t="shared" si="343"/>
        <v>43.2306180467845</v>
      </c>
      <c r="AB514" s="31">
        <f t="shared" si="344"/>
        <v>-89.605001751183579</v>
      </c>
      <c r="AC514" s="31">
        <f t="shared" si="345"/>
        <v>13.715271788446969</v>
      </c>
      <c r="AD514" s="31">
        <f t="shared" si="346"/>
        <v>78.101697598112054</v>
      </c>
      <c r="AE514" s="31">
        <f t="shared" si="347"/>
        <v>-15.156487461337747</v>
      </c>
      <c r="AF514" s="31">
        <f t="shared" si="348"/>
        <v>-101.47257455936713</v>
      </c>
      <c r="AG514" s="31">
        <f t="shared" si="330"/>
        <v>73.803921600570277</v>
      </c>
      <c r="AH514" s="31">
        <f t="shared" si="349"/>
        <v>-129.82931870757329</v>
      </c>
      <c r="AI514" s="31">
        <f t="shared" si="350"/>
        <v>-89.999981521926216</v>
      </c>
      <c r="AJ514" s="31">
        <f t="shared" si="351"/>
        <v>62.824360607351188</v>
      </c>
      <c r="AK514" s="31">
        <f t="shared" si="352"/>
        <v>89.958609121915387</v>
      </c>
      <c r="AL514" s="32">
        <f t="shared" si="353"/>
        <v>-44.408140652197325</v>
      </c>
      <c r="AM514" s="31">
        <f t="shared" si="354"/>
        <v>-89.655080122680744</v>
      </c>
      <c r="AN514" s="31">
        <f t="shared" si="355"/>
        <v>-37.609177151849153</v>
      </c>
      <c r="AO514" s="31">
        <f t="shared" si="356"/>
        <v>-89.696452522691573</v>
      </c>
      <c r="AP514" s="30">
        <f t="shared" si="331"/>
        <v>19.493882694704595</v>
      </c>
      <c r="AQ514" s="30">
        <f t="shared" si="332"/>
        <v>-19.244228782212005</v>
      </c>
      <c r="AR514" s="31">
        <f t="shared" si="357"/>
        <v>-52.516010700694309</v>
      </c>
      <c r="AS514" s="33">
        <f t="shared" si="358"/>
        <v>-191.1690270820587</v>
      </c>
      <c r="AT514" s="31">
        <f t="shared" si="359"/>
        <v>4.1271271141554369</v>
      </c>
      <c r="AU514" s="31">
        <f t="shared" si="360"/>
        <v>51.553041403235262</v>
      </c>
      <c r="AV514" s="32">
        <f t="shared" si="361"/>
        <v>-8.1233261099877857E-2</v>
      </c>
      <c r="AW514" s="31">
        <f t="shared" si="362"/>
        <v>-7.8238455237562459</v>
      </c>
      <c r="AX514" s="34">
        <f t="shared" si="363"/>
        <v>4.045893853055559</v>
      </c>
      <c r="AY514" s="35">
        <f t="shared" si="364"/>
        <v>43.729195879479015</v>
      </c>
      <c r="AZ514" s="10">
        <f t="shared" si="338"/>
        <v>-103.00995793615441</v>
      </c>
      <c r="BA514" s="10">
        <f t="shared" si="339"/>
        <v>-322.45734474689266</v>
      </c>
      <c r="BB514" s="10">
        <f t="shared" si="365"/>
        <v>-142.45734474689266</v>
      </c>
      <c r="BC514" s="37"/>
      <c r="BD514" s="60">
        <f t="shared" si="366"/>
        <v>-103</v>
      </c>
      <c r="BE514" s="60">
        <f t="shared" si="367"/>
        <v>-322</v>
      </c>
      <c r="BF514" s="60">
        <f t="shared" si="368"/>
        <v>-142</v>
      </c>
      <c r="BI514" s="37">
        <f t="shared" si="333"/>
        <v>-26.512396040226083</v>
      </c>
      <c r="BJ514" s="37">
        <f t="shared" si="334"/>
        <v>-87.29190094894976</v>
      </c>
      <c r="BK514" s="37">
        <f t="shared" si="335"/>
        <v>-28.027445048289575</v>
      </c>
      <c r="BL514" s="37">
        <f t="shared" si="336"/>
        <v>-87.725612595363216</v>
      </c>
    </row>
    <row r="515" spans="22:64" x14ac:dyDescent="0.35">
      <c r="V515" s="29">
        <v>6.1100000000000696</v>
      </c>
      <c r="W515" s="38">
        <f t="shared" si="340"/>
        <v>12882495.516933426</v>
      </c>
      <c r="X515" s="30">
        <f t="shared" si="337"/>
        <v>-6.6910605961528935</v>
      </c>
      <c r="Y515" s="31">
        <f t="shared" si="341"/>
        <v>-65.611316644190381</v>
      </c>
      <c r="Z515" s="31">
        <f t="shared" si="342"/>
        <v>-89.969969897117622</v>
      </c>
      <c r="AA515" s="31">
        <f t="shared" si="343"/>
        <v>43.430608756970237</v>
      </c>
      <c r="AB515" s="31">
        <f t="shared" si="344"/>
        <v>-89.613992733811884</v>
      </c>
      <c r="AC515" s="31">
        <f t="shared" si="345"/>
        <v>13.906954974868446</v>
      </c>
      <c r="AD515" s="31">
        <f t="shared" si="346"/>
        <v>78.36506936976096</v>
      </c>
      <c r="AE515" s="31">
        <f t="shared" si="347"/>
        <v>-14.964813508504593</v>
      </c>
      <c r="AF515" s="31">
        <f t="shared" si="348"/>
        <v>-101.21889326116855</v>
      </c>
      <c r="AG515" s="31">
        <f t="shared" si="330"/>
        <v>73.803921600570277</v>
      </c>
      <c r="AH515" s="31">
        <f t="shared" si="349"/>
        <v>-130.02931870757328</v>
      </c>
      <c r="AI515" s="31">
        <f t="shared" si="350"/>
        <v>-89.999981942538525</v>
      </c>
      <c r="AJ515" s="31">
        <f t="shared" si="351"/>
        <v>63.024360505343644</v>
      </c>
      <c r="AK515" s="31">
        <f t="shared" si="352"/>
        <v>89.959551293010989</v>
      </c>
      <c r="AL515" s="32">
        <f t="shared" si="353"/>
        <v>-44.608133568587022</v>
      </c>
      <c r="AM515" s="31">
        <f t="shared" si="354"/>
        <v>-89.662931274375353</v>
      </c>
      <c r="AN515" s="31">
        <f t="shared" si="355"/>
        <v>-37.809170170246382</v>
      </c>
      <c r="AO515" s="31">
        <f t="shared" si="356"/>
        <v>-89.703361923902889</v>
      </c>
      <c r="AP515" s="30">
        <f t="shared" si="331"/>
        <v>19.493882694704595</v>
      </c>
      <c r="AQ515" s="30">
        <f t="shared" si="332"/>
        <v>-19.244228782212005</v>
      </c>
      <c r="AR515" s="31">
        <f t="shared" si="357"/>
        <v>-52.524329766258383</v>
      </c>
      <c r="AS515" s="33">
        <f t="shared" si="358"/>
        <v>-190.92225518507144</v>
      </c>
      <c r="AT515" s="31">
        <f t="shared" si="359"/>
        <v>4.2508907984755426</v>
      </c>
      <c r="AU515" s="31">
        <f t="shared" si="360"/>
        <v>52.193773228645874</v>
      </c>
      <c r="AV515" s="32">
        <f t="shared" si="361"/>
        <v>-8.5024429223391429E-2</v>
      </c>
      <c r="AW515" s="31">
        <f t="shared" si="362"/>
        <v>-8.0037510606960822</v>
      </c>
      <c r="AX515" s="34">
        <f t="shared" si="363"/>
        <v>4.1658663692521509</v>
      </c>
      <c r="AY515" s="35">
        <f t="shared" si="364"/>
        <v>44.190022167949792</v>
      </c>
      <c r="AZ515" s="10">
        <f t="shared" si="338"/>
        <v>-103.29756026977093</v>
      </c>
      <c r="BA515" s="10">
        <f t="shared" si="339"/>
        <v>-321.86302060833953</v>
      </c>
      <c r="BB515" s="10">
        <f t="shared" si="365"/>
        <v>-141.86302060833953</v>
      </c>
      <c r="BC515" s="37"/>
      <c r="BD515" s="60">
        <f t="shared" si="366"/>
        <v>-103</v>
      </c>
      <c r="BE515" s="60">
        <f t="shared" si="367"/>
        <v>-322</v>
      </c>
      <c r="BF515" s="60">
        <f t="shared" si="368"/>
        <v>-142</v>
      </c>
      <c r="BI515" s="37">
        <f t="shared" si="333"/>
        <v>-26.711959674546758</v>
      </c>
      <c r="BJ515" s="37">
        <f t="shared" si="334"/>
        <v>-87.353456146096178</v>
      </c>
      <c r="BK515" s="37">
        <f t="shared" si="335"/>
        <v>-28.227137198217935</v>
      </c>
      <c r="BL515" s="37">
        <f t="shared" si="336"/>
        <v>-87.777331445121746</v>
      </c>
    </row>
    <row r="516" spans="22:64" x14ac:dyDescent="0.35">
      <c r="V516" s="29">
        <v>6.1200000000000703</v>
      </c>
      <c r="W516" s="36">
        <f t="shared" si="340"/>
        <v>13182567.385566227</v>
      </c>
      <c r="X516" s="30">
        <f t="shared" si="337"/>
        <v>-6.6910605961528935</v>
      </c>
      <c r="Y516" s="31">
        <f t="shared" si="341"/>
        <v>-65.811316590495053</v>
      </c>
      <c r="Z516" s="31">
        <f t="shared" si="342"/>
        <v>-89.970653465593259</v>
      </c>
      <c r="AA516" s="31">
        <f t="shared" si="343"/>
        <v>43.630599885247946</v>
      </c>
      <c r="AB516" s="31">
        <f t="shared" si="344"/>
        <v>-89.622779075059157</v>
      </c>
      <c r="AC516" s="31">
        <f t="shared" si="345"/>
        <v>14.098997584155828</v>
      </c>
      <c r="AD516" s="31">
        <f t="shared" si="346"/>
        <v>78.622928712902464</v>
      </c>
      <c r="AE516" s="31">
        <f t="shared" si="347"/>
        <v>-14.772779717244173</v>
      </c>
      <c r="AF516" s="31">
        <f t="shared" si="348"/>
        <v>-100.97050382774997</v>
      </c>
      <c r="AG516" s="31">
        <f t="shared" ref="AG516:AG579" si="369">DC_gain_comp</f>
        <v>73.803921600570277</v>
      </c>
      <c r="AH516" s="31">
        <f t="shared" si="349"/>
        <v>-130.22931870757327</v>
      </c>
      <c r="AI516" s="31">
        <f t="shared" si="350"/>
        <v>-89.999982353576527</v>
      </c>
      <c r="AJ516" s="31">
        <f t="shared" si="351"/>
        <v>63.2243604079272</v>
      </c>
      <c r="AK516" s="31">
        <f t="shared" si="352"/>
        <v>89.960472017695253</v>
      </c>
      <c r="AL516" s="32">
        <f t="shared" si="353"/>
        <v>-44.808126803780944</v>
      </c>
      <c r="AM516" s="31">
        <f t="shared" si="354"/>
        <v>-89.670603724270222</v>
      </c>
      <c r="AN516" s="31">
        <f t="shared" si="355"/>
        <v>-38.009163502856737</v>
      </c>
      <c r="AO516" s="31">
        <f t="shared" si="356"/>
        <v>-89.710114060151497</v>
      </c>
      <c r="AP516" s="30">
        <f t="shared" ref="AP516:AP579" si="370">-20*LOG(GmPS*Rsns)</f>
        <v>19.493882694704595</v>
      </c>
      <c r="AQ516" s="30">
        <f t="shared" ref="AQ516:AQ579" si="371">20*LOG(Vref/Vout)</f>
        <v>-19.244228782212005</v>
      </c>
      <c r="AR516" s="31">
        <f t="shared" si="357"/>
        <v>-52.532289307608323</v>
      </c>
      <c r="AS516" s="33">
        <f t="shared" si="358"/>
        <v>-190.68061788790146</v>
      </c>
      <c r="AT516" s="31">
        <f t="shared" si="359"/>
        <v>4.3768147461741993</v>
      </c>
      <c r="AU516" s="31">
        <f t="shared" si="360"/>
        <v>52.830850060293905</v>
      </c>
      <c r="AV516" s="32">
        <f t="shared" si="361"/>
        <v>-8.8990725658320141E-2</v>
      </c>
      <c r="AW516" s="31">
        <f t="shared" si="362"/>
        <v>-8.1876828047478973</v>
      </c>
      <c r="AX516" s="34">
        <f t="shared" si="363"/>
        <v>4.2878240205158793</v>
      </c>
      <c r="AY516" s="35">
        <f t="shared" si="364"/>
        <v>44.643167255546004</v>
      </c>
      <c r="AZ516" s="10">
        <f t="shared" si="338"/>
        <v>-103.58285137802727</v>
      </c>
      <c r="BA516" s="10">
        <f t="shared" si="339"/>
        <v>-321.27894324846307</v>
      </c>
      <c r="BB516" s="10">
        <f t="shared" si="365"/>
        <v>-141.27894324846307</v>
      </c>
      <c r="BC516" s="62"/>
      <c r="BD516" s="60">
        <f t="shared" si="366"/>
        <v>-104</v>
      </c>
      <c r="BE516" s="60">
        <f t="shared" si="367"/>
        <v>-321</v>
      </c>
      <c r="BF516" s="60">
        <f t="shared" si="368"/>
        <v>-141</v>
      </c>
      <c r="BI516" s="37">
        <f t="shared" ref="BI516:BI579" si="372">20*LOG(1/SQRT((W516/fp_filter)^2+1))</f>
        <v>-26.911542907625158</v>
      </c>
      <c r="BJ516" s="37">
        <f t="shared" ref="BJ516:BJ579" si="373">-180/PI()*ATAN(W516/fp_filter)</f>
        <v>-87.413616084022536</v>
      </c>
      <c r="BK516" s="37">
        <f t="shared" ref="BK516:BK579" si="374">20*LOG(1/SQRT((W516/f_L)^2+1))</f>
        <v>-28.426843183309675</v>
      </c>
      <c r="BL516" s="37">
        <f t="shared" ref="BL516:BL579" si="375">-180/PI()*ATAN(W516/f_L)</f>
        <v>-87.827876532085099</v>
      </c>
    </row>
    <row r="517" spans="22:64" x14ac:dyDescent="0.35">
      <c r="V517" s="29">
        <v>6.1300000000000701</v>
      </c>
      <c r="W517" s="38">
        <f t="shared" si="340"/>
        <v>13489628.825918742</v>
      </c>
      <c r="X517" s="30">
        <f t="shared" ref="X517:X580" si="376">DC_gain_power</f>
        <v>-6.6910605961528935</v>
      </c>
      <c r="Y517" s="31">
        <f t="shared" si="341"/>
        <v>-66.011316539216381</v>
      </c>
      <c r="Z517" s="31">
        <f t="shared" si="342"/>
        <v>-89.971321474158799</v>
      </c>
      <c r="AA517" s="31">
        <f t="shared" si="343"/>
        <v>43.830591412802001</v>
      </c>
      <c r="AB517" s="31">
        <f t="shared" si="344"/>
        <v>-89.631365431905891</v>
      </c>
      <c r="AC517" s="31">
        <f t="shared" si="345"/>
        <v>14.291384700344818</v>
      </c>
      <c r="AD517" s="31">
        <f t="shared" si="346"/>
        <v>78.875370545808494</v>
      </c>
      <c r="AE517" s="31">
        <f t="shared" si="347"/>
        <v>-14.580401022222457</v>
      </c>
      <c r="AF517" s="31">
        <f t="shared" si="348"/>
        <v>-100.7273163602562</v>
      </c>
      <c r="AG517" s="31">
        <f t="shared" si="369"/>
        <v>73.803921600570277</v>
      </c>
      <c r="AH517" s="31">
        <f t="shared" si="349"/>
        <v>-130.42931870757326</v>
      </c>
      <c r="AI517" s="31">
        <f t="shared" si="350"/>
        <v>-89.999982755258173</v>
      </c>
      <c r="AJ517" s="31">
        <f t="shared" si="351"/>
        <v>63.424360314895203</v>
      </c>
      <c r="AK517" s="31">
        <f t="shared" si="352"/>
        <v>89.961371784146706</v>
      </c>
      <c r="AL517" s="32">
        <f t="shared" si="353"/>
        <v>-45.008120343431429</v>
      </c>
      <c r="AM517" s="31">
        <f t="shared" si="354"/>
        <v>-89.678101539298595</v>
      </c>
      <c r="AN517" s="31">
        <f t="shared" si="355"/>
        <v>-38.209157135539208</v>
      </c>
      <c r="AO517" s="31">
        <f t="shared" si="356"/>
        <v>-89.716712510410062</v>
      </c>
      <c r="AP517" s="30">
        <f t="shared" si="370"/>
        <v>19.493882694704595</v>
      </c>
      <c r="AQ517" s="30">
        <f t="shared" si="371"/>
        <v>-19.244228782212005</v>
      </c>
      <c r="AR517" s="31">
        <f t="shared" si="357"/>
        <v>-52.539904245269071</v>
      </c>
      <c r="AS517" s="33">
        <f t="shared" si="358"/>
        <v>-190.44402887066627</v>
      </c>
      <c r="AT517" s="31">
        <f t="shared" si="359"/>
        <v>4.5048733267571155</v>
      </c>
      <c r="AU517" s="31">
        <f t="shared" si="360"/>
        <v>53.463979596858501</v>
      </c>
      <c r="AV517" s="32">
        <f t="shared" si="361"/>
        <v>-9.3140069130968603E-2</v>
      </c>
      <c r="AW517" s="31">
        <f t="shared" si="362"/>
        <v>-8.3757231069918916</v>
      </c>
      <c r="AX517" s="34">
        <f t="shared" si="363"/>
        <v>4.411733257626147</v>
      </c>
      <c r="AY517" s="35">
        <f t="shared" si="364"/>
        <v>45.088256489866609</v>
      </c>
      <c r="AZ517" s="10">
        <f t="shared" ref="AZ517:AZ580" si="377">AR517+AX517+BI517+BK517</f>
        <v>-103.86587823127911</v>
      </c>
      <c r="BA517" s="10">
        <f t="shared" ref="BA517:BA580" si="378">AS517+AY517+BJ517+BL517</f>
        <v>-320.70545885128132</v>
      </c>
      <c r="BB517" s="10">
        <f t="shared" si="365"/>
        <v>-140.70545885128132</v>
      </c>
      <c r="BC517" s="37"/>
      <c r="BD517" s="60">
        <f t="shared" si="366"/>
        <v>-104</v>
      </c>
      <c r="BE517" s="60">
        <f t="shared" si="367"/>
        <v>-321</v>
      </c>
      <c r="BF517" s="60">
        <f t="shared" si="368"/>
        <v>-141</v>
      </c>
      <c r="BI517" s="37">
        <f t="shared" si="372"/>
        <v>-27.111144860966341</v>
      </c>
      <c r="BJ517" s="37">
        <f t="shared" si="373"/>
        <v>-87.472412129422779</v>
      </c>
      <c r="BK517" s="37">
        <f t="shared" si="374"/>
        <v>-28.626562382669846</v>
      </c>
      <c r="BL517" s="37">
        <f t="shared" si="375"/>
        <v>-87.877274341058865</v>
      </c>
    </row>
    <row r="518" spans="22:64" x14ac:dyDescent="0.35">
      <c r="V518" s="29">
        <v>6.1400000000000698</v>
      </c>
      <c r="W518" s="38">
        <f t="shared" si="340"/>
        <v>13803842.64603108</v>
      </c>
      <c r="X518" s="30">
        <f t="shared" si="376"/>
        <v>-6.6910605961528935</v>
      </c>
      <c r="Y518" s="31">
        <f t="shared" si="341"/>
        <v>-66.211316490245608</v>
      </c>
      <c r="Z518" s="31">
        <f t="shared" si="342"/>
        <v>-89.971974277000513</v>
      </c>
      <c r="AA518" s="31">
        <f t="shared" si="343"/>
        <v>44.030583321663499</v>
      </c>
      <c r="AB518" s="31">
        <f t="shared" si="344"/>
        <v>-89.639756355408608</v>
      </c>
      <c r="AC518" s="31">
        <f t="shared" si="345"/>
        <v>14.484101974074544</v>
      </c>
      <c r="AD518" s="31">
        <f t="shared" si="346"/>
        <v>79.122489493917982</v>
      </c>
      <c r="AE518" s="31">
        <f t="shared" si="347"/>
        <v>-14.387691790660458</v>
      </c>
      <c r="AF518" s="31">
        <f t="shared" si="348"/>
        <v>-100.48924113849114</v>
      </c>
      <c r="AG518" s="31">
        <f t="shared" si="369"/>
        <v>73.803921600570277</v>
      </c>
      <c r="AH518" s="31">
        <f t="shared" si="349"/>
        <v>-130.62931870757322</v>
      </c>
      <c r="AI518" s="31">
        <f t="shared" si="350"/>
        <v>-89.999983147796414</v>
      </c>
      <c r="AJ518" s="31">
        <f t="shared" si="351"/>
        <v>63.624360226050314</v>
      </c>
      <c r="AK518" s="31">
        <f t="shared" si="352"/>
        <v>89.962251069431616</v>
      </c>
      <c r="AL518" s="32">
        <f t="shared" si="353"/>
        <v>-45.208114173836563</v>
      </c>
      <c r="AM518" s="31">
        <f t="shared" si="354"/>
        <v>-89.685428693873448</v>
      </c>
      <c r="AN518" s="31">
        <f t="shared" si="355"/>
        <v>-38.409151054789191</v>
      </c>
      <c r="AO518" s="31">
        <f t="shared" si="356"/>
        <v>-89.723160772238245</v>
      </c>
      <c r="AP518" s="30">
        <f t="shared" si="370"/>
        <v>19.493882694704595</v>
      </c>
      <c r="AQ518" s="30">
        <f t="shared" si="371"/>
        <v>-19.244228782212005</v>
      </c>
      <c r="AR518" s="31">
        <f t="shared" si="357"/>
        <v>-52.547188932957056</v>
      </c>
      <c r="AS518" s="33">
        <f t="shared" si="358"/>
        <v>-190.2124019107294</v>
      </c>
      <c r="AT518" s="31">
        <f t="shared" si="359"/>
        <v>4.6350391417497665</v>
      </c>
      <c r="AU518" s="31">
        <f t="shared" si="360"/>
        <v>54.092879078949103</v>
      </c>
      <c r="AV518" s="32">
        <f t="shared" si="361"/>
        <v>-9.7480720291660425E-2</v>
      </c>
      <c r="AW518" s="31">
        <f t="shared" si="362"/>
        <v>-8.5679554573712089</v>
      </c>
      <c r="AX518" s="34">
        <f t="shared" si="363"/>
        <v>4.5375584214581064</v>
      </c>
      <c r="AY518" s="35">
        <f t="shared" si="364"/>
        <v>45.524923621577898</v>
      </c>
      <c r="AZ518" s="10">
        <f t="shared" si="377"/>
        <v>-104.14668940998904</v>
      </c>
      <c r="BA518" s="10">
        <f t="shared" si="378"/>
        <v>-320.14290401978866</v>
      </c>
      <c r="BB518" s="10">
        <f t="shared" si="365"/>
        <v>-140.14290401978866</v>
      </c>
      <c r="BC518" s="37"/>
      <c r="BD518" s="60">
        <f t="shared" si="366"/>
        <v>-104</v>
      </c>
      <c r="BE518" s="60">
        <f t="shared" si="367"/>
        <v>-320</v>
      </c>
      <c r="BF518" s="60">
        <f t="shared" si="368"/>
        <v>-140</v>
      </c>
      <c r="BI518" s="37">
        <f t="shared" si="372"/>
        <v>-27.310764695298836</v>
      </c>
      <c r="BJ518" s="37">
        <f t="shared" si="373"/>
        <v>-87.529874961132819</v>
      </c>
      <c r="BK518" s="37">
        <f t="shared" si="374"/>
        <v>-28.826294203191253</v>
      </c>
      <c r="BL518" s="37">
        <f t="shared" si="375"/>
        <v>-87.925550769504369</v>
      </c>
    </row>
    <row r="519" spans="22:64" x14ac:dyDescent="0.35">
      <c r="V519" s="29">
        <v>6.1500000000000696</v>
      </c>
      <c r="W519" s="36">
        <f t="shared" si="340"/>
        <v>14125375.446229823</v>
      </c>
      <c r="X519" s="30">
        <f t="shared" si="376"/>
        <v>-6.6910605961528935</v>
      </c>
      <c r="Y519" s="31">
        <f t="shared" si="341"/>
        <v>-66.41131644347891</v>
      </c>
      <c r="Z519" s="31">
        <f t="shared" si="342"/>
        <v>-89.972612220242382</v>
      </c>
      <c r="AA519" s="31">
        <f t="shared" si="343"/>
        <v>44.23057559467216</v>
      </c>
      <c r="AB519" s="31">
        <f t="shared" si="344"/>
        <v>-89.647956293105466</v>
      </c>
      <c r="AC519" s="31">
        <f t="shared" si="345"/>
        <v>14.677135605538327</v>
      </c>
      <c r="AD519" s="31">
        <f t="shared" si="346"/>
        <v>79.364379789401781</v>
      </c>
      <c r="AE519" s="31">
        <f t="shared" si="347"/>
        <v>-14.194665839421317</v>
      </c>
      <c r="AF519" s="31">
        <f t="shared" si="348"/>
        <v>-100.25618872394607</v>
      </c>
      <c r="AG519" s="31">
        <f t="shared" si="369"/>
        <v>73.803921600570277</v>
      </c>
      <c r="AH519" s="31">
        <f t="shared" si="349"/>
        <v>-130.82931870757321</v>
      </c>
      <c r="AI519" s="31">
        <f t="shared" si="350"/>
        <v>-89.999983531399394</v>
      </c>
      <c r="AJ519" s="31">
        <f t="shared" si="351"/>
        <v>63.824360141204124</v>
      </c>
      <c r="AK519" s="31">
        <f t="shared" si="352"/>
        <v>89.96311033975708</v>
      </c>
      <c r="AL519" s="32">
        <f t="shared" si="353"/>
        <v>-45.408108281911041</v>
      </c>
      <c r="AM519" s="31">
        <f t="shared" si="354"/>
        <v>-89.692589071989943</v>
      </c>
      <c r="AN519" s="31">
        <f t="shared" si="355"/>
        <v>-38.609145247709847</v>
      </c>
      <c r="AO519" s="31">
        <f t="shared" si="356"/>
        <v>-89.729462263632257</v>
      </c>
      <c r="AP519" s="30">
        <f t="shared" si="370"/>
        <v>19.493882694704595</v>
      </c>
      <c r="AQ519" s="30">
        <f t="shared" si="371"/>
        <v>-19.244228782212005</v>
      </c>
      <c r="AR519" s="31">
        <f t="shared" si="357"/>
        <v>-52.554157174638576</v>
      </c>
      <c r="AS519" s="33">
        <f t="shared" si="358"/>
        <v>-189.98565098757831</v>
      </c>
      <c r="AT519" s="31">
        <f t="shared" si="359"/>
        <v>4.7672831270706242</v>
      </c>
      <c r="AU519" s="31">
        <f t="shared" si="360"/>
        <v>54.717275812777217</v>
      </c>
      <c r="AV519" s="32">
        <f t="shared" si="361"/>
        <v>-0.10202129495972267</v>
      </c>
      <c r="AW519" s="31">
        <f t="shared" si="362"/>
        <v>-8.7644644599729862</v>
      </c>
      <c r="AX519" s="34">
        <f t="shared" si="363"/>
        <v>4.6652618321109012</v>
      </c>
      <c r="AY519" s="35">
        <f t="shared" si="364"/>
        <v>45.952811352804233</v>
      </c>
      <c r="AZ519" s="10">
        <f t="shared" si="377"/>
        <v>-104.42533502968213</v>
      </c>
      <c r="BA519" s="10">
        <f t="shared" si="378"/>
        <v>-319.59160535870762</v>
      </c>
      <c r="BB519" s="10">
        <f t="shared" si="365"/>
        <v>-139.59160535870762</v>
      </c>
      <c r="BC519" s="62"/>
      <c r="BD519" s="60">
        <f t="shared" si="366"/>
        <v>-104</v>
      </c>
      <c r="BE519" s="60">
        <f t="shared" si="367"/>
        <v>-320</v>
      </c>
      <c r="BF519" s="60">
        <f t="shared" si="368"/>
        <v>-140</v>
      </c>
      <c r="BI519" s="37">
        <f t="shared" si="372"/>
        <v>-27.510401608836915</v>
      </c>
      <c r="BJ519" s="37">
        <f t="shared" si="373"/>
        <v>-87.586034584056179</v>
      </c>
      <c r="BK519" s="37">
        <f t="shared" si="374"/>
        <v>-29.026038078317544</v>
      </c>
      <c r="BL519" s="37">
        <f t="shared" si="375"/>
        <v>-87.972731139877382</v>
      </c>
    </row>
    <row r="520" spans="22:64" x14ac:dyDescent="0.35">
      <c r="V520" s="29">
        <v>6.1600000000000703</v>
      </c>
      <c r="W520" s="38">
        <f t="shared" si="340"/>
        <v>14454397.707461633</v>
      </c>
      <c r="X520" s="30">
        <f t="shared" si="376"/>
        <v>-6.6910605961528935</v>
      </c>
      <c r="Y520" s="31">
        <f t="shared" si="341"/>
        <v>-66.611316398817081</v>
      </c>
      <c r="Z520" s="31">
        <f t="shared" si="342"/>
        <v>-89.973235642129779</v>
      </c>
      <c r="AA520" s="31">
        <f t="shared" si="343"/>
        <v>44.430568215439898</v>
      </c>
      <c r="AB520" s="31">
        <f t="shared" si="344"/>
        <v>-89.655969591367594</v>
      </c>
      <c r="AC520" s="31">
        <f t="shared" si="345"/>
        <v>14.870472327550367</v>
      </c>
      <c r="AD520" s="31">
        <f t="shared" si="346"/>
        <v>79.601135178412733</v>
      </c>
      <c r="AE520" s="31">
        <f t="shared" si="347"/>
        <v>-14.001336451979711</v>
      </c>
      <c r="AF520" s="31">
        <f t="shared" si="348"/>
        <v>-100.02807005508464</v>
      </c>
      <c r="AG520" s="31">
        <f t="shared" si="369"/>
        <v>73.803921600570277</v>
      </c>
      <c r="AH520" s="31">
        <f t="shared" si="349"/>
        <v>-131.0293187075732</v>
      </c>
      <c r="AI520" s="31">
        <f t="shared" si="350"/>
        <v>-89.999983906270515</v>
      </c>
      <c r="AJ520" s="31">
        <f t="shared" si="351"/>
        <v>64.024360060176647</v>
      </c>
      <c r="AK520" s="31">
        <f t="shared" si="352"/>
        <v>89.963950050717997</v>
      </c>
      <c r="AL520" s="32">
        <f t="shared" si="353"/>
        <v>-45.608102655158397</v>
      </c>
      <c r="AM520" s="31">
        <f t="shared" si="354"/>
        <v>-89.699586469280206</v>
      </c>
      <c r="AN520" s="31">
        <f t="shared" si="355"/>
        <v>-38.80913970198467</v>
      </c>
      <c r="AO520" s="31">
        <f t="shared" si="356"/>
        <v>-89.735620324832723</v>
      </c>
      <c r="AP520" s="30">
        <f t="shared" si="370"/>
        <v>19.493882694704595</v>
      </c>
      <c r="AQ520" s="30">
        <f t="shared" si="371"/>
        <v>-19.244228782212005</v>
      </c>
      <c r="AR520" s="31">
        <f t="shared" si="357"/>
        <v>-52.56082224147179</v>
      </c>
      <c r="AS520" s="33">
        <f t="shared" si="358"/>
        <v>-189.76369037991736</v>
      </c>
      <c r="AT520" s="31">
        <f t="shared" si="359"/>
        <v>4.9015746593655329</v>
      </c>
      <c r="AU520" s="31">
        <f t="shared" si="360"/>
        <v>55.33690763853641</v>
      </c>
      <c r="AV520" s="32">
        <f t="shared" si="361"/>
        <v>-0.10677077773686025</v>
      </c>
      <c r="AW520" s="31">
        <f t="shared" si="362"/>
        <v>-8.9653358045874043</v>
      </c>
      <c r="AX520" s="34">
        <f t="shared" si="363"/>
        <v>4.7948038816286731</v>
      </c>
      <c r="AY520" s="35">
        <f t="shared" si="364"/>
        <v>46.371571833949005</v>
      </c>
      <c r="AZ520" s="10">
        <f t="shared" si="377"/>
        <v>-104.70186666232249</v>
      </c>
      <c r="BA520" s="10">
        <f t="shared" si="378"/>
        <v>-319.0518791006092</v>
      </c>
      <c r="BB520" s="10">
        <f t="shared" si="365"/>
        <v>-139.0518791006092</v>
      </c>
      <c r="BC520" s="37"/>
      <c r="BD520" s="60">
        <f t="shared" si="366"/>
        <v>-105</v>
      </c>
      <c r="BE520" s="60">
        <f t="shared" si="367"/>
        <v>-319</v>
      </c>
      <c r="BF520" s="60">
        <f t="shared" si="368"/>
        <v>-139</v>
      </c>
      <c r="BI520" s="37">
        <f t="shared" si="372"/>
        <v>-27.7100548356186</v>
      </c>
      <c r="BJ520" s="37">
        <f t="shared" si="373"/>
        <v>-87.64092034288673</v>
      </c>
      <c r="BK520" s="37">
        <f t="shared" si="374"/>
        <v>-29.225793466860772</v>
      </c>
      <c r="BL520" s="37">
        <f t="shared" si="375"/>
        <v>-88.018840211754167</v>
      </c>
    </row>
    <row r="521" spans="22:64" x14ac:dyDescent="0.35">
      <c r="V521" s="29">
        <v>6.1700000000000701</v>
      </c>
      <c r="W521" s="38">
        <f t="shared" si="340"/>
        <v>14791083.881684486</v>
      </c>
      <c r="X521" s="30">
        <f t="shared" si="376"/>
        <v>-6.6910605961528935</v>
      </c>
      <c r="Y521" s="31">
        <f t="shared" si="341"/>
        <v>-66.811316356165335</v>
      </c>
      <c r="Z521" s="31">
        <f t="shared" si="342"/>
        <v>-89.97384487320862</v>
      </c>
      <c r="AA521" s="31">
        <f t="shared" si="343"/>
        <v>44.630561168316078</v>
      </c>
      <c r="AB521" s="31">
        <f t="shared" si="344"/>
        <v>-89.66380049769711</v>
      </c>
      <c r="AC521" s="31">
        <f t="shared" si="345"/>
        <v>15.064099388769474</v>
      </c>
      <c r="AD521" s="31">
        <f t="shared" si="346"/>
        <v>79.832848835653493</v>
      </c>
      <c r="AE521" s="31">
        <f t="shared" si="347"/>
        <v>-13.807716395232678</v>
      </c>
      <c r="AF521" s="31">
        <f t="shared" si="348"/>
        <v>-99.804796535252223</v>
      </c>
      <c r="AG521" s="31">
        <f t="shared" si="369"/>
        <v>73.803921600570277</v>
      </c>
      <c r="AH521" s="31">
        <f t="shared" si="349"/>
        <v>-131.22931870757319</v>
      </c>
      <c r="AI521" s="31">
        <f t="shared" si="350"/>
        <v>-89.999984272608529</v>
      </c>
      <c r="AJ521" s="31">
        <f t="shared" si="351"/>
        <v>64.224359982796003</v>
      </c>
      <c r="AK521" s="31">
        <f t="shared" si="352"/>
        <v>89.964770647538828</v>
      </c>
      <c r="AL521" s="32">
        <f t="shared" si="353"/>
        <v>-45.808097281644528</v>
      </c>
      <c r="AM521" s="31">
        <f t="shared" si="354"/>
        <v>-89.706424595021431</v>
      </c>
      <c r="AN521" s="31">
        <f t="shared" si="355"/>
        <v>-39.009134405851434</v>
      </c>
      <c r="AO521" s="31">
        <f t="shared" si="356"/>
        <v>-89.741638220091133</v>
      </c>
      <c r="AP521" s="30">
        <f t="shared" si="370"/>
        <v>19.493882694704595</v>
      </c>
      <c r="AQ521" s="30">
        <f t="shared" si="371"/>
        <v>-19.244228782212005</v>
      </c>
      <c r="AR521" s="31">
        <f t="shared" si="357"/>
        <v>-52.567196888591525</v>
      </c>
      <c r="AS521" s="33">
        <f t="shared" si="358"/>
        <v>-189.54643475534334</v>
      </c>
      <c r="AT521" s="31">
        <f t="shared" si="359"/>
        <v>5.0378816655269709</v>
      </c>
      <c r="AU521" s="31">
        <f t="shared" si="360"/>
        <v>55.951523342443039</v>
      </c>
      <c r="AV521" s="32">
        <f t="shared" si="361"/>
        <v>-0.11173853598456576</v>
      </c>
      <c r="AW521" s="31">
        <f t="shared" si="362"/>
        <v>-9.1706562342915454</v>
      </c>
      <c r="AX521" s="34">
        <f t="shared" si="363"/>
        <v>4.926143129542405</v>
      </c>
      <c r="AY521" s="35">
        <f t="shared" si="364"/>
        <v>46.780867108151497</v>
      </c>
      <c r="AZ521" s="10">
        <f t="shared" si="377"/>
        <v>-104.97633725483658</v>
      </c>
      <c r="BA521" s="10">
        <f t="shared" si="378"/>
        <v>-318.52403077656322</v>
      </c>
      <c r="BB521" s="10">
        <f t="shared" si="365"/>
        <v>-138.52403077656322</v>
      </c>
      <c r="BC521" s="37"/>
      <c r="BD521" s="60">
        <f t="shared" si="366"/>
        <v>-105</v>
      </c>
      <c r="BE521" s="60">
        <f t="shared" si="367"/>
        <v>-319</v>
      </c>
      <c r="BF521" s="60">
        <f t="shared" si="368"/>
        <v>-139</v>
      </c>
      <c r="BI521" s="37">
        <f t="shared" si="372"/>
        <v>-27.909723643916358</v>
      </c>
      <c r="BJ521" s="37">
        <f t="shared" si="373"/>
        <v>-87.694560935626114</v>
      </c>
      <c r="BK521" s="37">
        <f t="shared" si="374"/>
        <v>-29.425559851871093</v>
      </c>
      <c r="BL521" s="37">
        <f t="shared" si="375"/>
        <v>-88.06390219374525</v>
      </c>
    </row>
    <row r="522" spans="22:64" x14ac:dyDescent="0.35">
      <c r="V522" s="29">
        <v>6.1800000000000699</v>
      </c>
      <c r="W522" s="36">
        <f t="shared" si="340"/>
        <v>15135612.484364549</v>
      </c>
      <c r="X522" s="30">
        <f t="shared" si="376"/>
        <v>-6.6910605961528935</v>
      </c>
      <c r="Y522" s="31">
        <f t="shared" si="341"/>
        <v>-67.011316315433248</v>
      </c>
      <c r="Z522" s="31">
        <f t="shared" si="342"/>
        <v>-89.974440236500726</v>
      </c>
      <c r="AA522" s="31">
        <f t="shared" si="343"/>
        <v>44.830554438354397</v>
      </c>
      <c r="AB522" s="31">
        <f t="shared" si="344"/>
        <v>-89.671453162973293</v>
      </c>
      <c r="AC522" s="31">
        <f t="shared" si="345"/>
        <v>15.258004537116552</v>
      </c>
      <c r="AD522" s="31">
        <f t="shared" si="346"/>
        <v>80.059613285900866</v>
      </c>
      <c r="AE522" s="31">
        <f t="shared" si="347"/>
        <v>-13.613817936115193</v>
      </c>
      <c r="AF522" s="31">
        <f t="shared" si="348"/>
        <v>-99.586280113573139</v>
      </c>
      <c r="AG522" s="31">
        <f t="shared" si="369"/>
        <v>73.803921600570277</v>
      </c>
      <c r="AH522" s="31">
        <f t="shared" si="349"/>
        <v>-131.42931870757317</v>
      </c>
      <c r="AI522" s="31">
        <f t="shared" si="350"/>
        <v>-89.999984630607656</v>
      </c>
      <c r="AJ522" s="31">
        <f t="shared" si="351"/>
        <v>64.424359908898055</v>
      </c>
      <c r="AK522" s="31">
        <f t="shared" si="352"/>
        <v>89.9655725653095</v>
      </c>
      <c r="AL522" s="32">
        <f t="shared" si="353"/>
        <v>-46.008092149972406</v>
      </c>
      <c r="AM522" s="31">
        <f t="shared" si="354"/>
        <v>-89.713107074098772</v>
      </c>
      <c r="AN522" s="31">
        <f t="shared" si="355"/>
        <v>-39.209129348077248</v>
      </c>
      <c r="AO522" s="31">
        <f t="shared" si="356"/>
        <v>-89.747519139396928</v>
      </c>
      <c r="AP522" s="30">
        <f t="shared" si="370"/>
        <v>19.493882694704595</v>
      </c>
      <c r="AQ522" s="30">
        <f t="shared" si="371"/>
        <v>-19.244228782212005</v>
      </c>
      <c r="AR522" s="31">
        <f t="shared" si="357"/>
        <v>-52.573293371699847</v>
      </c>
      <c r="AS522" s="33">
        <f t="shared" si="358"/>
        <v>-189.33379925297007</v>
      </c>
      <c r="AT522" s="31">
        <f t="shared" si="359"/>
        <v>5.1761707346258001</v>
      </c>
      <c r="AU522" s="31">
        <f t="shared" si="360"/>
        <v>56.560883011908651</v>
      </c>
      <c r="AV522" s="32">
        <f t="shared" si="361"/>
        <v>-0.11693433415925983</v>
      </c>
      <c r="AW522" s="31">
        <f t="shared" si="362"/>
        <v>-9.3805135087934044</v>
      </c>
      <c r="AX522" s="34">
        <f t="shared" si="363"/>
        <v>5.0592364004665402</v>
      </c>
      <c r="AY522" s="35">
        <f t="shared" si="364"/>
        <v>47.180369503115244</v>
      </c>
      <c r="AZ522" s="10">
        <f t="shared" si="377"/>
        <v>-105.24880104550711</v>
      </c>
      <c r="BA522" s="10">
        <f t="shared" si="378"/>
        <v>-318.00835493194541</v>
      </c>
      <c r="BB522" s="10">
        <f t="shared" si="365"/>
        <v>-138.00835493194541</v>
      </c>
      <c r="BC522" s="62"/>
      <c r="BD522" s="60">
        <f t="shared" si="366"/>
        <v>-105</v>
      </c>
      <c r="BE522" s="60">
        <f t="shared" si="367"/>
        <v>-318</v>
      </c>
      <c r="BF522" s="60">
        <f t="shared" si="368"/>
        <v>-138</v>
      </c>
      <c r="BI522" s="37">
        <f t="shared" si="372"/>
        <v>-28.109407334717368</v>
      </c>
      <c r="BJ522" s="37">
        <f t="shared" si="373"/>
        <v>-87.746984426893079</v>
      </c>
      <c r="BK522" s="37">
        <f t="shared" si="374"/>
        <v>-29.625336739556431</v>
      </c>
      <c r="BL522" s="37">
        <f t="shared" si="375"/>
        <v>-88.107940755197532</v>
      </c>
    </row>
    <row r="523" spans="22:64" x14ac:dyDescent="0.35">
      <c r="V523" s="29">
        <v>6.1900000000000697</v>
      </c>
      <c r="W523" s="38">
        <f t="shared" si="340"/>
        <v>15488166.189127307</v>
      </c>
      <c r="X523" s="30">
        <f t="shared" si="376"/>
        <v>-6.6910605961528935</v>
      </c>
      <c r="Y523" s="31">
        <f t="shared" si="341"/>
        <v>-67.211316276534376</v>
      </c>
      <c r="Z523" s="31">
        <f t="shared" si="342"/>
        <v>-89.975022047675111</v>
      </c>
      <c r="AA523" s="31">
        <f t="shared" si="343"/>
        <v>45.030548011281141</v>
      </c>
      <c r="AB523" s="31">
        <f t="shared" si="344"/>
        <v>-89.6789316436478</v>
      </c>
      <c r="AC523" s="31">
        <f t="shared" si="345"/>
        <v>15.452176003417566</v>
      </c>
      <c r="AD523" s="31">
        <f t="shared" si="346"/>
        <v>80.281520332132246</v>
      </c>
      <c r="AE523" s="31">
        <f t="shared" si="347"/>
        <v>-13.419652857988563</v>
      </c>
      <c r="AF523" s="31">
        <f t="shared" si="348"/>
        <v>-99.372433359190651</v>
      </c>
      <c r="AG523" s="31">
        <f t="shared" si="369"/>
        <v>73.803921600570277</v>
      </c>
      <c r="AH523" s="31">
        <f t="shared" si="349"/>
        <v>-131.62931870757313</v>
      </c>
      <c r="AI523" s="31">
        <f t="shared" si="350"/>
        <v>-89.999984980457754</v>
      </c>
      <c r="AJ523" s="31">
        <f t="shared" si="351"/>
        <v>64.624359838326043</v>
      </c>
      <c r="AK523" s="31">
        <f t="shared" si="352"/>
        <v>89.966356229216188</v>
      </c>
      <c r="AL523" s="32">
        <f t="shared" si="353"/>
        <v>-46.208087249257908</v>
      </c>
      <c r="AM523" s="31">
        <f t="shared" si="354"/>
        <v>-89.71963744892345</v>
      </c>
      <c r="AN523" s="31">
        <f t="shared" si="355"/>
        <v>-39.409124517934721</v>
      </c>
      <c r="AO523" s="31">
        <f t="shared" si="356"/>
        <v>-89.753266200165015</v>
      </c>
      <c r="AP523" s="30">
        <f t="shared" si="370"/>
        <v>19.493882694704595</v>
      </c>
      <c r="AQ523" s="30">
        <f t="shared" si="371"/>
        <v>-19.244228782212005</v>
      </c>
      <c r="AR523" s="31">
        <f t="shared" si="357"/>
        <v>-52.57912346343069</v>
      </c>
      <c r="AS523" s="33">
        <f t="shared" si="358"/>
        <v>-189.12569955935567</v>
      </c>
      <c r="AT523" s="31">
        <f t="shared" si="359"/>
        <v>5.3164072314951314</v>
      </c>
      <c r="AU523" s="31">
        <f t="shared" si="360"/>
        <v>57.164758333814511</v>
      </c>
      <c r="AV523" s="32">
        <f t="shared" si="361"/>
        <v>-0.12236834849681417</v>
      </c>
      <c r="AW523" s="31">
        <f t="shared" si="362"/>
        <v>-9.5949963632595541</v>
      </c>
      <c r="AX523" s="34">
        <f t="shared" si="363"/>
        <v>5.1940388829983171</v>
      </c>
      <c r="AY523" s="35">
        <f t="shared" si="364"/>
        <v>47.569761970554957</v>
      </c>
      <c r="AZ523" s="10">
        <f t="shared" si="377"/>
        <v>-105.5193134789522</v>
      </c>
      <c r="BA523" s="10">
        <f t="shared" si="378"/>
        <v>-317.50513488750954</v>
      </c>
      <c r="BB523" s="10">
        <f t="shared" si="365"/>
        <v>-137.50513488750954</v>
      </c>
      <c r="BC523" s="37"/>
      <c r="BD523" s="60">
        <f t="shared" si="366"/>
        <v>-106</v>
      </c>
      <c r="BE523" s="60">
        <f t="shared" si="367"/>
        <v>-318</v>
      </c>
      <c r="BF523" s="60">
        <f t="shared" si="368"/>
        <v>-138</v>
      </c>
      <c r="BI523" s="37">
        <f t="shared" si="372"/>
        <v>-28.309105240270153</v>
      </c>
      <c r="BJ523" s="37">
        <f t="shared" si="373"/>
        <v>-87.798218261023038</v>
      </c>
      <c r="BK523" s="37">
        <f t="shared" si="374"/>
        <v>-29.825123658249669</v>
      </c>
      <c r="BL523" s="37">
        <f t="shared" si="375"/>
        <v>-88.150979037685786</v>
      </c>
    </row>
    <row r="524" spans="22:64" x14ac:dyDescent="0.35">
      <c r="V524" s="29">
        <v>6.2000000000000703</v>
      </c>
      <c r="W524" s="38">
        <f t="shared" si="340"/>
        <v>15848931.924613714</v>
      </c>
      <c r="X524" s="30">
        <f t="shared" si="376"/>
        <v>-6.6910605961528935</v>
      </c>
      <c r="Y524" s="31">
        <f t="shared" si="341"/>
        <v>-67.411316239386281</v>
      </c>
      <c r="Z524" s="31">
        <f t="shared" si="342"/>
        <v>-89.975590615215253</v>
      </c>
      <c r="AA524" s="31">
        <f t="shared" si="343"/>
        <v>45.230541873464986</v>
      </c>
      <c r="AB524" s="31">
        <f t="shared" si="344"/>
        <v>-89.686239903890197</v>
      </c>
      <c r="AC524" s="31">
        <f t="shared" si="345"/>
        <v>15.646602485300551</v>
      </c>
      <c r="AD524" s="31">
        <f t="shared" si="346"/>
        <v>80.498660989908586</v>
      </c>
      <c r="AE524" s="31">
        <f t="shared" si="347"/>
        <v>-13.225232476773638</v>
      </c>
      <c r="AF524" s="31">
        <f t="shared" si="348"/>
        <v>-99.163169529196864</v>
      </c>
      <c r="AG524" s="31">
        <f t="shared" si="369"/>
        <v>73.803921600570277</v>
      </c>
      <c r="AH524" s="31">
        <f t="shared" si="349"/>
        <v>-131.82931870757315</v>
      </c>
      <c r="AI524" s="31">
        <f t="shared" si="350"/>
        <v>-89.999985322344273</v>
      </c>
      <c r="AJ524" s="31">
        <f t="shared" si="351"/>
        <v>64.824359770930329</v>
      </c>
      <c r="AK524" s="31">
        <f t="shared" si="352"/>
        <v>89.967122054766676</v>
      </c>
      <c r="AL524" s="32">
        <f t="shared" si="353"/>
        <v>-46.408082569106753</v>
      </c>
      <c r="AM524" s="31">
        <f t="shared" si="354"/>
        <v>-89.726019181307606</v>
      </c>
      <c r="AN524" s="31">
        <f t="shared" si="355"/>
        <v>-39.609119905179298</v>
      </c>
      <c r="AO524" s="31">
        <f t="shared" si="356"/>
        <v>-89.758882448885203</v>
      </c>
      <c r="AP524" s="30">
        <f t="shared" si="370"/>
        <v>19.493882694704595</v>
      </c>
      <c r="AQ524" s="30">
        <f t="shared" si="371"/>
        <v>-19.244228782212005</v>
      </c>
      <c r="AR524" s="31">
        <f t="shared" si="357"/>
        <v>-52.584698469460349</v>
      </c>
      <c r="AS524" s="33">
        <f t="shared" si="358"/>
        <v>-188.92205197808207</v>
      </c>
      <c r="AT524" s="31">
        <f t="shared" si="359"/>
        <v>5.4585554112265999</v>
      </c>
      <c r="AU524" s="31">
        <f t="shared" si="360"/>
        <v>57.762932836336901</v>
      </c>
      <c r="AV524" s="32">
        <f t="shared" si="361"/>
        <v>-0.1280511820357414</v>
      </c>
      <c r="AW524" s="31">
        <f t="shared" si="362"/>
        <v>-9.8141944623391151</v>
      </c>
      <c r="AX524" s="34">
        <f t="shared" si="363"/>
        <v>5.3305042291908586</v>
      </c>
      <c r="AY524" s="35">
        <f t="shared" si="364"/>
        <v>47.948738373997784</v>
      </c>
      <c r="AZ524" s="10">
        <f t="shared" si="377"/>
        <v>-105.78793112038643</v>
      </c>
      <c r="BA524" s="10">
        <f t="shared" si="378"/>
        <v>-317.01464254533533</v>
      </c>
      <c r="BB524" s="10">
        <f t="shared" si="365"/>
        <v>-137.01464254533533</v>
      </c>
      <c r="BC524" s="37"/>
      <c r="BD524" s="60">
        <f t="shared" si="366"/>
        <v>-106</v>
      </c>
      <c r="BE524" s="60">
        <f t="shared" si="367"/>
        <v>-317</v>
      </c>
      <c r="BF524" s="60">
        <f t="shared" si="368"/>
        <v>-137</v>
      </c>
      <c r="BI524" s="37">
        <f t="shared" si="372"/>
        <v>-28.508816722695233</v>
      </c>
      <c r="BJ524" s="37">
        <f t="shared" si="373"/>
        <v>-87.848289274956741</v>
      </c>
      <c r="BK524" s="37">
        <f t="shared" si="374"/>
        <v>-30.024920157421704</v>
      </c>
      <c r="BL524" s="37">
        <f t="shared" si="375"/>
        <v>-88.193039666294297</v>
      </c>
    </row>
    <row r="525" spans="22:64" x14ac:dyDescent="0.35">
      <c r="V525" s="29">
        <v>6.2100000000000701</v>
      </c>
      <c r="W525" s="36">
        <f t="shared" si="340"/>
        <v>16218100.973591939</v>
      </c>
      <c r="X525" s="30">
        <f t="shared" si="376"/>
        <v>-6.6910605961528935</v>
      </c>
      <c r="Y525" s="31">
        <f t="shared" si="341"/>
        <v>-67.611316203910107</v>
      </c>
      <c r="Z525" s="31">
        <f t="shared" si="342"/>
        <v>-89.976146240582764</v>
      </c>
      <c r="AA525" s="31">
        <f t="shared" si="343"/>
        <v>45.430536011887952</v>
      </c>
      <c r="AB525" s="31">
        <f t="shared" si="344"/>
        <v>-89.693381817685051</v>
      </c>
      <c r="AC525" s="31">
        <f t="shared" si="345"/>
        <v>15.841273131370475</v>
      </c>
      <c r="AD525" s="31">
        <f t="shared" si="346"/>
        <v>80.711125427677075</v>
      </c>
      <c r="AE525" s="31">
        <f t="shared" si="347"/>
        <v>-13.030567656804575</v>
      </c>
      <c r="AF525" s="31">
        <f t="shared" si="348"/>
        <v>-98.95840263059074</v>
      </c>
      <c r="AG525" s="31">
        <f t="shared" si="369"/>
        <v>73.803921600570277</v>
      </c>
      <c r="AH525" s="31">
        <f t="shared" si="349"/>
        <v>-132.02931870757314</v>
      </c>
      <c r="AI525" s="31">
        <f t="shared" si="350"/>
        <v>-89.999985656448501</v>
      </c>
      <c r="AJ525" s="31">
        <f t="shared" si="351"/>
        <v>65.024359706567907</v>
      </c>
      <c r="AK525" s="31">
        <f t="shared" si="352"/>
        <v>89.967870448010729</v>
      </c>
      <c r="AL525" s="32">
        <f t="shared" si="353"/>
        <v>-46.608078099592383</v>
      </c>
      <c r="AM525" s="31">
        <f t="shared" si="354"/>
        <v>-89.732255654296452</v>
      </c>
      <c r="AN525" s="31">
        <f t="shared" si="355"/>
        <v>-39.809115500027339</v>
      </c>
      <c r="AO525" s="31">
        <f t="shared" si="356"/>
        <v>-89.764370862734225</v>
      </c>
      <c r="AP525" s="30">
        <f t="shared" si="370"/>
        <v>19.493882694704595</v>
      </c>
      <c r="AQ525" s="30">
        <f t="shared" si="371"/>
        <v>-19.244228782212005</v>
      </c>
      <c r="AR525" s="31">
        <f t="shared" si="357"/>
        <v>-52.59002924433932</v>
      </c>
      <c r="AS525" s="33">
        <f t="shared" si="358"/>
        <v>-188.72277349332495</v>
      </c>
      <c r="AT525" s="31">
        <f t="shared" si="359"/>
        <v>5.6025785338659952</v>
      </c>
      <c r="AU525" s="31">
        <f t="shared" si="360"/>
        <v>58.355202075215772</v>
      </c>
      <c r="AV525" s="32">
        <f t="shared" si="361"/>
        <v>-0.13399387996583129</v>
      </c>
      <c r="AW525" s="31">
        <f t="shared" si="362"/>
        <v>-10.038198349084603</v>
      </c>
      <c r="AX525" s="34">
        <f t="shared" si="363"/>
        <v>5.4685846539001641</v>
      </c>
      <c r="AY525" s="35">
        <f t="shared" si="364"/>
        <v>48.317003726131169</v>
      </c>
      <c r="AZ525" s="10">
        <f t="shared" si="377"/>
        <v>-106.05471156983337</v>
      </c>
      <c r="BA525" s="10">
        <f t="shared" si="378"/>
        <v>-316.53713823880099</v>
      </c>
      <c r="BB525" s="10">
        <f t="shared" si="365"/>
        <v>-136.53713823880099</v>
      </c>
      <c r="BC525" s="62"/>
      <c r="BD525" s="60">
        <f t="shared" si="366"/>
        <v>-106</v>
      </c>
      <c r="BE525" s="60">
        <f t="shared" si="367"/>
        <v>-317</v>
      </c>
      <c r="BF525" s="60">
        <f t="shared" si="368"/>
        <v>-137</v>
      </c>
      <c r="BI525" s="37">
        <f t="shared" si="372"/>
        <v>-28.708541172656403</v>
      </c>
      <c r="BJ525" s="37">
        <f t="shared" si="373"/>
        <v>-87.897223710916776</v>
      </c>
      <c r="BK525" s="37">
        <f t="shared" si="374"/>
        <v>-30.224725806737823</v>
      </c>
      <c r="BL525" s="37">
        <f t="shared" si="375"/>
        <v>-88.234144760690427</v>
      </c>
    </row>
    <row r="526" spans="22:64" x14ac:dyDescent="0.35">
      <c r="V526" s="29">
        <v>6.2200000000000699</v>
      </c>
      <c r="W526" s="38">
        <f t="shared" si="340"/>
        <v>16595869.074378304</v>
      </c>
      <c r="X526" s="30">
        <f t="shared" si="376"/>
        <v>-6.6910605961528935</v>
      </c>
      <c r="Y526" s="31">
        <f t="shared" si="341"/>
        <v>-67.811316170030622</v>
      </c>
      <c r="Z526" s="31">
        <f t="shared" si="342"/>
        <v>-89.976689218377146</v>
      </c>
      <c r="AA526" s="31">
        <f t="shared" si="343"/>
        <v>45.630530414117949</v>
      </c>
      <c r="AB526" s="31">
        <f t="shared" si="344"/>
        <v>-89.700361170881322</v>
      </c>
      <c r="AC526" s="31">
        <f t="shared" si="345"/>
        <v>16.036177525683467</v>
      </c>
      <c r="AD526" s="31">
        <f t="shared" si="346"/>
        <v>80.919002912667324</v>
      </c>
      <c r="AE526" s="31">
        <f t="shared" si="347"/>
        <v>-12.835668826382101</v>
      </c>
      <c r="AF526" s="31">
        <f t="shared" si="348"/>
        <v>-98.75804747659113</v>
      </c>
      <c r="AG526" s="31">
        <f t="shared" si="369"/>
        <v>73.803921600570277</v>
      </c>
      <c r="AH526" s="31">
        <f t="shared" si="349"/>
        <v>-132.22931870757313</v>
      </c>
      <c r="AI526" s="31">
        <f t="shared" si="350"/>
        <v>-89.999985982947607</v>
      </c>
      <c r="AJ526" s="31">
        <f t="shared" si="351"/>
        <v>65.224359645102254</v>
      </c>
      <c r="AK526" s="31">
        <f t="shared" si="352"/>
        <v>89.968601805755327</v>
      </c>
      <c r="AL526" s="32">
        <f t="shared" si="353"/>
        <v>-46.808073831235006</v>
      </c>
      <c r="AM526" s="31">
        <f t="shared" si="354"/>
        <v>-89.738350173959077</v>
      </c>
      <c r="AN526" s="31">
        <f t="shared" si="355"/>
        <v>-40.009111293135604</v>
      </c>
      <c r="AO526" s="31">
        <f t="shared" si="356"/>
        <v>-89.769734351151357</v>
      </c>
      <c r="AP526" s="30">
        <f t="shared" si="370"/>
        <v>19.493882694704595</v>
      </c>
      <c r="AQ526" s="30">
        <f t="shared" si="371"/>
        <v>-19.244228782212005</v>
      </c>
      <c r="AR526" s="31">
        <f t="shared" si="357"/>
        <v>-52.595126207025118</v>
      </c>
      <c r="AS526" s="33">
        <f t="shared" si="358"/>
        <v>-188.5277818277425</v>
      </c>
      <c r="AT526" s="31">
        <f t="shared" si="359"/>
        <v>5.7484389786295313</v>
      </c>
      <c r="AU526" s="31">
        <f t="shared" si="360"/>
        <v>58.941373765774763</v>
      </c>
      <c r="AV526" s="32">
        <f t="shared" si="361"/>
        <v>-0.1402079452862027</v>
      </c>
      <c r="AW526" s="31">
        <f t="shared" si="362"/>
        <v>-10.267099388460178</v>
      </c>
      <c r="AX526" s="34">
        <f t="shared" si="363"/>
        <v>5.608231033343329</v>
      </c>
      <c r="AY526" s="35">
        <f t="shared" si="364"/>
        <v>48.674274377314589</v>
      </c>
      <c r="AZ526" s="10">
        <f t="shared" si="377"/>
        <v>-106.31971337692886</v>
      </c>
      <c r="BA526" s="10">
        <f t="shared" si="378"/>
        <v>-316.07287062529093</v>
      </c>
      <c r="BB526" s="10">
        <f t="shared" si="365"/>
        <v>-136.07287062529093</v>
      </c>
      <c r="BC526" s="37"/>
      <c r="BD526" s="60">
        <f t="shared" si="366"/>
        <v>-106</v>
      </c>
      <c r="BE526" s="60">
        <f t="shared" si="367"/>
        <v>-316</v>
      </c>
      <c r="BF526" s="60">
        <f t="shared" si="368"/>
        <v>-136</v>
      </c>
      <c r="BI526" s="37">
        <f t="shared" si="372"/>
        <v>-28.908278008090804</v>
      </c>
      <c r="BJ526" s="37">
        <f t="shared" si="373"/>
        <v>-87.945047228871644</v>
      </c>
      <c r="BK526" s="37">
        <f t="shared" si="374"/>
        <v>-30.424540195156272</v>
      </c>
      <c r="BL526" s="37">
        <f t="shared" si="375"/>
        <v>-88.274315945991347</v>
      </c>
    </row>
    <row r="527" spans="22:64" x14ac:dyDescent="0.35">
      <c r="V527" s="29">
        <v>6.2300000000000697</v>
      </c>
      <c r="W527" s="38">
        <f t="shared" si="340"/>
        <v>16982436.524620201</v>
      </c>
      <c r="X527" s="30">
        <f t="shared" si="376"/>
        <v>-6.6910605961528935</v>
      </c>
      <c r="Y527" s="31">
        <f t="shared" si="341"/>
        <v>-68.011316137675976</v>
      </c>
      <c r="Z527" s="31">
        <f t="shared" si="342"/>
        <v>-89.977219836491997</v>
      </c>
      <c r="AA527" s="31">
        <f t="shared" si="343"/>
        <v>45.83052506828237</v>
      </c>
      <c r="AB527" s="31">
        <f t="shared" si="344"/>
        <v>-89.707181663195485</v>
      </c>
      <c r="AC527" s="31">
        <f t="shared" si="345"/>
        <v>16.231305672537552</v>
      </c>
      <c r="AD527" s="31">
        <f t="shared" si="346"/>
        <v>81.122381762064279</v>
      </c>
      <c r="AE527" s="31">
        <f t="shared" si="347"/>
        <v>-12.640545993008949</v>
      </c>
      <c r="AF527" s="31">
        <f t="shared" si="348"/>
        <v>-98.562019737623203</v>
      </c>
      <c r="AG527" s="31">
        <f t="shared" si="369"/>
        <v>73.803921600570277</v>
      </c>
      <c r="AH527" s="31">
        <f t="shared" si="349"/>
        <v>-132.42931870757309</v>
      </c>
      <c r="AI527" s="31">
        <f t="shared" si="350"/>
        <v>-89.999986302014662</v>
      </c>
      <c r="AJ527" s="31">
        <f t="shared" si="351"/>
        <v>65.424359586403028</v>
      </c>
      <c r="AK527" s="31">
        <f t="shared" si="352"/>
        <v>89.969316515775063</v>
      </c>
      <c r="AL527" s="32">
        <f t="shared" si="353"/>
        <v>-47.008069754981435</v>
      </c>
      <c r="AM527" s="31">
        <f t="shared" si="354"/>
        <v>-89.74430597113853</v>
      </c>
      <c r="AN527" s="31">
        <f t="shared" si="355"/>
        <v>-40.209107275581218</v>
      </c>
      <c r="AO527" s="31">
        <f t="shared" si="356"/>
        <v>-89.77497575737813</v>
      </c>
      <c r="AP527" s="30">
        <f t="shared" si="370"/>
        <v>19.493882694704595</v>
      </c>
      <c r="AQ527" s="30">
        <f t="shared" si="371"/>
        <v>-19.244228782212005</v>
      </c>
      <c r="AR527" s="31">
        <f t="shared" si="357"/>
        <v>-52.599999356097577</v>
      </c>
      <c r="AS527" s="33">
        <f t="shared" si="358"/>
        <v>-188.33699549500133</v>
      </c>
      <c r="AT527" s="31">
        <f t="shared" si="359"/>
        <v>5.8960983570002545</v>
      </c>
      <c r="AU527" s="31">
        <f t="shared" si="360"/>
        <v>59.521267862371538</v>
      </c>
      <c r="AV527" s="32">
        <f t="shared" si="361"/>
        <v>-0.14670535475375371</v>
      </c>
      <c r="AW527" s="31">
        <f t="shared" si="362"/>
        <v>-10.500989705115902</v>
      </c>
      <c r="AX527" s="34">
        <f t="shared" si="363"/>
        <v>5.7493930022465012</v>
      </c>
      <c r="AY527" s="35">
        <f t="shared" si="364"/>
        <v>49.020278157255632</v>
      </c>
      <c r="AZ527" s="10">
        <f t="shared" si="377"/>
        <v>-106.58299595691211</v>
      </c>
      <c r="BA527" s="10">
        <f t="shared" si="378"/>
        <v>-315.62207661995859</v>
      </c>
      <c r="BB527" s="10">
        <f t="shared" si="365"/>
        <v>-135.62207661995859</v>
      </c>
      <c r="BC527" s="37"/>
      <c r="BD527" s="60">
        <f t="shared" si="366"/>
        <v>-107</v>
      </c>
      <c r="BE527" s="60">
        <f t="shared" si="367"/>
        <v>-316</v>
      </c>
      <c r="BF527" s="60">
        <f t="shared" si="368"/>
        <v>-136</v>
      </c>
      <c r="BI527" s="37">
        <f t="shared" si="372"/>
        <v>-29.108026672994608</v>
      </c>
      <c r="BJ527" s="37">
        <f t="shared" si="373"/>
        <v>-87.991784918787133</v>
      </c>
      <c r="BK527" s="37">
        <f t="shared" si="374"/>
        <v>-30.624362930066429</v>
      </c>
      <c r="BL527" s="37">
        <f t="shared" si="375"/>
        <v>-88.313574363425744</v>
      </c>
    </row>
    <row r="528" spans="22:64" x14ac:dyDescent="0.35">
      <c r="V528" s="29">
        <v>6.2400000000000704</v>
      </c>
      <c r="W528" s="36">
        <f t="shared" si="340"/>
        <v>17378008.287496608</v>
      </c>
      <c r="X528" s="30">
        <f t="shared" si="376"/>
        <v>-6.6910605961528935</v>
      </c>
      <c r="Y528" s="31">
        <f t="shared" si="341"/>
        <v>-68.211316106777531</v>
      </c>
      <c r="Z528" s="31">
        <f t="shared" si="342"/>
        <v>-89.977738376267723</v>
      </c>
      <c r="AA528" s="31">
        <f t="shared" si="343"/>
        <v>46.030519963042892</v>
      </c>
      <c r="AB528" s="31">
        <f t="shared" si="344"/>
        <v>-89.71384691016921</v>
      </c>
      <c r="AC528" s="31">
        <f t="shared" si="345"/>
        <v>16.426647981595007</v>
      </c>
      <c r="AD528" s="31">
        <f t="shared" si="346"/>
        <v>81.321349299153098</v>
      </c>
      <c r="AE528" s="31">
        <f t="shared" si="347"/>
        <v>-12.445208758292527</v>
      </c>
      <c r="AF528" s="31">
        <f t="shared" si="348"/>
        <v>-98.37023598728382</v>
      </c>
      <c r="AG528" s="31">
        <f t="shared" si="369"/>
        <v>73.803921600570277</v>
      </c>
      <c r="AH528" s="31">
        <f t="shared" si="349"/>
        <v>-132.62931870757311</v>
      </c>
      <c r="AI528" s="31">
        <f t="shared" si="350"/>
        <v>-89.999986613818876</v>
      </c>
      <c r="AJ528" s="31">
        <f t="shared" si="351"/>
        <v>65.624359530345714</v>
      </c>
      <c r="AK528" s="31">
        <f t="shared" si="352"/>
        <v>89.970014957017781</v>
      </c>
      <c r="AL528" s="32">
        <f t="shared" si="353"/>
        <v>-47.20806586218594</v>
      </c>
      <c r="AM528" s="31">
        <f t="shared" si="354"/>
        <v>-89.750126203162182</v>
      </c>
      <c r="AN528" s="31">
        <f t="shared" si="355"/>
        <v>-40.409103438843054</v>
      </c>
      <c r="AO528" s="31">
        <f t="shared" si="356"/>
        <v>-89.780097859963277</v>
      </c>
      <c r="AP528" s="30">
        <f t="shared" si="370"/>
        <v>19.493882694704595</v>
      </c>
      <c r="AQ528" s="30">
        <f t="shared" si="371"/>
        <v>-19.244228782212005</v>
      </c>
      <c r="AR528" s="31">
        <f t="shared" si="357"/>
        <v>-52.604658284642994</v>
      </c>
      <c r="AS528" s="33">
        <f t="shared" si="358"/>
        <v>-188.15033384724711</v>
      </c>
      <c r="AT528" s="31">
        <f t="shared" si="359"/>
        <v>6.0455176241082142</v>
      </c>
      <c r="AU528" s="31">
        <f t="shared" si="360"/>
        <v>60.09471658729408</v>
      </c>
      <c r="AV528" s="32">
        <f t="shared" si="361"/>
        <v>-0.15349857509962511</v>
      </c>
      <c r="AW528" s="31">
        <f t="shared" si="362"/>
        <v>-10.739962115097384</v>
      </c>
      <c r="AX528" s="34">
        <f t="shared" si="363"/>
        <v>5.8920190490085895</v>
      </c>
      <c r="AY528" s="35">
        <f t="shared" si="364"/>
        <v>49.354754472196696</v>
      </c>
      <c r="AZ528" s="10">
        <f t="shared" si="377"/>
        <v>-106.84461950836213</v>
      </c>
      <c r="BA528" s="10">
        <f t="shared" si="378"/>
        <v>-315.18498136850809</v>
      </c>
      <c r="BB528" s="10">
        <f t="shared" si="365"/>
        <v>-135.18498136850809</v>
      </c>
      <c r="BC528" s="62"/>
      <c r="BD528" s="60">
        <f t="shared" si="366"/>
        <v>-107</v>
      </c>
      <c r="BE528" s="60">
        <f t="shared" si="367"/>
        <v>-315</v>
      </c>
      <c r="BF528" s="60">
        <f t="shared" si="368"/>
        <v>-135</v>
      </c>
      <c r="BI528" s="37">
        <f t="shared" si="372"/>
        <v>-29.307786636262353</v>
      </c>
      <c r="BJ528" s="37">
        <f t="shared" si="373"/>
        <v>-88.037461312665243</v>
      </c>
      <c r="BK528" s="37">
        <f t="shared" si="374"/>
        <v>-30.824193636465367</v>
      </c>
      <c r="BL528" s="37">
        <f t="shared" si="375"/>
        <v>-88.351940680792453</v>
      </c>
    </row>
    <row r="529" spans="22:64" x14ac:dyDescent="0.35">
      <c r="V529" s="29">
        <v>6.2500000000000702</v>
      </c>
      <c r="W529" s="38">
        <f t="shared" si="340"/>
        <v>17782794.100392114</v>
      </c>
      <c r="X529" s="30">
        <f t="shared" si="376"/>
        <v>-6.6910605961528935</v>
      </c>
      <c r="Y529" s="31">
        <f t="shared" si="341"/>
        <v>-68.411316077269717</v>
      </c>
      <c r="Z529" s="31">
        <f t="shared" si="342"/>
        <v>-89.978245112640636</v>
      </c>
      <c r="AA529" s="31">
        <f t="shared" si="343"/>
        <v>46.230515087571419</v>
      </c>
      <c r="AB529" s="31">
        <f t="shared" si="344"/>
        <v>-89.720360445082648</v>
      </c>
      <c r="AC529" s="31">
        <f t="shared" si="345"/>
        <v>16.622195253348206</v>
      </c>
      <c r="AD529" s="31">
        <f t="shared" si="346"/>
        <v>81.515991814141415</v>
      </c>
      <c r="AE529" s="31">
        <f t="shared" si="347"/>
        <v>-12.249666332502986</v>
      </c>
      <c r="AF529" s="31">
        <f t="shared" si="348"/>
        <v>-98.182613743581868</v>
      </c>
      <c r="AG529" s="31">
        <f t="shared" si="369"/>
        <v>73.803921600570277</v>
      </c>
      <c r="AH529" s="31">
        <f t="shared" si="349"/>
        <v>-132.82931870757307</v>
      </c>
      <c r="AI529" s="31">
        <f t="shared" si="350"/>
        <v>-89.999986918525565</v>
      </c>
      <c r="AJ529" s="31">
        <f t="shared" si="351"/>
        <v>65.824359476811367</v>
      </c>
      <c r="AK529" s="31">
        <f t="shared" si="352"/>
        <v>89.970697499805397</v>
      </c>
      <c r="AL529" s="32">
        <f t="shared" si="353"/>
        <v>-47.40806214459181</v>
      </c>
      <c r="AM529" s="31">
        <f t="shared" si="354"/>
        <v>-89.755813955513332</v>
      </c>
      <c r="AN529" s="31">
        <f t="shared" si="355"/>
        <v>-40.609099774783232</v>
      </c>
      <c r="AO529" s="31">
        <f t="shared" si="356"/>
        <v>-89.785103374233501</v>
      </c>
      <c r="AP529" s="30">
        <f t="shared" si="370"/>
        <v>19.493882694704595</v>
      </c>
      <c r="AQ529" s="30">
        <f t="shared" si="371"/>
        <v>-19.244228782212005</v>
      </c>
      <c r="AR529" s="31">
        <f t="shared" si="357"/>
        <v>-52.609112194793624</v>
      </c>
      <c r="AS529" s="33">
        <f t="shared" si="358"/>
        <v>-187.96771711781537</v>
      </c>
      <c r="AT529" s="31">
        <f t="shared" si="359"/>
        <v>6.1966571878448997</v>
      </c>
      <c r="AU529" s="31">
        <f t="shared" si="360"/>
        <v>60.66156441140857</v>
      </c>
      <c r="AV529" s="32">
        <f t="shared" si="361"/>
        <v>-0.16060057948775647</v>
      </c>
      <c r="AW529" s="31">
        <f t="shared" si="362"/>
        <v>-10.984110051149809</v>
      </c>
      <c r="AX529" s="34">
        <f t="shared" si="363"/>
        <v>6.0360566083571436</v>
      </c>
      <c r="AY529" s="35">
        <f t="shared" si="364"/>
        <v>49.677454360258764</v>
      </c>
      <c r="AZ529" s="10">
        <f t="shared" si="377"/>
        <v>-107.10464493318453</v>
      </c>
      <c r="BA529" s="10">
        <f t="shared" si="378"/>
        <v>-314.76179825664519</v>
      </c>
      <c r="BB529" s="10">
        <f t="shared" si="365"/>
        <v>-134.76179825664519</v>
      </c>
      <c r="BC529" s="37"/>
      <c r="BD529" s="60">
        <f t="shared" si="366"/>
        <v>-107</v>
      </c>
      <c r="BE529" s="60">
        <f t="shared" si="367"/>
        <v>-315</v>
      </c>
      <c r="BF529" s="60">
        <f t="shared" si="368"/>
        <v>-135</v>
      </c>
      <c r="BI529" s="37">
        <f t="shared" si="372"/>
        <v>-29.507557390577261</v>
      </c>
      <c r="BJ529" s="37">
        <f t="shared" si="373"/>
        <v>-88.082100396370961</v>
      </c>
      <c r="BK529" s="37">
        <f t="shared" si="374"/>
        <v>-31.024031956170788</v>
      </c>
      <c r="BL529" s="37">
        <f t="shared" si="375"/>
        <v>-88.38943510271767</v>
      </c>
    </row>
    <row r="530" spans="22:64" x14ac:dyDescent="0.35">
      <c r="V530" s="29">
        <v>6.26000000000007</v>
      </c>
      <c r="W530" s="38">
        <f t="shared" si="340"/>
        <v>18197008.586102787</v>
      </c>
      <c r="X530" s="30">
        <f t="shared" si="376"/>
        <v>-6.6910605961528935</v>
      </c>
      <c r="Y530" s="31">
        <f t="shared" si="341"/>
        <v>-68.611316049089993</v>
      </c>
      <c r="Z530" s="31">
        <f t="shared" si="342"/>
        <v>-89.978740314288757</v>
      </c>
      <c r="AA530" s="31">
        <f t="shared" si="343"/>
        <v>46.430510431527203</v>
      </c>
      <c r="AB530" s="31">
        <f t="shared" si="344"/>
        <v>-89.726725720824405</v>
      </c>
      <c r="AC530" s="31">
        <f t="shared" si="345"/>
        <v>16.817938664938982</v>
      </c>
      <c r="AD530" s="31">
        <f t="shared" si="346"/>
        <v>81.706394529376766</v>
      </c>
      <c r="AE530" s="31">
        <f t="shared" si="347"/>
        <v>-12.053927548776702</v>
      </c>
      <c r="AF530" s="31">
        <f t="shared" si="348"/>
        <v>-97.999071505736381</v>
      </c>
      <c r="AG530" s="31">
        <f t="shared" si="369"/>
        <v>73.803921600570277</v>
      </c>
      <c r="AH530" s="31">
        <f t="shared" si="349"/>
        <v>-133.02931870757308</v>
      </c>
      <c r="AI530" s="31">
        <f t="shared" si="350"/>
        <v>-89.999987216296276</v>
      </c>
      <c r="AJ530" s="31">
        <f t="shared" si="351"/>
        <v>66.02435942568647</v>
      </c>
      <c r="AK530" s="31">
        <f t="shared" si="352"/>
        <v>89.971364506030412</v>
      </c>
      <c r="AL530" s="32">
        <f t="shared" si="353"/>
        <v>-47.608058594314038</v>
      </c>
      <c r="AM530" s="31">
        <f t="shared" si="354"/>
        <v>-89.761372243464905</v>
      </c>
      <c r="AN530" s="31">
        <f t="shared" si="355"/>
        <v>-40.809096275630374</v>
      </c>
      <c r="AO530" s="31">
        <f t="shared" si="356"/>
        <v>-89.789994953730769</v>
      </c>
      <c r="AP530" s="30">
        <f t="shared" si="370"/>
        <v>19.493882694704595</v>
      </c>
      <c r="AQ530" s="30">
        <f t="shared" si="371"/>
        <v>-19.244228782212005</v>
      </c>
      <c r="AR530" s="31">
        <f t="shared" si="357"/>
        <v>-52.613369911914489</v>
      </c>
      <c r="AS530" s="33">
        <f t="shared" si="358"/>
        <v>-187.78906645946716</v>
      </c>
      <c r="AT530" s="31">
        <f t="shared" si="359"/>
        <v>6.3494770152126918</v>
      </c>
      <c r="AU530" s="31">
        <f t="shared" si="360"/>
        <v>61.221667989114387</v>
      </c>
      <c r="AV530" s="32">
        <f t="shared" si="361"/>
        <v>-0.16802486418573825</v>
      </c>
      <c r="AW530" s="31">
        <f t="shared" si="362"/>
        <v>-11.233527481267341</v>
      </c>
      <c r="AX530" s="34">
        <f t="shared" si="363"/>
        <v>6.1814521510269538</v>
      </c>
      <c r="AY530" s="35">
        <f t="shared" si="364"/>
        <v>49.988140507847049</v>
      </c>
      <c r="AZ530" s="10">
        <f t="shared" si="377"/>
        <v>-107.36313375930752</v>
      </c>
      <c r="BA530" s="10">
        <f t="shared" si="378"/>
        <v>-314.35272895358145</v>
      </c>
      <c r="BB530" s="10">
        <f t="shared" si="365"/>
        <v>-134.35272895358145</v>
      </c>
      <c r="BC530" s="37"/>
      <c r="BD530" s="60">
        <f t="shared" si="366"/>
        <v>-107</v>
      </c>
      <c r="BE530" s="60">
        <f t="shared" si="367"/>
        <v>-314</v>
      </c>
      <c r="BF530" s="60">
        <f t="shared" si="368"/>
        <v>-134</v>
      </c>
      <c r="BI530" s="37">
        <f t="shared" si="372"/>
        <v>-29.707338451350836</v>
      </c>
      <c r="BJ530" s="37">
        <f t="shared" si="373"/>
        <v>-88.125725621247753</v>
      </c>
      <c r="BK530" s="37">
        <f t="shared" si="374"/>
        <v>-31.223877547069151</v>
      </c>
      <c r="BL530" s="37">
        <f t="shared" si="375"/>
        <v>-88.426077380713593</v>
      </c>
    </row>
    <row r="531" spans="22:64" x14ac:dyDescent="0.35">
      <c r="V531" s="29">
        <v>6.2700000000000697</v>
      </c>
      <c r="W531" s="36">
        <f t="shared" si="340"/>
        <v>18620871.366631694</v>
      </c>
      <c r="X531" s="30">
        <f t="shared" si="376"/>
        <v>-6.6910605961528935</v>
      </c>
      <c r="Y531" s="31">
        <f t="shared" si="341"/>
        <v>-68.811316022178573</v>
      </c>
      <c r="Z531" s="31">
        <f t="shared" si="342"/>
        <v>-89.97922424377424</v>
      </c>
      <c r="AA531" s="31">
        <f t="shared" si="343"/>
        <v>46.63050598503483</v>
      </c>
      <c r="AB531" s="31">
        <f t="shared" si="344"/>
        <v>-89.732946111719087</v>
      </c>
      <c r="AC531" s="31">
        <f t="shared" si="345"/>
        <v>17.013869756338408</v>
      </c>
      <c r="AD531" s="31">
        <f t="shared" si="346"/>
        <v>81.892641568687381</v>
      </c>
      <c r="AE531" s="31">
        <f t="shared" si="347"/>
        <v>-11.858000876958229</v>
      </c>
      <c r="AF531" s="31">
        <f t="shared" si="348"/>
        <v>-97.819528786805947</v>
      </c>
      <c r="AG531" s="31">
        <f t="shared" si="369"/>
        <v>73.803921600570277</v>
      </c>
      <c r="AH531" s="31">
        <f t="shared" si="349"/>
        <v>-133.22931870757307</v>
      </c>
      <c r="AI531" s="31">
        <f t="shared" si="350"/>
        <v>-89.999987507288893</v>
      </c>
      <c r="AJ531" s="31">
        <f t="shared" si="351"/>
        <v>66.224359376862566</v>
      </c>
      <c r="AK531" s="31">
        <f t="shared" si="352"/>
        <v>89.972016329347611</v>
      </c>
      <c r="AL531" s="32">
        <f t="shared" si="353"/>
        <v>-47.80805520382237</v>
      </c>
      <c r="AM531" s="31">
        <f t="shared" si="354"/>
        <v>-89.766804013676037</v>
      </c>
      <c r="AN531" s="31">
        <f t="shared" si="355"/>
        <v>-41.009092933962599</v>
      </c>
      <c r="AO531" s="31">
        <f t="shared" si="356"/>
        <v>-89.794775191617319</v>
      </c>
      <c r="AP531" s="30">
        <f t="shared" si="370"/>
        <v>19.493882694704595</v>
      </c>
      <c r="AQ531" s="30">
        <f t="shared" si="371"/>
        <v>-19.244228782212005</v>
      </c>
      <c r="AR531" s="31">
        <f t="shared" si="357"/>
        <v>-52.617439898428238</v>
      </c>
      <c r="AS531" s="33">
        <f t="shared" si="358"/>
        <v>-187.61430397842327</v>
      </c>
      <c r="AT531" s="31">
        <f t="shared" si="359"/>
        <v>6.5039367354612612</v>
      </c>
      <c r="AU531" s="31">
        <f t="shared" si="360"/>
        <v>61.774896050364141</v>
      </c>
      <c r="AV531" s="32">
        <f t="shared" si="361"/>
        <v>-0.17578546541394094</v>
      </c>
      <c r="AW531" s="31">
        <f t="shared" si="362"/>
        <v>-11.488308820129728</v>
      </c>
      <c r="AX531" s="34">
        <f t="shared" si="363"/>
        <v>6.3281512700473206</v>
      </c>
      <c r="AY531" s="35">
        <f t="shared" si="364"/>
        <v>50.286587230234417</v>
      </c>
      <c r="AZ531" s="10">
        <f t="shared" si="377"/>
        <v>-107.62014806648679</v>
      </c>
      <c r="BA531" s="10">
        <f t="shared" si="378"/>
        <v>-313.95796348675151</v>
      </c>
      <c r="BB531" s="10">
        <f t="shared" si="365"/>
        <v>-133.95796348675151</v>
      </c>
      <c r="BC531" s="62"/>
      <c r="BD531" s="60">
        <f t="shared" si="366"/>
        <v>-108</v>
      </c>
      <c r="BE531" s="60">
        <f t="shared" si="367"/>
        <v>-314</v>
      </c>
      <c r="BF531" s="60">
        <f t="shared" si="368"/>
        <v>-134</v>
      </c>
      <c r="BI531" s="37">
        <f t="shared" si="372"/>
        <v>-29.907129355708971</v>
      </c>
      <c r="BJ531" s="37">
        <f t="shared" si="373"/>
        <v>-88.168359915522842</v>
      </c>
      <c r="BK531" s="37">
        <f t="shared" si="374"/>
        <v>-31.423730082396901</v>
      </c>
      <c r="BL531" s="37">
        <f t="shared" si="375"/>
        <v>-88.461886823039833</v>
      </c>
    </row>
    <row r="532" spans="22:64" x14ac:dyDescent="0.35">
      <c r="V532" s="29">
        <v>6.2800000000000704</v>
      </c>
      <c r="W532" s="38">
        <f t="shared" si="340"/>
        <v>19054607.179635592</v>
      </c>
      <c r="X532" s="30">
        <f t="shared" si="376"/>
        <v>-6.6910605961528935</v>
      </c>
      <c r="Y532" s="31">
        <f t="shared" si="341"/>
        <v>-69.011315996478359</v>
      </c>
      <c r="Z532" s="31">
        <f t="shared" si="342"/>
        <v>-89.979697157682622</v>
      </c>
      <c r="AA532" s="31">
        <f t="shared" si="343"/>
        <v>46.830501738663358</v>
      </c>
      <c r="AB532" s="31">
        <f t="shared" si="344"/>
        <v>-89.739024915313422</v>
      </c>
      <c r="AC532" s="31">
        <f t="shared" si="345"/>
        <v>17.209980416892943</v>
      </c>
      <c r="AD532" s="31">
        <f t="shared" si="346"/>
        <v>82.074815930587093</v>
      </c>
      <c r="AE532" s="31">
        <f t="shared" si="347"/>
        <v>-11.661894437074952</v>
      </c>
      <c r="AF532" s="31">
        <f t="shared" si="348"/>
        <v>-97.643906142408966</v>
      </c>
      <c r="AG532" s="31">
        <f t="shared" si="369"/>
        <v>73.803921600570277</v>
      </c>
      <c r="AH532" s="31">
        <f t="shared" si="349"/>
        <v>-133.42931870757306</v>
      </c>
      <c r="AI532" s="31">
        <f t="shared" si="350"/>
        <v>-89.999987791657716</v>
      </c>
      <c r="AJ532" s="31">
        <f t="shared" si="351"/>
        <v>66.424359330236129</v>
      </c>
      <c r="AK532" s="31">
        <f t="shared" si="352"/>
        <v>89.97265331536164</v>
      </c>
      <c r="AL532" s="32">
        <f t="shared" si="353"/>
        <v>-48.008051965925496</v>
      </c>
      <c r="AM532" s="31">
        <f t="shared" si="354"/>
        <v>-89.772112145752416</v>
      </c>
      <c r="AN532" s="31">
        <f t="shared" si="355"/>
        <v>-41.20908974269215</v>
      </c>
      <c r="AO532" s="31">
        <f t="shared" si="356"/>
        <v>-89.799446622048492</v>
      </c>
      <c r="AP532" s="30">
        <f t="shared" si="370"/>
        <v>19.493882694704595</v>
      </c>
      <c r="AQ532" s="30">
        <f t="shared" si="371"/>
        <v>-19.244228782212005</v>
      </c>
      <c r="AR532" s="31">
        <f t="shared" si="357"/>
        <v>-52.621330267274516</v>
      </c>
      <c r="AS532" s="33">
        <f t="shared" si="358"/>
        <v>-187.44335276445747</v>
      </c>
      <c r="AT532" s="31">
        <f t="shared" si="359"/>
        <v>6.6599957396164218</v>
      </c>
      <c r="AU532" s="31">
        <f t="shared" si="360"/>
        <v>62.321129252672506</v>
      </c>
      <c r="AV532" s="32">
        <f t="shared" si="361"/>
        <v>-0.1838969763344728</v>
      </c>
      <c r="AW532" s="31">
        <f t="shared" si="362"/>
        <v>-11.74854883306266</v>
      </c>
      <c r="AX532" s="34">
        <f t="shared" si="363"/>
        <v>6.4760987632819491</v>
      </c>
      <c r="AY532" s="35">
        <f t="shared" si="364"/>
        <v>50.572580419609849</v>
      </c>
      <c r="AZ532" s="10">
        <f t="shared" si="377"/>
        <v>-107.87575041556954</v>
      </c>
      <c r="BA532" s="10">
        <f t="shared" si="378"/>
        <v>-313.57768034472167</v>
      </c>
      <c r="BB532" s="10">
        <f t="shared" si="365"/>
        <v>-133.57768034472167</v>
      </c>
      <c r="BC532" s="37"/>
      <c r="BD532" s="60">
        <f t="shared" si="366"/>
        <v>-108</v>
      </c>
      <c r="BE532" s="60">
        <f t="shared" si="367"/>
        <v>-314</v>
      </c>
      <c r="BF532" s="60">
        <f t="shared" si="368"/>
        <v>-134</v>
      </c>
      <c r="BI532" s="37">
        <f t="shared" si="372"/>
        <v>-30.106929661523111</v>
      </c>
      <c r="BJ532" s="37">
        <f t="shared" si="373"/>
        <v>-88.210025695503234</v>
      </c>
      <c r="BK532" s="37">
        <f t="shared" si="374"/>
        <v>-31.623589250053868</v>
      </c>
      <c r="BL532" s="37">
        <f t="shared" si="375"/>
        <v>-88.496882304370786</v>
      </c>
    </row>
    <row r="533" spans="22:64" x14ac:dyDescent="0.35">
      <c r="V533" s="29">
        <v>6.2900000000000702</v>
      </c>
      <c r="W533" s="38">
        <f t="shared" si="340"/>
        <v>19498445.997583646</v>
      </c>
      <c r="X533" s="30">
        <f t="shared" si="376"/>
        <v>-6.6910605961528935</v>
      </c>
      <c r="Y533" s="31">
        <f t="shared" si="341"/>
        <v>-69.211315971934852</v>
      </c>
      <c r="Z533" s="31">
        <f t="shared" si="342"/>
        <v>-89.980159306758893</v>
      </c>
      <c r="AA533" s="31">
        <f t="shared" si="343"/>
        <v>47.030497683406196</v>
      </c>
      <c r="AB533" s="31">
        <f t="shared" si="344"/>
        <v>-89.744965354121817</v>
      </c>
      <c r="AC533" s="31">
        <f t="shared" si="345"/>
        <v>17.406262872240216</v>
      </c>
      <c r="AD533" s="31">
        <f t="shared" si="346"/>
        <v>82.252999465095684</v>
      </c>
      <c r="AE533" s="31">
        <f t="shared" si="347"/>
        <v>-11.465616012441334</v>
      </c>
      <c r="AF533" s="31">
        <f t="shared" si="348"/>
        <v>-97.472125195785026</v>
      </c>
      <c r="AG533" s="31">
        <f t="shared" si="369"/>
        <v>73.803921600570277</v>
      </c>
      <c r="AH533" s="31">
        <f t="shared" si="349"/>
        <v>-133.62931870757305</v>
      </c>
      <c r="AI533" s="31">
        <f t="shared" si="350"/>
        <v>-89.999988069553524</v>
      </c>
      <c r="AJ533" s="31">
        <f t="shared" si="351"/>
        <v>66.624359285708209</v>
      </c>
      <c r="AK533" s="31">
        <f t="shared" si="352"/>
        <v>89.973275801810317</v>
      </c>
      <c r="AL533" s="32">
        <f t="shared" si="353"/>
        <v>-48.208048873755736</v>
      </c>
      <c r="AM533" s="31">
        <f t="shared" si="354"/>
        <v>-89.777299453771278</v>
      </c>
      <c r="AN533" s="31">
        <f t="shared" si="355"/>
        <v>-41.409086695050298</v>
      </c>
      <c r="AO533" s="31">
        <f t="shared" si="356"/>
        <v>-89.804011721514485</v>
      </c>
      <c r="AP533" s="30">
        <f t="shared" si="370"/>
        <v>19.493882694704595</v>
      </c>
      <c r="AQ533" s="30">
        <f t="shared" si="371"/>
        <v>-19.244228782212005</v>
      </c>
      <c r="AR533" s="31">
        <f t="shared" si="357"/>
        <v>-52.625048794999046</v>
      </c>
      <c r="AS533" s="33">
        <f t="shared" si="358"/>
        <v>-187.27613691729951</v>
      </c>
      <c r="AT533" s="31">
        <f t="shared" si="359"/>
        <v>6.8176132760593138</v>
      </c>
      <c r="AU533" s="31">
        <f t="shared" si="360"/>
        <v>62.860259996154497</v>
      </c>
      <c r="AV533" s="32">
        <f t="shared" si="361"/>
        <v>-0.19237456413660575</v>
      </c>
      <c r="AW533" s="31">
        <f t="shared" si="362"/>
        <v>-12.014342532151788</v>
      </c>
      <c r="AX533" s="34">
        <f t="shared" si="363"/>
        <v>6.6252387119227079</v>
      </c>
      <c r="AY533" s="35">
        <f t="shared" si="364"/>
        <v>50.84591746400271</v>
      </c>
      <c r="AZ533" s="10">
        <f t="shared" si="377"/>
        <v>-108.13000378150755</v>
      </c>
      <c r="BA533" s="10">
        <f t="shared" si="378"/>
        <v>-313.21204660513177</v>
      </c>
      <c r="BB533" s="10">
        <f t="shared" si="365"/>
        <v>-133.21204660513177</v>
      </c>
      <c r="BC533" s="37"/>
      <c r="BD533" s="60">
        <f t="shared" si="366"/>
        <v>-108</v>
      </c>
      <c r="BE533" s="60">
        <f t="shared" si="367"/>
        <v>-313</v>
      </c>
      <c r="BF533" s="60">
        <f t="shared" si="368"/>
        <v>-133</v>
      </c>
      <c r="BI533" s="37">
        <f t="shared" si="372"/>
        <v>-30.306738946484153</v>
      </c>
      <c r="BJ533" s="37">
        <f t="shared" si="373"/>
        <v>-88.250744876564212</v>
      </c>
      <c r="BK533" s="37">
        <f t="shared" si="374"/>
        <v>-31.82345475194705</v>
      </c>
      <c r="BL533" s="37">
        <f t="shared" si="375"/>
        <v>-88.531082275270748</v>
      </c>
    </row>
    <row r="534" spans="22:64" x14ac:dyDescent="0.35">
      <c r="V534" s="29">
        <v>6.30000000000007</v>
      </c>
      <c r="W534" s="36">
        <f t="shared" si="340"/>
        <v>19952623.149692025</v>
      </c>
      <c r="X534" s="30">
        <f t="shared" si="376"/>
        <v>-6.6910605961528935</v>
      </c>
      <c r="Y534" s="31">
        <f t="shared" si="341"/>
        <v>-69.411315948495954</v>
      </c>
      <c r="Z534" s="31">
        <f t="shared" si="342"/>
        <v>-89.98061093604035</v>
      </c>
      <c r="AA534" s="31">
        <f t="shared" si="343"/>
        <v>47.230493810662118</v>
      </c>
      <c r="AB534" s="31">
        <f t="shared" si="344"/>
        <v>-89.750770577332403</v>
      </c>
      <c r="AC534" s="31">
        <f t="shared" si="345"/>
        <v>17.602709671596617</v>
      </c>
      <c r="AD534" s="31">
        <f t="shared" si="346"/>
        <v>82.427272853938021</v>
      </c>
      <c r="AE534" s="31">
        <f t="shared" si="347"/>
        <v>-11.269173062390113</v>
      </c>
      <c r="AF534" s="31">
        <f t="shared" si="348"/>
        <v>-97.304108659434732</v>
      </c>
      <c r="AG534" s="31">
        <f t="shared" si="369"/>
        <v>73.803921600570277</v>
      </c>
      <c r="AH534" s="31">
        <f t="shared" si="349"/>
        <v>-133.82931870757304</v>
      </c>
      <c r="AI534" s="31">
        <f t="shared" si="350"/>
        <v>-89.99998834112364</v>
      </c>
      <c r="AJ534" s="31">
        <f t="shared" si="351"/>
        <v>66.824359243184347</v>
      </c>
      <c r="AK534" s="31">
        <f t="shared" si="352"/>
        <v>89.973884118743612</v>
      </c>
      <c r="AL534" s="32">
        <f t="shared" si="353"/>
        <v>-48.408045920754468</v>
      </c>
      <c r="AM534" s="31">
        <f t="shared" si="354"/>
        <v>-89.782368687771609</v>
      </c>
      <c r="AN534" s="31">
        <f t="shared" si="355"/>
        <v>-41.609083784572881</v>
      </c>
      <c r="AO534" s="31">
        <f t="shared" si="356"/>
        <v>-89.808472910151636</v>
      </c>
      <c r="AP534" s="30">
        <f t="shared" si="370"/>
        <v>19.493882694704595</v>
      </c>
      <c r="AQ534" s="30">
        <f t="shared" si="371"/>
        <v>-19.244228782212005</v>
      </c>
      <c r="AR534" s="31">
        <f t="shared" si="357"/>
        <v>-52.628602934470408</v>
      </c>
      <c r="AS534" s="33">
        <f t="shared" si="358"/>
        <v>-187.11258156958638</v>
      </c>
      <c r="AT534" s="31">
        <f t="shared" si="359"/>
        <v>6.9767485418669386</v>
      </c>
      <c r="AU534" s="31">
        <f t="shared" si="360"/>
        <v>63.392192204718071</v>
      </c>
      <c r="AV534" s="32">
        <f t="shared" si="361"/>
        <v>-0.20123398717027247</v>
      </c>
      <c r="AW534" s="31">
        <f t="shared" si="362"/>
        <v>-12.285785064137384</v>
      </c>
      <c r="AX534" s="34">
        <f t="shared" si="363"/>
        <v>6.7755145546966657</v>
      </c>
      <c r="AY534" s="35">
        <f t="shared" si="364"/>
        <v>51.106407140580686</v>
      </c>
      <c r="AZ534" s="10">
        <f t="shared" si="377"/>
        <v>-108.38297149035495</v>
      </c>
      <c r="BA534" s="10">
        <f t="shared" si="378"/>
        <v>-312.86121808441709</v>
      </c>
      <c r="BB534" s="10">
        <f t="shared" si="365"/>
        <v>-132.86121808441709</v>
      </c>
      <c r="BC534" s="62"/>
      <c r="BD534" s="60">
        <f t="shared" si="366"/>
        <v>-108</v>
      </c>
      <c r="BE534" s="60">
        <f t="shared" si="367"/>
        <v>-313</v>
      </c>
      <c r="BF534" s="60">
        <f t="shared" si="368"/>
        <v>-133</v>
      </c>
      <c r="BI534" s="37">
        <f t="shared" si="372"/>
        <v>-30.506556807217464</v>
      </c>
      <c r="BJ534" s="37">
        <f t="shared" si="373"/>
        <v>-88.290538883931703</v>
      </c>
      <c r="BK534" s="37">
        <f t="shared" si="374"/>
        <v>-32.023326303363746</v>
      </c>
      <c r="BL534" s="37">
        <f t="shared" si="375"/>
        <v>-88.56450477147969</v>
      </c>
    </row>
    <row r="535" spans="22:64" x14ac:dyDescent="0.35">
      <c r="V535" s="29">
        <v>6.3100000000000698</v>
      </c>
      <c r="W535" s="38">
        <f t="shared" si="340"/>
        <v>20417379.446698599</v>
      </c>
      <c r="X535" s="30">
        <f t="shared" si="376"/>
        <v>-6.6910605961528935</v>
      </c>
      <c r="Y535" s="31">
        <f t="shared" si="341"/>
        <v>-69.611315926111999</v>
      </c>
      <c r="Z535" s="31">
        <f t="shared" si="342"/>
        <v>-89.981052284986575</v>
      </c>
      <c r="AA535" s="31">
        <f t="shared" si="343"/>
        <v>47.430490112217029</v>
      </c>
      <c r="AB535" s="31">
        <f t="shared" si="344"/>
        <v>-89.756443662474339</v>
      </c>
      <c r="AC535" s="31">
        <f t="shared" si="345"/>
        <v>17.799313675417132</v>
      </c>
      <c r="AD535" s="31">
        <f t="shared" si="346"/>
        <v>82.597715593895998</v>
      </c>
      <c r="AE535" s="31">
        <f t="shared" si="347"/>
        <v>-11.072572734630732</v>
      </c>
      <c r="AF535" s="31">
        <f t="shared" si="348"/>
        <v>-97.139780353564902</v>
      </c>
      <c r="AG535" s="31">
        <f t="shared" si="369"/>
        <v>73.803921600570277</v>
      </c>
      <c r="AH535" s="31">
        <f t="shared" si="349"/>
        <v>-134.02931870757303</v>
      </c>
      <c r="AI535" s="31">
        <f t="shared" si="350"/>
        <v>-89.999988606512062</v>
      </c>
      <c r="AJ535" s="31">
        <f t="shared" si="351"/>
        <v>67.024359202574402</v>
      </c>
      <c r="AK535" s="31">
        <f t="shared" si="352"/>
        <v>89.974478588698631</v>
      </c>
      <c r="AL535" s="32">
        <f t="shared" si="353"/>
        <v>-48.608043100658278</v>
      </c>
      <c r="AM535" s="31">
        <f t="shared" si="354"/>
        <v>-89.787322535210748</v>
      </c>
      <c r="AN535" s="31">
        <f t="shared" si="355"/>
        <v>-41.809081005086625</v>
      </c>
      <c r="AO535" s="31">
        <f t="shared" si="356"/>
        <v>-89.81283255302418</v>
      </c>
      <c r="AP535" s="30">
        <f t="shared" si="370"/>
        <v>19.493882694704595</v>
      </c>
      <c r="AQ535" s="30">
        <f t="shared" si="371"/>
        <v>-19.244228782212005</v>
      </c>
      <c r="AR535" s="31">
        <f t="shared" si="357"/>
        <v>-52.631999827224767</v>
      </c>
      <c r="AS535" s="33">
        <f t="shared" si="358"/>
        <v>-186.95261290658908</v>
      </c>
      <c r="AT535" s="31">
        <f t="shared" si="359"/>
        <v>7.1373607696761709</v>
      </c>
      <c r="AU535" s="31">
        <f t="shared" si="360"/>
        <v>63.916841076576823</v>
      </c>
      <c r="AV535" s="32">
        <f t="shared" si="361"/>
        <v>-0.21049161207362335</v>
      </c>
      <c r="AW535" s="31">
        <f t="shared" si="362"/>
        <v>-12.562971589714127</v>
      </c>
      <c r="AX535" s="34">
        <f t="shared" si="363"/>
        <v>6.9268691576025478</v>
      </c>
      <c r="AY535" s="35">
        <f t="shared" si="364"/>
        <v>51.353869486862692</v>
      </c>
      <c r="AZ535" s="10">
        <f t="shared" si="377"/>
        <v>-108.6347171604318</v>
      </c>
      <c r="BA535" s="10">
        <f t="shared" si="378"/>
        <v>-312.52533950599889</v>
      </c>
      <c r="BB535" s="10">
        <f t="shared" si="365"/>
        <v>-132.52533950599889</v>
      </c>
      <c r="BC535" s="37"/>
      <c r="BD535" s="60">
        <f t="shared" si="366"/>
        <v>-109</v>
      </c>
      <c r="BE535" s="60">
        <f t="shared" si="367"/>
        <v>-313</v>
      </c>
      <c r="BF535" s="60">
        <f t="shared" si="368"/>
        <v>-133</v>
      </c>
      <c r="BI535" s="37">
        <f t="shared" si="372"/>
        <v>-30.706382858437085</v>
      </c>
      <c r="BJ535" s="37">
        <f t="shared" si="373"/>
        <v>-88.329428663260316</v>
      </c>
      <c r="BK535" s="37">
        <f t="shared" si="374"/>
        <v>-32.223203632372503</v>
      </c>
      <c r="BL535" s="37">
        <f t="shared" si="375"/>
        <v>-88.597167423012181</v>
      </c>
    </row>
    <row r="536" spans="22:64" x14ac:dyDescent="0.35">
      <c r="V536" s="29">
        <v>6.3200000000000696</v>
      </c>
      <c r="W536" s="38">
        <f t="shared" si="340"/>
        <v>20892961.308543772</v>
      </c>
      <c r="X536" s="30">
        <f t="shared" si="376"/>
        <v>-6.6910605961528935</v>
      </c>
      <c r="Y536" s="31">
        <f t="shared" si="341"/>
        <v>-69.811315904735494</v>
      </c>
      <c r="Z536" s="31">
        <f t="shared" si="342"/>
        <v>-89.981483587606434</v>
      </c>
      <c r="AA536" s="31">
        <f t="shared" si="343"/>
        <v>47.630486580226446</v>
      </c>
      <c r="AB536" s="31">
        <f t="shared" si="344"/>
        <v>-89.761987617047254</v>
      </c>
      <c r="AC536" s="31">
        <f t="shared" si="345"/>
        <v>17.996068043426451</v>
      </c>
      <c r="AD536" s="31">
        <f t="shared" si="346"/>
        <v>82.764405983098371</v>
      </c>
      <c r="AE536" s="31">
        <f t="shared" si="347"/>
        <v>-10.875821877235492</v>
      </c>
      <c r="AF536" s="31">
        <f t="shared" si="348"/>
        <v>-96.979065221555331</v>
      </c>
      <c r="AG536" s="31">
        <f t="shared" si="369"/>
        <v>73.803921600570277</v>
      </c>
      <c r="AH536" s="31">
        <f t="shared" si="349"/>
        <v>-134.22931870757301</v>
      </c>
      <c r="AI536" s="31">
        <f t="shared" si="350"/>
        <v>-89.999988865859521</v>
      </c>
      <c r="AJ536" s="31">
        <f t="shared" si="351"/>
        <v>67.224359163792201</v>
      </c>
      <c r="AK536" s="31">
        <f t="shared" si="352"/>
        <v>89.975059526870751</v>
      </c>
      <c r="AL536" s="32">
        <f t="shared" si="353"/>
        <v>-48.808040407485635</v>
      </c>
      <c r="AM536" s="31">
        <f t="shared" si="354"/>
        <v>-89.792163622387775</v>
      </c>
      <c r="AN536" s="31">
        <f t="shared" si="355"/>
        <v>-42.009078350696171</v>
      </c>
      <c r="AO536" s="31">
        <f t="shared" si="356"/>
        <v>-89.817092961376545</v>
      </c>
      <c r="AP536" s="30">
        <f t="shared" si="370"/>
        <v>19.493882694704595</v>
      </c>
      <c r="AQ536" s="30">
        <f t="shared" si="371"/>
        <v>-19.244228782212005</v>
      </c>
      <c r="AR536" s="31">
        <f t="shared" si="357"/>
        <v>-52.635246315439076</v>
      </c>
      <c r="AS536" s="33">
        <f t="shared" si="358"/>
        <v>-186.79615818293189</v>
      </c>
      <c r="AT536" s="31">
        <f t="shared" si="359"/>
        <v>7.2994093098832984</v>
      </c>
      <c r="AU536" s="31">
        <f t="shared" si="360"/>
        <v>64.434132807258422</v>
      </c>
      <c r="AV536" s="32">
        <f t="shared" si="361"/>
        <v>-0.22016443083490506</v>
      </c>
      <c r="AW536" s="31">
        <f t="shared" si="362"/>
        <v>-12.845997153860734</v>
      </c>
      <c r="AX536" s="34">
        <f t="shared" si="363"/>
        <v>7.0792448790483933</v>
      </c>
      <c r="AY536" s="35">
        <f t="shared" si="364"/>
        <v>51.588135653397686</v>
      </c>
      <c r="AZ536" s="10">
        <f t="shared" si="377"/>
        <v>-108.88530464777871</v>
      </c>
      <c r="BA536" s="10">
        <f t="shared" si="378"/>
        <v>-312.20454468361527</v>
      </c>
      <c r="BB536" s="10">
        <f t="shared" si="365"/>
        <v>-132.20454468361527</v>
      </c>
      <c r="BC536" s="37"/>
      <c r="BD536" s="60">
        <f t="shared" si="366"/>
        <v>-109</v>
      </c>
      <c r="BE536" s="60">
        <f t="shared" si="367"/>
        <v>-312</v>
      </c>
      <c r="BF536" s="60">
        <f t="shared" si="368"/>
        <v>-132</v>
      </c>
      <c r="BI536" s="37">
        <f t="shared" si="372"/>
        <v>-30.906216732137324</v>
      </c>
      <c r="BJ536" s="37">
        <f t="shared" si="373"/>
        <v>-88.367434691009208</v>
      </c>
      <c r="BK536" s="37">
        <f t="shared" si="374"/>
        <v>-32.423086479250699</v>
      </c>
      <c r="BL536" s="37">
        <f t="shared" si="375"/>
        <v>-88.629087463071855</v>
      </c>
    </row>
    <row r="537" spans="22:64" x14ac:dyDescent="0.35">
      <c r="V537" s="29">
        <v>6.3300000000000702</v>
      </c>
      <c r="W537" s="36">
        <f t="shared" si="340"/>
        <v>21379620.895025812</v>
      </c>
      <c r="X537" s="30">
        <f t="shared" si="376"/>
        <v>-6.6910605961528935</v>
      </c>
      <c r="Y537" s="31">
        <f t="shared" si="341"/>
        <v>-70.011315884321093</v>
      </c>
      <c r="Z537" s="31">
        <f t="shared" si="342"/>
        <v>-89.981905072582094</v>
      </c>
      <c r="AA537" s="31">
        <f t="shared" si="343"/>
        <v>47.830483207198959</v>
      </c>
      <c r="AB537" s="31">
        <f t="shared" si="344"/>
        <v>-89.767405380113772</v>
      </c>
      <c r="AC537" s="31">
        <f t="shared" si="345"/>
        <v>18.192966223019752</v>
      </c>
      <c r="AD537" s="31">
        <f t="shared" si="346"/>
        <v>82.927421110044762</v>
      </c>
      <c r="AE537" s="31">
        <f t="shared" si="347"/>
        <v>-10.678927050255275</v>
      </c>
      <c r="AF537" s="31">
        <f t="shared" si="348"/>
        <v>-96.82188934265109</v>
      </c>
      <c r="AG537" s="31">
        <f t="shared" si="369"/>
        <v>73.803921600570277</v>
      </c>
      <c r="AH537" s="31">
        <f t="shared" si="349"/>
        <v>-134.42931870757303</v>
      </c>
      <c r="AI537" s="31">
        <f t="shared" si="350"/>
        <v>-89.999989119303493</v>
      </c>
      <c r="AJ537" s="31">
        <f t="shared" si="351"/>
        <v>67.42435912675549</v>
      </c>
      <c r="AK537" s="31">
        <f t="shared" si="352"/>
        <v>89.975627241280563</v>
      </c>
      <c r="AL537" s="32">
        <f t="shared" si="353"/>
        <v>-49.008037835524163</v>
      </c>
      <c r="AM537" s="31">
        <f t="shared" si="354"/>
        <v>-89.796894515834538</v>
      </c>
      <c r="AN537" s="31">
        <f t="shared" si="355"/>
        <v>-42.209075815771428</v>
      </c>
      <c r="AO537" s="31">
        <f t="shared" si="356"/>
        <v>-89.821256393857468</v>
      </c>
      <c r="AP537" s="30">
        <f t="shared" si="370"/>
        <v>19.493882694704595</v>
      </c>
      <c r="AQ537" s="30">
        <f t="shared" si="371"/>
        <v>-19.244228782212005</v>
      </c>
      <c r="AR537" s="31">
        <f t="shared" si="357"/>
        <v>-52.638348953534113</v>
      </c>
      <c r="AS537" s="33">
        <f t="shared" si="358"/>
        <v>-186.64314573650856</v>
      </c>
      <c r="AT537" s="31">
        <f t="shared" si="359"/>
        <v>7.4628537080391801</v>
      </c>
      <c r="AU537" s="31">
        <f t="shared" si="360"/>
        <v>64.944004288261866</v>
      </c>
      <c r="AV537" s="32">
        <f t="shared" si="361"/>
        <v>-0.2302700777226577</v>
      </c>
      <c r="AW537" s="31">
        <f t="shared" si="362"/>
        <v>-13.134956546827331</v>
      </c>
      <c r="AX537" s="34">
        <f t="shared" si="363"/>
        <v>7.2325836303165225</v>
      </c>
      <c r="AY537" s="35">
        <f t="shared" si="364"/>
        <v>51.809047741434533</v>
      </c>
      <c r="AZ537" s="10">
        <f t="shared" si="377"/>
        <v>-109.13479799597579</v>
      </c>
      <c r="BA537" s="10">
        <f t="shared" si="378"/>
        <v>-311.89895671647594</v>
      </c>
      <c r="BB537" s="10">
        <f t="shared" si="365"/>
        <v>-131.89895671647594</v>
      </c>
      <c r="BC537" s="62"/>
      <c r="BD537" s="60">
        <f t="shared" si="366"/>
        <v>-109</v>
      </c>
      <c r="BE537" s="60">
        <f t="shared" si="367"/>
        <v>-312</v>
      </c>
      <c r="BF537" s="60">
        <f t="shared" si="368"/>
        <v>-132</v>
      </c>
      <c r="BI537" s="37">
        <f t="shared" si="372"/>
        <v>-31.106058076820418</v>
      </c>
      <c r="BJ537" s="37">
        <f t="shared" si="373"/>
        <v>-88.404576984617378</v>
      </c>
      <c r="BK537" s="37">
        <f t="shared" si="374"/>
        <v>-32.622974595937777</v>
      </c>
      <c r="BL537" s="37">
        <f t="shared" si="375"/>
        <v>-88.660281736784569</v>
      </c>
    </row>
    <row r="538" spans="22:64" x14ac:dyDescent="0.35">
      <c r="V538" s="29">
        <v>6.34000000000007</v>
      </c>
      <c r="W538" s="38">
        <f t="shared" si="340"/>
        <v>21877616.239499096</v>
      </c>
      <c r="X538" s="30">
        <f t="shared" si="376"/>
        <v>-6.6910605961528935</v>
      </c>
      <c r="Y538" s="31">
        <f t="shared" si="341"/>
        <v>-70.21131586482548</v>
      </c>
      <c r="Z538" s="31">
        <f t="shared" si="342"/>
        <v>-89.982316963390261</v>
      </c>
      <c r="AA538" s="31">
        <f t="shared" si="343"/>
        <v>48.030479985980257</v>
      </c>
      <c r="AB538" s="31">
        <f t="shared" si="344"/>
        <v>-89.772699823855817</v>
      </c>
      <c r="AC538" s="31">
        <f t="shared" si="345"/>
        <v>18.390001938029741</v>
      </c>
      <c r="AD538" s="31">
        <f t="shared" si="346"/>
        <v>83.086836845169671</v>
      </c>
      <c r="AE538" s="31">
        <f t="shared" si="347"/>
        <v>-10.481894536968376</v>
      </c>
      <c r="AF538" s="31">
        <f t="shared" si="348"/>
        <v>-96.668179942076392</v>
      </c>
      <c r="AG538" s="31">
        <f t="shared" si="369"/>
        <v>73.803921600570277</v>
      </c>
      <c r="AH538" s="31">
        <f t="shared" si="349"/>
        <v>-134.62931870757302</v>
      </c>
      <c r="AI538" s="31">
        <f t="shared" si="350"/>
        <v>-89.999989366978383</v>
      </c>
      <c r="AJ538" s="31">
        <f t="shared" si="351"/>
        <v>67.624359091385713</v>
      </c>
      <c r="AK538" s="31">
        <f t="shared" si="352"/>
        <v>89.976182032937331</v>
      </c>
      <c r="AL538" s="32">
        <f t="shared" si="353"/>
        <v>-49.208035379318602</v>
      </c>
      <c r="AM538" s="31">
        <f t="shared" si="354"/>
        <v>-89.801517723675175</v>
      </c>
      <c r="AN538" s="31">
        <f t="shared" si="355"/>
        <v>-42.409073394935632</v>
      </c>
      <c r="AO538" s="31">
        <f t="shared" si="356"/>
        <v>-89.825325057716228</v>
      </c>
      <c r="AP538" s="30">
        <f t="shared" si="370"/>
        <v>19.493882694704595</v>
      </c>
      <c r="AQ538" s="30">
        <f t="shared" si="371"/>
        <v>-19.244228782212005</v>
      </c>
      <c r="AR538" s="31">
        <f t="shared" si="357"/>
        <v>-52.641314019411418</v>
      </c>
      <c r="AS538" s="33">
        <f t="shared" si="358"/>
        <v>-186.49350499979261</v>
      </c>
      <c r="AT538" s="31">
        <f t="shared" si="359"/>
        <v>7.6276537773446762</v>
      </c>
      <c r="AU538" s="31">
        <f t="shared" si="360"/>
        <v>65.446402784463231</v>
      </c>
      <c r="AV538" s="32">
        <f t="shared" si="361"/>
        <v>-0.24082684601181664</v>
      </c>
      <c r="AW538" s="31">
        <f t="shared" si="362"/>
        <v>-13.429944155412798</v>
      </c>
      <c r="AX538" s="34">
        <f t="shared" si="363"/>
        <v>7.3868269313328598</v>
      </c>
      <c r="AY538" s="35">
        <f t="shared" si="364"/>
        <v>52.016458629050433</v>
      </c>
      <c r="AZ538" s="10">
        <f t="shared" si="377"/>
        <v>-109.38326139034953</v>
      </c>
      <c r="BA538" s="10">
        <f t="shared" si="378"/>
        <v>-311.60868819297576</v>
      </c>
      <c r="BB538" s="10">
        <f t="shared" si="365"/>
        <v>-131.60868819297576</v>
      </c>
      <c r="BC538" s="37"/>
      <c r="BD538" s="60">
        <f t="shared" si="366"/>
        <v>-109</v>
      </c>
      <c r="BE538" s="60">
        <f t="shared" si="367"/>
        <v>-312</v>
      </c>
      <c r="BF538" s="60">
        <f t="shared" si="368"/>
        <v>-132</v>
      </c>
      <c r="BI538" s="37">
        <f t="shared" si="372"/>
        <v>-31.305906556758302</v>
      </c>
      <c r="BJ538" s="37">
        <f t="shared" si="373"/>
        <v>-88.440875112481166</v>
      </c>
      <c r="BK538" s="37">
        <f t="shared" si="374"/>
        <v>-32.822867745512674</v>
      </c>
      <c r="BL538" s="37">
        <f t="shared" si="375"/>
        <v>-88.690766709752424</v>
      </c>
    </row>
    <row r="539" spans="22:64" x14ac:dyDescent="0.35">
      <c r="V539" s="29">
        <v>6.3500000000000698</v>
      </c>
      <c r="W539" s="38">
        <f t="shared" si="340"/>
        <v>22387211.385687009</v>
      </c>
      <c r="X539" s="30">
        <f t="shared" si="376"/>
        <v>-6.6910605961528935</v>
      </c>
      <c r="Y539" s="31">
        <f t="shared" si="341"/>
        <v>-70.411315846207316</v>
      </c>
      <c r="Z539" s="31">
        <f t="shared" si="342"/>
        <v>-89.982719478420748</v>
      </c>
      <c r="AA539" s="31">
        <f t="shared" si="343"/>
        <v>48.23047690973803</v>
      </c>
      <c r="AB539" s="31">
        <f t="shared" si="344"/>
        <v>-89.777873755095698</v>
      </c>
      <c r="AC539" s="31">
        <f t="shared" si="345"/>
        <v>18.587169177856385</v>
      </c>
      <c r="AD539" s="31">
        <f t="shared" si="346"/>
        <v>83.242727834763329</v>
      </c>
      <c r="AE539" s="31">
        <f t="shared" si="347"/>
        <v>-10.284730354765795</v>
      </c>
      <c r="AF539" s="31">
        <f t="shared" si="348"/>
        <v>-96.517865398753102</v>
      </c>
      <c r="AG539" s="31">
        <f t="shared" si="369"/>
        <v>73.803921600570277</v>
      </c>
      <c r="AH539" s="31">
        <f t="shared" si="349"/>
        <v>-134.82931870757301</v>
      </c>
      <c r="AI539" s="31">
        <f t="shared" si="350"/>
        <v>-89.9999896090155</v>
      </c>
      <c r="AJ539" s="31">
        <f t="shared" si="351"/>
        <v>67.824359057607808</v>
      </c>
      <c r="AK539" s="31">
        <f t="shared" si="352"/>
        <v>89.976724195998528</v>
      </c>
      <c r="AL539" s="32">
        <f t="shared" si="353"/>
        <v>-49.408033033659187</v>
      </c>
      <c r="AM539" s="31">
        <f t="shared" si="354"/>
        <v>-89.806035696954737</v>
      </c>
      <c r="AN539" s="31">
        <f t="shared" si="355"/>
        <v>-42.609071083054111</v>
      </c>
      <c r="AO539" s="31">
        <f t="shared" si="356"/>
        <v>-89.829301109971709</v>
      </c>
      <c r="AP539" s="30">
        <f t="shared" si="370"/>
        <v>19.493882694704595</v>
      </c>
      <c r="AQ539" s="30">
        <f t="shared" si="371"/>
        <v>-19.244228782212005</v>
      </c>
      <c r="AR539" s="31">
        <f t="shared" si="357"/>
        <v>-52.644147525327313</v>
      </c>
      <c r="AS539" s="33">
        <f t="shared" si="358"/>
        <v>-186.3471665087248</v>
      </c>
      <c r="AT539" s="31">
        <f t="shared" si="359"/>
        <v>7.7937696661938984</v>
      </c>
      <c r="AU539" s="31">
        <f t="shared" si="360"/>
        <v>65.94128559329431</v>
      </c>
      <c r="AV539" s="32">
        <f t="shared" si="361"/>
        <v>-0.25185370442638583</v>
      </c>
      <c r="AW539" s="31">
        <f t="shared" si="362"/>
        <v>-13.731053804173875</v>
      </c>
      <c r="AX539" s="34">
        <f t="shared" si="363"/>
        <v>7.5419159617675122</v>
      </c>
      <c r="AY539" s="35">
        <f t="shared" si="364"/>
        <v>52.210231789120435</v>
      </c>
      <c r="AZ539" s="10">
        <f t="shared" si="377"/>
        <v>-109.63075911654192</v>
      </c>
      <c r="BA539" s="10">
        <f t="shared" si="378"/>
        <v>-311.33384139977181</v>
      </c>
      <c r="BB539" s="10">
        <f t="shared" si="365"/>
        <v>-131.33384139977181</v>
      </c>
      <c r="BC539" s="37"/>
      <c r="BD539" s="60">
        <f t="shared" si="366"/>
        <v>-110</v>
      </c>
      <c r="BE539" s="60">
        <f t="shared" si="367"/>
        <v>-311</v>
      </c>
      <c r="BF539" s="60">
        <f t="shared" si="368"/>
        <v>-131</v>
      </c>
      <c r="BI539" s="37">
        <f t="shared" si="372"/>
        <v>-31.505761851287346</v>
      </c>
      <c r="BJ539" s="37">
        <f t="shared" si="373"/>
        <v>-88.476348203735682</v>
      </c>
      <c r="BK539" s="37">
        <f t="shared" si="374"/>
        <v>-33.022765701694773</v>
      </c>
      <c r="BL539" s="37">
        <f t="shared" si="375"/>
        <v>-88.72055847643179</v>
      </c>
    </row>
    <row r="540" spans="22:64" x14ac:dyDescent="0.35">
      <c r="V540" s="29">
        <v>6.3600000000000696</v>
      </c>
      <c r="W540" s="36">
        <f t="shared" si="340"/>
        <v>22908676.527681425</v>
      </c>
      <c r="X540" s="30">
        <f t="shared" si="376"/>
        <v>-6.6910605961528935</v>
      </c>
      <c r="Y540" s="31">
        <f t="shared" si="341"/>
        <v>-70.611315828427109</v>
      </c>
      <c r="Z540" s="31">
        <f t="shared" si="342"/>
        <v>-89.983112831092186</v>
      </c>
      <c r="AA540" s="31">
        <f t="shared" si="343"/>
        <v>48.430473971947507</v>
      </c>
      <c r="AB540" s="31">
        <f t="shared" si="344"/>
        <v>-89.782929916782507</v>
      </c>
      <c r="AC540" s="31">
        <f t="shared" si="345"/>
        <v>18.784462186954435</v>
      </c>
      <c r="AD540" s="31">
        <f t="shared" si="346"/>
        <v>83.395167497075548</v>
      </c>
      <c r="AE540" s="31">
        <f t="shared" si="347"/>
        <v>-10.087440265678062</v>
      </c>
      <c r="AF540" s="31">
        <f t="shared" si="348"/>
        <v>-96.370875250799131</v>
      </c>
      <c r="AG540" s="31">
        <f t="shared" si="369"/>
        <v>73.803921600570277</v>
      </c>
      <c r="AH540" s="31">
        <f t="shared" si="349"/>
        <v>-135.02931870757297</v>
      </c>
      <c r="AI540" s="31">
        <f t="shared" si="350"/>
        <v>-89.999989845543197</v>
      </c>
      <c r="AJ540" s="31">
        <f t="shared" si="351"/>
        <v>68.024359025350179</v>
      </c>
      <c r="AK540" s="31">
        <f t="shared" si="352"/>
        <v>89.977254017925773</v>
      </c>
      <c r="AL540" s="32">
        <f t="shared" si="353"/>
        <v>-49.60803079357067</v>
      </c>
      <c r="AM540" s="31">
        <f t="shared" si="354"/>
        <v>-89.810450830937583</v>
      </c>
      <c r="AN540" s="31">
        <f t="shared" si="355"/>
        <v>-42.809068875223183</v>
      </c>
      <c r="AO540" s="31">
        <f t="shared" si="356"/>
        <v>-89.833186658555007</v>
      </c>
      <c r="AP540" s="30">
        <f t="shared" si="370"/>
        <v>19.493882694704595</v>
      </c>
      <c r="AQ540" s="30">
        <f t="shared" si="371"/>
        <v>-19.244228782212005</v>
      </c>
      <c r="AR540" s="31">
        <f t="shared" si="357"/>
        <v>-52.646855228408654</v>
      </c>
      <c r="AS540" s="33">
        <f t="shared" si="358"/>
        <v>-186.20406190935415</v>
      </c>
      <c r="AT540" s="31">
        <f t="shared" si="359"/>
        <v>7.9611619207515272</v>
      </c>
      <c r="AU540" s="31">
        <f t="shared" si="360"/>
        <v>66.428619688617601</v>
      </c>
      <c r="AV540" s="32">
        <f t="shared" si="361"/>
        <v>-0.26337031321222415</v>
      </c>
      <c r="AW540" s="31">
        <f t="shared" si="362"/>
        <v>-14.038378586218716</v>
      </c>
      <c r="AX540" s="34">
        <f t="shared" si="363"/>
        <v>7.6977916075393029</v>
      </c>
      <c r="AY540" s="35">
        <f t="shared" si="364"/>
        <v>52.390241102398889</v>
      </c>
      <c r="AZ540" s="10">
        <f t="shared" si="377"/>
        <v>-109.8773555233707</v>
      </c>
      <c r="BA540" s="10">
        <f t="shared" si="378"/>
        <v>-311.07450853313634</v>
      </c>
      <c r="BB540" s="10">
        <f t="shared" si="365"/>
        <v>-131.07450853313634</v>
      </c>
      <c r="BC540" s="62"/>
      <c r="BD540" s="60">
        <f t="shared" si="366"/>
        <v>-110</v>
      </c>
      <c r="BE540" s="60">
        <f t="shared" si="367"/>
        <v>-311</v>
      </c>
      <c r="BF540" s="60">
        <f t="shared" si="368"/>
        <v>-131</v>
      </c>
      <c r="BI540" s="37">
        <f t="shared" si="372"/>
        <v>-31.705623654134381</v>
      </c>
      <c r="BJ540" s="37">
        <f t="shared" si="373"/>
        <v>-88.51101495784296</v>
      </c>
      <c r="BK540" s="37">
        <f t="shared" si="374"/>
        <v>-33.222668248366958</v>
      </c>
      <c r="BL540" s="37">
        <f t="shared" si="375"/>
        <v>-88.749672768338073</v>
      </c>
    </row>
    <row r="541" spans="22:64" x14ac:dyDescent="0.35">
      <c r="V541" s="29">
        <v>6.3700000000000703</v>
      </c>
      <c r="W541" s="38">
        <f t="shared" si="340"/>
        <v>23442288.15320304</v>
      </c>
      <c r="X541" s="30">
        <f t="shared" si="376"/>
        <v>-6.6910605961528935</v>
      </c>
      <c r="Y541" s="31">
        <f t="shared" si="341"/>
        <v>-70.811315811447159</v>
      </c>
      <c r="Z541" s="31">
        <f t="shared" si="342"/>
        <v>-89.983497229965209</v>
      </c>
      <c r="AA541" s="31">
        <f t="shared" si="343"/>
        <v>48.630471166377475</v>
      </c>
      <c r="AB541" s="31">
        <f t="shared" si="344"/>
        <v>-89.787870989444912</v>
      </c>
      <c r="AC541" s="31">
        <f t="shared" si="345"/>
        <v>18.981875454673261</v>
      </c>
      <c r="AD541" s="31">
        <f t="shared" si="346"/>
        <v>83.544228020438339</v>
      </c>
      <c r="AE541" s="31">
        <f t="shared" si="347"/>
        <v>-9.8900297865493165</v>
      </c>
      <c r="AF541" s="31">
        <f t="shared" si="348"/>
        <v>-96.227140198971796</v>
      </c>
      <c r="AG541" s="31">
        <f t="shared" si="369"/>
        <v>73.803921600570277</v>
      </c>
      <c r="AH541" s="31">
        <f t="shared" si="349"/>
        <v>-135.22931870757299</v>
      </c>
      <c r="AI541" s="31">
        <f t="shared" si="350"/>
        <v>-89.999990076686842</v>
      </c>
      <c r="AJ541" s="31">
        <f t="shared" si="351"/>
        <v>68.224358994544389</v>
      </c>
      <c r="AK541" s="31">
        <f t="shared" si="352"/>
        <v>89.977771779637308</v>
      </c>
      <c r="AL541" s="32">
        <f t="shared" si="353"/>
        <v>-49.808028654301673</v>
      </c>
      <c r="AM541" s="31">
        <f t="shared" si="354"/>
        <v>-89.814765466376343</v>
      </c>
      <c r="AN541" s="31">
        <f t="shared" si="355"/>
        <v>-43.009066766759993</v>
      </c>
      <c r="AO541" s="31">
        <f t="shared" si="356"/>
        <v>-89.836983763425877</v>
      </c>
      <c r="AP541" s="30">
        <f t="shared" si="370"/>
        <v>19.493882694704595</v>
      </c>
      <c r="AQ541" s="30">
        <f t="shared" si="371"/>
        <v>-19.244228782212005</v>
      </c>
      <c r="AR541" s="31">
        <f t="shared" si="357"/>
        <v>-52.649442640816716</v>
      </c>
      <c r="AS541" s="33">
        <f t="shared" si="358"/>
        <v>-186.06412396239767</v>
      </c>
      <c r="AT541" s="31">
        <f t="shared" si="359"/>
        <v>8.1297915425865579</v>
      </c>
      <c r="AU541" s="31">
        <f t="shared" si="360"/>
        <v>66.908381352104385</v>
      </c>
      <c r="AV541" s="32">
        <f t="shared" si="361"/>
        <v>-0.2753970397460565</v>
      </c>
      <c r="AW541" s="31">
        <f t="shared" si="362"/>
        <v>-14.35201068325371</v>
      </c>
      <c r="AX541" s="34">
        <f t="shared" si="363"/>
        <v>7.8543945028405018</v>
      </c>
      <c r="AY541" s="35">
        <f t="shared" si="364"/>
        <v>52.556370668850676</v>
      </c>
      <c r="AZ541" s="10">
        <f t="shared" si="377"/>
        <v>-110.12311498986885</v>
      </c>
      <c r="BA541" s="10">
        <f t="shared" si="378"/>
        <v>-310.83077190961592</v>
      </c>
      <c r="BB541" s="10">
        <f t="shared" si="365"/>
        <v>-130.83077190961592</v>
      </c>
      <c r="BC541" s="37"/>
      <c r="BD541" s="60">
        <f t="shared" si="366"/>
        <v>-110</v>
      </c>
      <c r="BE541" s="60">
        <f t="shared" si="367"/>
        <v>-311</v>
      </c>
      <c r="BF541" s="60">
        <f t="shared" si="368"/>
        <v>-131</v>
      </c>
      <c r="BI541" s="37">
        <f t="shared" si="372"/>
        <v>-31.90549167277263</v>
      </c>
      <c r="BJ541" s="37">
        <f t="shared" si="373"/>
        <v>-88.544893653989163</v>
      </c>
      <c r="BK541" s="37">
        <f t="shared" si="374"/>
        <v>-33.422575179120003</v>
      </c>
      <c r="BL541" s="37">
        <f t="shared" si="375"/>
        <v>-88.77812496207973</v>
      </c>
    </row>
    <row r="542" spans="22:64" x14ac:dyDescent="0.35">
      <c r="V542" s="29">
        <v>6.3800000000000701</v>
      </c>
      <c r="W542" s="38">
        <f t="shared" si="340"/>
        <v>23988329.190198813</v>
      </c>
      <c r="X542" s="30">
        <f t="shared" si="376"/>
        <v>-6.6910605961528935</v>
      </c>
      <c r="Y542" s="31">
        <f t="shared" si="341"/>
        <v>-71.011315795231411</v>
      </c>
      <c r="Z542" s="31">
        <f t="shared" si="342"/>
        <v>-89.983872878853049</v>
      </c>
      <c r="AA542" s="31">
        <f t="shared" si="343"/>
        <v>48.830468487077205</v>
      </c>
      <c r="AB542" s="31">
        <f t="shared" si="344"/>
        <v>-89.792699592610902</v>
      </c>
      <c r="AC542" s="31">
        <f t="shared" si="345"/>
        <v>19.17940370544326</v>
      </c>
      <c r="AD542" s="31">
        <f t="shared" si="346"/>
        <v>83.689980363252246</v>
      </c>
      <c r="AE542" s="31">
        <f t="shared" si="347"/>
        <v>-9.6925041988638405</v>
      </c>
      <c r="AF542" s="31">
        <f t="shared" si="348"/>
        <v>-96.086592108211718</v>
      </c>
      <c r="AG542" s="31">
        <f t="shared" si="369"/>
        <v>73.803921600570277</v>
      </c>
      <c r="AH542" s="31">
        <f t="shared" si="349"/>
        <v>-135.42931870757297</v>
      </c>
      <c r="AI542" s="31">
        <f t="shared" si="350"/>
        <v>-89.999990302569032</v>
      </c>
      <c r="AJ542" s="31">
        <f t="shared" si="351"/>
        <v>68.42435896512508</v>
      </c>
      <c r="AK542" s="31">
        <f t="shared" si="352"/>
        <v>89.978277755656919</v>
      </c>
      <c r="AL542" s="32">
        <f t="shared" si="353"/>
        <v>-50.008026611314655</v>
      </c>
      <c r="AM542" s="31">
        <f t="shared" si="354"/>
        <v>-89.818981890751985</v>
      </c>
      <c r="AN542" s="31">
        <f t="shared" si="355"/>
        <v>-43.209064753192273</v>
      </c>
      <c r="AO542" s="31">
        <f t="shared" si="356"/>
        <v>-89.840694437664098</v>
      </c>
      <c r="AP542" s="30">
        <f t="shared" si="370"/>
        <v>19.493882694704595</v>
      </c>
      <c r="AQ542" s="30">
        <f t="shared" si="371"/>
        <v>-19.244228782212005</v>
      </c>
      <c r="AR542" s="31">
        <f t="shared" si="357"/>
        <v>-52.651915039563519</v>
      </c>
      <c r="AS542" s="33">
        <f t="shared" si="358"/>
        <v>-185.9272865458758</v>
      </c>
      <c r="AT542" s="31">
        <f t="shared" si="359"/>
        <v>8.2996200414174375</v>
      </c>
      <c r="AU542" s="31">
        <f t="shared" si="360"/>
        <v>67.380555794788776</v>
      </c>
      <c r="AV542" s="32">
        <f t="shared" si="361"/>
        <v>-0.28795497357908795</v>
      </c>
      <c r="AW542" s="31">
        <f t="shared" si="362"/>
        <v>-14.672041174572525</v>
      </c>
      <c r="AX542" s="34">
        <f t="shared" si="363"/>
        <v>8.011665067838349</v>
      </c>
      <c r="AY542" s="35">
        <f t="shared" si="364"/>
        <v>52.708514620216249</v>
      </c>
      <c r="AZ542" s="10">
        <f t="shared" si="377"/>
        <v>-110.3681018963488</v>
      </c>
      <c r="BA542" s="10">
        <f t="shared" si="378"/>
        <v>-310.60270417317741</v>
      </c>
      <c r="BB542" s="10">
        <f t="shared" si="365"/>
        <v>-130.60270417317741</v>
      </c>
      <c r="BC542" s="37"/>
      <c r="BD542" s="60">
        <f t="shared" si="366"/>
        <v>-110</v>
      </c>
      <c r="BE542" s="60">
        <f t="shared" si="367"/>
        <v>-311</v>
      </c>
      <c r="BF542" s="60">
        <f t="shared" si="368"/>
        <v>-131</v>
      </c>
      <c r="BI542" s="37">
        <f t="shared" si="372"/>
        <v>-32.105365627806364</v>
      </c>
      <c r="BJ542" s="37">
        <f t="shared" si="373"/>
        <v>-88.578002160293181</v>
      </c>
      <c r="BK542" s="37">
        <f t="shared" si="374"/>
        <v>-33.622486296817279</v>
      </c>
      <c r="BL542" s="37">
        <f t="shared" si="375"/>
        <v>-88.805930087224681</v>
      </c>
    </row>
    <row r="543" spans="22:64" x14ac:dyDescent="0.35">
      <c r="V543" s="29">
        <v>6.3900000000000698</v>
      </c>
      <c r="W543" s="36">
        <f t="shared" si="340"/>
        <v>24547089.156854298</v>
      </c>
      <c r="X543" s="30">
        <f t="shared" si="376"/>
        <v>-6.6910605961528935</v>
      </c>
      <c r="Y543" s="31">
        <f t="shared" si="341"/>
        <v>-71.211315779745505</v>
      </c>
      <c r="Z543" s="31">
        <f t="shared" si="342"/>
        <v>-89.984239976929601</v>
      </c>
      <c r="AA543" s="31">
        <f t="shared" si="343"/>
        <v>49.03046592836376</v>
      </c>
      <c r="AB543" s="31">
        <f t="shared" si="344"/>
        <v>-89.797418286195281</v>
      </c>
      <c r="AC543" s="31">
        <f t="shared" si="345"/>
        <v>19.377041889302234</v>
      </c>
      <c r="AD543" s="31">
        <f t="shared" si="346"/>
        <v>83.832494255690207</v>
      </c>
      <c r="AE543" s="31">
        <f t="shared" si="347"/>
        <v>-9.4948685582324046</v>
      </c>
      <c r="AF543" s="31">
        <f t="shared" si="348"/>
        <v>-95.949164007434675</v>
      </c>
      <c r="AG543" s="31">
        <f t="shared" si="369"/>
        <v>73.803921600570277</v>
      </c>
      <c r="AH543" s="31">
        <f t="shared" si="349"/>
        <v>-135.62931870757299</v>
      </c>
      <c r="AI543" s="31">
        <f t="shared" si="350"/>
        <v>-89.999990523309506</v>
      </c>
      <c r="AJ543" s="31">
        <f t="shared" si="351"/>
        <v>68.624358937029854</v>
      </c>
      <c r="AK543" s="31">
        <f t="shared" si="352"/>
        <v>89.978772214259465</v>
      </c>
      <c r="AL543" s="32">
        <f t="shared" si="353"/>
        <v>-50.208024660276294</v>
      </c>
      <c r="AM543" s="31">
        <f t="shared" si="354"/>
        <v>-89.823102339485743</v>
      </c>
      <c r="AN543" s="31">
        <f t="shared" si="355"/>
        <v>-43.409062830249155</v>
      </c>
      <c r="AO543" s="31">
        <f t="shared" si="356"/>
        <v>-89.844320648535785</v>
      </c>
      <c r="AP543" s="30">
        <f t="shared" si="370"/>
        <v>19.493882694704595</v>
      </c>
      <c r="AQ543" s="30">
        <f t="shared" si="371"/>
        <v>-19.244228782212005</v>
      </c>
      <c r="AR543" s="31">
        <f t="shared" si="357"/>
        <v>-52.65427747598897</v>
      </c>
      <c r="AS543" s="33">
        <f t="shared" si="358"/>
        <v>-185.79348465597047</v>
      </c>
      <c r="AT543" s="31">
        <f t="shared" si="359"/>
        <v>8.4706094830525593</v>
      </c>
      <c r="AU543" s="31">
        <f t="shared" si="360"/>
        <v>67.845136771325258</v>
      </c>
      <c r="AV543" s="32">
        <f t="shared" si="361"/>
        <v>-0.30106594080561416</v>
      </c>
      <c r="AW543" s="31">
        <f t="shared" si="362"/>
        <v>-14.998559834700636</v>
      </c>
      <c r="AX543" s="34">
        <f t="shared" si="363"/>
        <v>8.1695435422469451</v>
      </c>
      <c r="AY543" s="35">
        <f t="shared" si="364"/>
        <v>52.846576936624622</v>
      </c>
      <c r="AZ543" s="10">
        <f t="shared" si="377"/>
        <v>-110.61238059930409</v>
      </c>
      <c r="BA543" s="10">
        <f t="shared" si="378"/>
        <v>-310.39036849617736</v>
      </c>
      <c r="BB543" s="10">
        <f t="shared" si="365"/>
        <v>-130.39036849617736</v>
      </c>
      <c r="BC543" s="62"/>
      <c r="BD543" s="60">
        <f t="shared" si="366"/>
        <v>-111</v>
      </c>
      <c r="BE543" s="60">
        <f t="shared" si="367"/>
        <v>-310</v>
      </c>
      <c r="BF543" s="60">
        <f t="shared" si="368"/>
        <v>-130</v>
      </c>
      <c r="BI543" s="37">
        <f t="shared" si="372"/>
        <v>-32.305245252383045</v>
      </c>
      <c r="BJ543" s="37">
        <f t="shared" si="373"/>
        <v>-88.610357942829637</v>
      </c>
      <c r="BK543" s="37">
        <f t="shared" si="374"/>
        <v>-33.822401413179016</v>
      </c>
      <c r="BL543" s="37">
        <f t="shared" si="375"/>
        <v>-88.833102834001849</v>
      </c>
    </row>
    <row r="544" spans="22:64" x14ac:dyDescent="0.35">
      <c r="V544" s="29">
        <v>6.4000000000000696</v>
      </c>
      <c r="W544" s="38">
        <f t="shared" si="340"/>
        <v>25118864.315099843</v>
      </c>
      <c r="X544" s="30">
        <f t="shared" si="376"/>
        <v>-6.6910605961528935</v>
      </c>
      <c r="Y544" s="31">
        <f t="shared" si="341"/>
        <v>-71.411315764956555</v>
      </c>
      <c r="Z544" s="31">
        <f t="shared" si="342"/>
        <v>-89.984598718835002</v>
      </c>
      <c r="AA544" s="31">
        <f t="shared" si="343"/>
        <v>49.230463484809974</v>
      </c>
      <c r="AB544" s="31">
        <f t="shared" si="344"/>
        <v>-89.80202957185567</v>
      </c>
      <c r="AC544" s="31">
        <f t="shared" si="345"/>
        <v>19.574785172754655</v>
      </c>
      <c r="AD544" s="31">
        <f t="shared" si="346"/>
        <v>83.971838202981104</v>
      </c>
      <c r="AE544" s="31">
        <f t="shared" si="347"/>
        <v>-9.2971277035448203</v>
      </c>
      <c r="AF544" s="31">
        <f t="shared" si="348"/>
        <v>-95.814790087709554</v>
      </c>
      <c r="AG544" s="31">
        <f t="shared" si="369"/>
        <v>73.803921600570277</v>
      </c>
      <c r="AH544" s="31">
        <f t="shared" si="349"/>
        <v>-135.82931870757295</v>
      </c>
      <c r="AI544" s="31">
        <f t="shared" si="350"/>
        <v>-89.999990739025307</v>
      </c>
      <c r="AJ544" s="31">
        <f t="shared" si="351"/>
        <v>68.824358910199109</v>
      </c>
      <c r="AK544" s="31">
        <f t="shared" si="352"/>
        <v>89.97925541761316</v>
      </c>
      <c r="AL544" s="32">
        <f t="shared" si="353"/>
        <v>-50.408022797048289</v>
      </c>
      <c r="AM544" s="31">
        <f t="shared" si="354"/>
        <v>-89.827128997123481</v>
      </c>
      <c r="AN544" s="31">
        <f t="shared" si="355"/>
        <v>-43.609060993851855</v>
      </c>
      <c r="AO544" s="31">
        <f t="shared" si="356"/>
        <v>-89.847864318535628</v>
      </c>
      <c r="AP544" s="30">
        <f t="shared" si="370"/>
        <v>19.493882694704595</v>
      </c>
      <c r="AQ544" s="30">
        <f t="shared" si="371"/>
        <v>-19.244228782212005</v>
      </c>
      <c r="AR544" s="31">
        <f t="shared" si="357"/>
        <v>-52.656534784904082</v>
      </c>
      <c r="AS544" s="33">
        <f t="shared" si="358"/>
        <v>-185.66265440624517</v>
      </c>
      <c r="AT544" s="31">
        <f t="shared" si="359"/>
        <v>8.6427225326355259</v>
      </c>
      <c r="AU544" s="31">
        <f t="shared" si="360"/>
        <v>68.30212618932093</v>
      </c>
      <c r="AV544" s="32">
        <f t="shared" si="361"/>
        <v>-0.31475251763889078</v>
      </c>
      <c r="AW544" s="31">
        <f t="shared" si="362"/>
        <v>-15.331654919437925</v>
      </c>
      <c r="AX544" s="34">
        <f t="shared" si="363"/>
        <v>8.3279700149966356</v>
      </c>
      <c r="AY544" s="35">
        <f t="shared" si="364"/>
        <v>52.970471269883006</v>
      </c>
      <c r="AZ544" s="10">
        <f t="shared" si="377"/>
        <v>-110.85601540992398</v>
      </c>
      <c r="BA544" s="10">
        <f t="shared" si="378"/>
        <v>-310.19381877167109</v>
      </c>
      <c r="BB544" s="10">
        <f t="shared" si="365"/>
        <v>-130.19381877167109</v>
      </c>
      <c r="BC544" s="37"/>
      <c r="BD544" s="60">
        <f t="shared" si="366"/>
        <v>-111</v>
      </c>
      <c r="BE544" s="60">
        <f t="shared" si="367"/>
        <v>-310</v>
      </c>
      <c r="BF544" s="60">
        <f t="shared" si="368"/>
        <v>-130</v>
      </c>
      <c r="BI544" s="37">
        <f t="shared" si="372"/>
        <v>-32.505130291631517</v>
      </c>
      <c r="BJ544" s="37">
        <f t="shared" si="373"/>
        <v>-88.641978074468582</v>
      </c>
      <c r="BK544" s="37">
        <f t="shared" si="374"/>
        <v>-34.022320348385023</v>
      </c>
      <c r="BL544" s="37">
        <f t="shared" si="375"/>
        <v>-88.859657560840319</v>
      </c>
    </row>
    <row r="545" spans="22:64" x14ac:dyDescent="0.35">
      <c r="V545" s="29">
        <v>6.4100000000000703</v>
      </c>
      <c r="W545" s="38">
        <f t="shared" si="340"/>
        <v>25703957.827692818</v>
      </c>
      <c r="X545" s="30">
        <f t="shared" si="376"/>
        <v>-6.6910605961528935</v>
      </c>
      <c r="Y545" s="31">
        <f t="shared" si="341"/>
        <v>-71.611315750833256</v>
      </c>
      <c r="Z545" s="31">
        <f t="shared" si="342"/>
        <v>-89.984949294778843</v>
      </c>
      <c r="AA545" s="31">
        <f t="shared" si="343"/>
        <v>49.430461151232961</v>
      </c>
      <c r="AB545" s="31">
        <f t="shared" si="344"/>
        <v>-89.806535894317648</v>
      </c>
      <c r="AC545" s="31">
        <f t="shared" si="345"/>
        <v>19.772628929956859</v>
      </c>
      <c r="AD545" s="31">
        <f t="shared" si="346"/>
        <v>84.108079490143169</v>
      </c>
      <c r="AE545" s="31">
        <f t="shared" si="347"/>
        <v>-9.09928626579633</v>
      </c>
      <c r="AF545" s="31">
        <f t="shared" si="348"/>
        <v>-95.683405698953308</v>
      </c>
      <c r="AG545" s="31">
        <f t="shared" si="369"/>
        <v>73.803921600570277</v>
      </c>
      <c r="AH545" s="31">
        <f t="shared" si="349"/>
        <v>-136.02931870757297</v>
      </c>
      <c r="AI545" s="31">
        <f t="shared" si="350"/>
        <v>-89.999990949830831</v>
      </c>
      <c r="AJ545" s="31">
        <f t="shared" si="351"/>
        <v>69.024358884575975</v>
      </c>
      <c r="AK545" s="31">
        <f t="shared" si="352"/>
        <v>89.979727621918528</v>
      </c>
      <c r="AL545" s="32">
        <f t="shared" si="353"/>
        <v>-50.608021017678652</v>
      </c>
      <c r="AM545" s="31">
        <f t="shared" si="354"/>
        <v>-89.831063998493207</v>
      </c>
      <c r="AN545" s="31">
        <f t="shared" si="355"/>
        <v>-43.80905924010537</v>
      </c>
      <c r="AO545" s="31">
        <f t="shared" si="356"/>
        <v>-89.85132732640551</v>
      </c>
      <c r="AP545" s="30">
        <f t="shared" si="370"/>
        <v>19.493882694704595</v>
      </c>
      <c r="AQ545" s="30">
        <f t="shared" si="371"/>
        <v>-19.244228782212005</v>
      </c>
      <c r="AR545" s="31">
        <f t="shared" si="357"/>
        <v>-52.65869159340911</v>
      </c>
      <c r="AS545" s="33">
        <f t="shared" si="358"/>
        <v>-185.53473302535883</v>
      </c>
      <c r="AT545" s="31">
        <f t="shared" si="359"/>
        <v>8.8159224933274203</v>
      </c>
      <c r="AU545" s="31">
        <f t="shared" si="360"/>
        <v>68.751533715953315</v>
      </c>
      <c r="AV545" s="32">
        <f t="shared" si="361"/>
        <v>-0.32903804306818213</v>
      </c>
      <c r="AW545" s="31">
        <f t="shared" si="362"/>
        <v>-15.671412940077854</v>
      </c>
      <c r="AX545" s="34">
        <f t="shared" si="363"/>
        <v>8.4868844502592378</v>
      </c>
      <c r="AY545" s="35">
        <f t="shared" si="364"/>
        <v>53.080120775875457</v>
      </c>
      <c r="AZ545" s="10">
        <f t="shared" si="377"/>
        <v>-111.09907057597046</v>
      </c>
      <c r="BA545" s="10">
        <f t="shared" si="378"/>
        <v>-310.01309979476764</v>
      </c>
      <c r="BB545" s="10">
        <f t="shared" si="365"/>
        <v>-130.01309979476764</v>
      </c>
      <c r="BC545" s="37"/>
      <c r="BD545" s="60">
        <f t="shared" si="366"/>
        <v>-111</v>
      </c>
      <c r="BE545" s="60">
        <f t="shared" si="367"/>
        <v>-310</v>
      </c>
      <c r="BF545" s="60">
        <f t="shared" si="368"/>
        <v>-130</v>
      </c>
      <c r="BI545" s="37">
        <f t="shared" si="372"/>
        <v>-32.705020502125343</v>
      </c>
      <c r="BJ545" s="37">
        <f t="shared" si="373"/>
        <v>-88.672879243534751</v>
      </c>
      <c r="BK545" s="37">
        <f t="shared" si="374"/>
        <v>-34.222242930695245</v>
      </c>
      <c r="BL545" s="37">
        <f t="shared" si="375"/>
        <v>-88.885608301749542</v>
      </c>
    </row>
    <row r="546" spans="22:64" x14ac:dyDescent="0.35">
      <c r="V546" s="29">
        <v>6.4200000000000701</v>
      </c>
      <c r="W546" s="36">
        <f t="shared" si="340"/>
        <v>26302679.918958094</v>
      </c>
      <c r="X546" s="30">
        <f t="shared" si="376"/>
        <v>-6.6910605961528935</v>
      </c>
      <c r="Y546" s="31">
        <f t="shared" si="341"/>
        <v>-71.811315737345581</v>
      </c>
      <c r="Z546" s="31">
        <f t="shared" si="342"/>
        <v>-89.985291890641022</v>
      </c>
      <c r="AA546" s="31">
        <f t="shared" si="343"/>
        <v>49.63045892268304</v>
      </c>
      <c r="AB546" s="31">
        <f t="shared" si="344"/>
        <v>-89.810939642669936</v>
      </c>
      <c r="AC546" s="31">
        <f t="shared" si="345"/>
        <v>19.970568734220151</v>
      </c>
      <c r="AD546" s="31">
        <f t="shared" si="346"/>
        <v>84.24128418804537</v>
      </c>
      <c r="AE546" s="31">
        <f t="shared" si="347"/>
        <v>-8.9013486765952834</v>
      </c>
      <c r="AF546" s="31">
        <f t="shared" si="348"/>
        <v>-95.554947345265589</v>
      </c>
      <c r="AG546" s="31">
        <f t="shared" si="369"/>
        <v>73.803921600570277</v>
      </c>
      <c r="AH546" s="31">
        <f t="shared" si="349"/>
        <v>-136.22931870757296</v>
      </c>
      <c r="AI546" s="31">
        <f t="shared" si="350"/>
        <v>-89.999991155837847</v>
      </c>
      <c r="AJ546" s="31">
        <f t="shared" si="351"/>
        <v>69.224358860106065</v>
      </c>
      <c r="AK546" s="31">
        <f t="shared" si="352"/>
        <v>89.980189077544281</v>
      </c>
      <c r="AL546" s="32">
        <f t="shared" si="353"/>
        <v>-50.808019318393136</v>
      </c>
      <c r="AM546" s="31">
        <f t="shared" si="354"/>
        <v>-89.834909429836159</v>
      </c>
      <c r="AN546" s="31">
        <f t="shared" si="355"/>
        <v>-44.009057565289751</v>
      </c>
      <c r="AO546" s="31">
        <f t="shared" si="356"/>
        <v>-89.854711508129725</v>
      </c>
      <c r="AP546" s="30">
        <f t="shared" si="370"/>
        <v>19.493882694704595</v>
      </c>
      <c r="AQ546" s="30">
        <f t="shared" si="371"/>
        <v>-19.244228782212005</v>
      </c>
      <c r="AR546" s="31">
        <f t="shared" si="357"/>
        <v>-52.660752329392444</v>
      </c>
      <c r="AS546" s="33">
        <f t="shared" si="358"/>
        <v>-185.40965885339531</v>
      </c>
      <c r="AT546" s="31">
        <f t="shared" si="359"/>
        <v>8.99017334057665</v>
      </c>
      <c r="AU546" s="31">
        <f t="shared" si="360"/>
        <v>69.193376383916714</v>
      </c>
      <c r="AV546" s="32">
        <f t="shared" si="361"/>
        <v>-0.34394663046248997</v>
      </c>
      <c r="AW546" s="31">
        <f t="shared" si="362"/>
        <v>-16.017918425621627</v>
      </c>
      <c r="AX546" s="34">
        <f t="shared" si="363"/>
        <v>8.6462267101141599</v>
      </c>
      <c r="AY546" s="35">
        <f t="shared" si="364"/>
        <v>53.175457958295084</v>
      </c>
      <c r="AZ546" s="10">
        <f t="shared" si="377"/>
        <v>-111.3416102667354</v>
      </c>
      <c r="BA546" s="10">
        <f t="shared" si="378"/>
        <v>-309.84824743093208</v>
      </c>
      <c r="BB546" s="10">
        <f t="shared" si="365"/>
        <v>-129.84824743093208</v>
      </c>
      <c r="BC546" s="62"/>
      <c r="BD546" s="60">
        <f t="shared" si="366"/>
        <v>-111</v>
      </c>
      <c r="BE546" s="60">
        <f t="shared" si="367"/>
        <v>-310</v>
      </c>
      <c r="BF546" s="60">
        <f t="shared" si="368"/>
        <v>-130</v>
      </c>
      <c r="BI546" s="37">
        <f t="shared" si="372"/>
        <v>-32.90491565136994</v>
      </c>
      <c r="BJ546" s="37">
        <f t="shared" si="373"/>
        <v>-88.703077762289098</v>
      </c>
      <c r="BK546" s="37">
        <f t="shared" si="374"/>
        <v>-34.422168996087166</v>
      </c>
      <c r="BL546" s="37">
        <f t="shared" si="375"/>
        <v>-88.910968773542763</v>
      </c>
    </row>
    <row r="547" spans="22:64" x14ac:dyDescent="0.35">
      <c r="V547" s="29">
        <v>6.4300000000000699</v>
      </c>
      <c r="W547" s="38">
        <f t="shared" si="340"/>
        <v>26915348.039273527</v>
      </c>
      <c r="X547" s="30">
        <f t="shared" si="376"/>
        <v>-6.6910605961528935</v>
      </c>
      <c r="Y547" s="31">
        <f t="shared" si="341"/>
        <v>-72.011315724464964</v>
      </c>
      <c r="Z547" s="31">
        <f t="shared" si="342"/>
        <v>-89.985626688070312</v>
      </c>
      <c r="AA547" s="31">
        <f t="shared" si="343"/>
        <v>49.830456794433317</v>
      </c>
      <c r="AB547" s="31">
        <f t="shared" si="344"/>
        <v>-89.815243151629915</v>
      </c>
      <c r="AC547" s="31">
        <f t="shared" si="345"/>
        <v>20.168600349824615</v>
      </c>
      <c r="AD547" s="31">
        <f t="shared" si="346"/>
        <v>84.371517160682345</v>
      </c>
      <c r="AE547" s="31">
        <f t="shared" si="347"/>
        <v>-8.7033191763599262</v>
      </c>
      <c r="AF547" s="31">
        <f t="shared" si="348"/>
        <v>-95.429352679017882</v>
      </c>
      <c r="AG547" s="31">
        <f t="shared" si="369"/>
        <v>73.803921600570277</v>
      </c>
      <c r="AH547" s="31">
        <f t="shared" si="349"/>
        <v>-136.42931870757295</v>
      </c>
      <c r="AI547" s="31">
        <f t="shared" si="350"/>
        <v>-89.999991357155537</v>
      </c>
      <c r="AJ547" s="31">
        <f t="shared" si="351"/>
        <v>69.424358836737468</v>
      </c>
      <c r="AK547" s="31">
        <f t="shared" si="352"/>
        <v>89.980640029160085</v>
      </c>
      <c r="AL547" s="32">
        <f t="shared" si="353"/>
        <v>-51.008017695587455</v>
      </c>
      <c r="AM547" s="31">
        <f t="shared" si="354"/>
        <v>-89.838667329912283</v>
      </c>
      <c r="AN547" s="31">
        <f t="shared" si="355"/>
        <v>-44.209055965852656</v>
      </c>
      <c r="AO547" s="31">
        <f t="shared" si="356"/>
        <v>-89.858018657907735</v>
      </c>
      <c r="AP547" s="30">
        <f t="shared" si="370"/>
        <v>19.493882694704595</v>
      </c>
      <c r="AQ547" s="30">
        <f t="shared" si="371"/>
        <v>-19.244228782212005</v>
      </c>
      <c r="AR547" s="31">
        <f t="shared" si="357"/>
        <v>-52.662721229719992</v>
      </c>
      <c r="AS547" s="33">
        <f t="shared" si="358"/>
        <v>-185.28737133692562</v>
      </c>
      <c r="AT547" s="31">
        <f t="shared" si="359"/>
        <v>9.1654397521437794</v>
      </c>
      <c r="AU547" s="31">
        <f t="shared" si="360"/>
        <v>69.627678198574273</v>
      </c>
      <c r="AV547" s="32">
        <f t="shared" si="361"/>
        <v>-0.35950317797807474</v>
      </c>
      <c r="AW547" s="31">
        <f t="shared" si="362"/>
        <v>-16.371253672854806</v>
      </c>
      <c r="AX547" s="34">
        <f t="shared" si="363"/>
        <v>8.8059365741657043</v>
      </c>
      <c r="AY547" s="35">
        <f t="shared" si="364"/>
        <v>53.256424525719467</v>
      </c>
      <c r="AZ547" s="10">
        <f t="shared" si="377"/>
        <v>-111.58369856077667</v>
      </c>
      <c r="BA547" s="10">
        <f t="shared" si="378"/>
        <v>-309.6992887693483</v>
      </c>
      <c r="BB547" s="10">
        <f t="shared" si="365"/>
        <v>-129.6992887693483</v>
      </c>
      <c r="BC547" s="37"/>
      <c r="BD547" s="60">
        <f t="shared" si="366"/>
        <v>-112</v>
      </c>
      <c r="BE547" s="60">
        <f t="shared" si="367"/>
        <v>-310</v>
      </c>
      <c r="BF547" s="60">
        <f t="shared" si="368"/>
        <v>-130</v>
      </c>
      <c r="BI547" s="37">
        <f t="shared" si="372"/>
        <v>-33.10481551731278</v>
      </c>
      <c r="BJ547" s="37">
        <f t="shared" si="373"/>
        <v>-88.732589575235281</v>
      </c>
      <c r="BK547" s="37">
        <f t="shared" si="374"/>
        <v>-34.62209838790961</v>
      </c>
      <c r="BL547" s="37">
        <f t="shared" si="375"/>
        <v>-88.935752382906855</v>
      </c>
    </row>
    <row r="548" spans="22:64" x14ac:dyDescent="0.35">
      <c r="V548" s="29">
        <v>6.4400000000000697</v>
      </c>
      <c r="W548" s="38">
        <f t="shared" si="340"/>
        <v>27542287.033386134</v>
      </c>
      <c r="X548" s="30">
        <f t="shared" si="376"/>
        <v>-6.6910605961528935</v>
      </c>
      <c r="Y548" s="31">
        <f t="shared" si="341"/>
        <v>-72.211315712164051</v>
      </c>
      <c r="Z548" s="31">
        <f t="shared" si="342"/>
        <v>-89.985953864580637</v>
      </c>
      <c r="AA548" s="31">
        <f t="shared" si="343"/>
        <v>50.030454761969629</v>
      </c>
      <c r="AB548" s="31">
        <f t="shared" si="344"/>
        <v>-89.819448702780704</v>
      </c>
      <c r="AC548" s="31">
        <f t="shared" si="345"/>
        <v>20.366719724135113</v>
      </c>
      <c r="AD548" s="31">
        <f t="shared" si="346"/>
        <v>84.498842073554925</v>
      </c>
      <c r="AE548" s="31">
        <f t="shared" si="347"/>
        <v>-8.5052018222122037</v>
      </c>
      <c r="AF548" s="31">
        <f t="shared" si="348"/>
        <v>-95.306560493806415</v>
      </c>
      <c r="AG548" s="31">
        <f t="shared" si="369"/>
        <v>73.803921600570277</v>
      </c>
      <c r="AH548" s="31">
        <f t="shared" si="349"/>
        <v>-136.62931870757293</v>
      </c>
      <c r="AI548" s="31">
        <f t="shared" si="350"/>
        <v>-89.999991553890709</v>
      </c>
      <c r="AJ548" s="31">
        <f t="shared" si="351"/>
        <v>69.624358814420646</v>
      </c>
      <c r="AK548" s="31">
        <f t="shared" si="352"/>
        <v>89.981080715866199</v>
      </c>
      <c r="AL548" s="32">
        <f t="shared" si="353"/>
        <v>-51.208016145819485</v>
      </c>
      <c r="AM548" s="31">
        <f t="shared" si="354"/>
        <v>-89.842339691080525</v>
      </c>
      <c r="AN548" s="31">
        <f t="shared" si="355"/>
        <v>-44.409054438401498</v>
      </c>
      <c r="AO548" s="31">
        <f t="shared" si="356"/>
        <v>-89.861250529105035</v>
      </c>
      <c r="AP548" s="30">
        <f t="shared" si="370"/>
        <v>19.493882694704595</v>
      </c>
      <c r="AQ548" s="30">
        <f t="shared" si="371"/>
        <v>-19.244228782212005</v>
      </c>
      <c r="AR548" s="31">
        <f t="shared" si="357"/>
        <v>-52.664602348121107</v>
      </c>
      <c r="AS548" s="33">
        <f t="shared" si="358"/>
        <v>-185.16781102291145</v>
      </c>
      <c r="AT548" s="31">
        <f t="shared" si="359"/>
        <v>9.3416871340607486</v>
      </c>
      <c r="AU548" s="31">
        <f t="shared" si="360"/>
        <v>70.054469748022925</v>
      </c>
      <c r="AV548" s="32">
        <f t="shared" si="361"/>
        <v>-0.37573337761836739</v>
      </c>
      <c r="AW548" s="31">
        <f t="shared" si="362"/>
        <v>-16.731498484205989</v>
      </c>
      <c r="AX548" s="34">
        <f t="shared" si="363"/>
        <v>8.9659537564423815</v>
      </c>
      <c r="AY548" s="35">
        <f t="shared" si="364"/>
        <v>53.322971263816939</v>
      </c>
      <c r="AZ548" s="10">
        <f t="shared" si="377"/>
        <v>-111.82539943610591</v>
      </c>
      <c r="BA548" s="10">
        <f t="shared" si="378"/>
        <v>-309.56624225966988</v>
      </c>
      <c r="BB548" s="10">
        <f t="shared" si="365"/>
        <v>-129.56624225966988</v>
      </c>
      <c r="BC548" s="37"/>
      <c r="BD548" s="60">
        <f t="shared" si="366"/>
        <v>-112</v>
      </c>
      <c r="BE548" s="60">
        <f t="shared" si="367"/>
        <v>-310</v>
      </c>
      <c r="BF548" s="60">
        <f t="shared" si="368"/>
        <v>-130</v>
      </c>
      <c r="BI548" s="37">
        <f t="shared" si="372"/>
        <v>-33.304719887875294</v>
      </c>
      <c r="BJ548" s="37">
        <f t="shared" si="373"/>
        <v>-88.76143026725407</v>
      </c>
      <c r="BK548" s="37">
        <f t="shared" si="374"/>
        <v>-34.822030956551899</v>
      </c>
      <c r="BL548" s="37">
        <f t="shared" si="375"/>
        <v>-88.959972233321324</v>
      </c>
    </row>
    <row r="549" spans="22:64" x14ac:dyDescent="0.35">
      <c r="V549" s="29">
        <v>6.4500000000000703</v>
      </c>
      <c r="W549" s="36">
        <f t="shared" si="340"/>
        <v>28183829.312649161</v>
      </c>
      <c r="X549" s="30">
        <f t="shared" si="376"/>
        <v>-6.6910605961528935</v>
      </c>
      <c r="Y549" s="31">
        <f t="shared" si="341"/>
        <v>-72.411315700416807</v>
      </c>
      <c r="Z549" s="31">
        <f t="shared" si="342"/>
        <v>-89.986273593645251</v>
      </c>
      <c r="AA549" s="31">
        <f t="shared" si="343"/>
        <v>50.230452820981014</v>
      </c>
      <c r="AB549" s="31">
        <f t="shared" si="344"/>
        <v>-89.823558525779816</v>
      </c>
      <c r="AC549" s="31">
        <f t="shared" si="345"/>
        <v>20.564922980011673</v>
      </c>
      <c r="AD549" s="31">
        <f t="shared" si="346"/>
        <v>84.623321403056011</v>
      </c>
      <c r="AE549" s="31">
        <f t="shared" si="347"/>
        <v>-8.3070004955770145</v>
      </c>
      <c r="AF549" s="31">
        <f t="shared" si="348"/>
        <v>-95.186510716369057</v>
      </c>
      <c r="AG549" s="31">
        <f t="shared" si="369"/>
        <v>73.803921600570277</v>
      </c>
      <c r="AH549" s="31">
        <f t="shared" si="349"/>
        <v>-136.82931870757295</v>
      </c>
      <c r="AI549" s="31">
        <f t="shared" si="350"/>
        <v>-89.999991746147629</v>
      </c>
      <c r="AJ549" s="31">
        <f t="shared" si="351"/>
        <v>69.824358793108246</v>
      </c>
      <c r="AK549" s="31">
        <f t="shared" si="352"/>
        <v>89.98151137132038</v>
      </c>
      <c r="AL549" s="32">
        <f t="shared" si="353"/>
        <v>-51.408014665802064</v>
      </c>
      <c r="AM549" s="31">
        <f t="shared" si="354"/>
        <v>-89.845928460354642</v>
      </c>
      <c r="AN549" s="31">
        <f t="shared" si="355"/>
        <v>-44.609052979696493</v>
      </c>
      <c r="AO549" s="31">
        <f t="shared" si="356"/>
        <v>-89.864408835181891</v>
      </c>
      <c r="AP549" s="30">
        <f t="shared" si="370"/>
        <v>19.493882694704595</v>
      </c>
      <c r="AQ549" s="30">
        <f t="shared" si="371"/>
        <v>-19.244228782212005</v>
      </c>
      <c r="AR549" s="31">
        <f t="shared" si="357"/>
        <v>-52.666399562780917</v>
      </c>
      <c r="AS549" s="33">
        <f t="shared" si="358"/>
        <v>-185.05091955155095</v>
      </c>
      <c r="AT549" s="31">
        <f t="shared" si="359"/>
        <v>9.5188816427147298</v>
      </c>
      <c r="AU549" s="31">
        <f t="shared" si="360"/>
        <v>70.473787817614365</v>
      </c>
      <c r="AV549" s="32">
        <f t="shared" si="361"/>
        <v>-0.392663722786735</v>
      </c>
      <c r="AW549" s="31">
        <f t="shared" si="362"/>
        <v>-17.098729893370351</v>
      </c>
      <c r="AX549" s="34">
        <f t="shared" si="363"/>
        <v>9.1262179199279956</v>
      </c>
      <c r="AY549" s="35">
        <f t="shared" si="364"/>
        <v>53.375057924244018</v>
      </c>
      <c r="AZ549" s="10">
        <f t="shared" si="377"/>
        <v>-112.06677676248657</v>
      </c>
      <c r="BA549" s="10">
        <f t="shared" si="378"/>
        <v>-309.44911783070415</v>
      </c>
      <c r="BB549" s="10">
        <f t="shared" si="365"/>
        <v>-129.44911783070415</v>
      </c>
      <c r="BC549" s="62"/>
      <c r="BD549" s="60">
        <f t="shared" si="366"/>
        <v>-112</v>
      </c>
      <c r="BE549" s="60">
        <f t="shared" si="367"/>
        <v>-309</v>
      </c>
      <c r="BF549" s="60">
        <f t="shared" si="368"/>
        <v>-129</v>
      </c>
      <c r="BI549" s="37">
        <f t="shared" si="372"/>
        <v>-33.504628560505779</v>
      </c>
      <c r="BJ549" s="37">
        <f t="shared" si="373"/>
        <v>-88.789615071568221</v>
      </c>
      <c r="BK549" s="37">
        <f t="shared" si="374"/>
        <v>-35.021966559127854</v>
      </c>
      <c r="BL549" s="37">
        <f t="shared" si="375"/>
        <v>-88.983641131829046</v>
      </c>
    </row>
    <row r="550" spans="22:64" x14ac:dyDescent="0.35">
      <c r="V550" s="29">
        <v>6.4600000000000701</v>
      </c>
      <c r="W550" s="38">
        <f t="shared" si="340"/>
        <v>28840315.031270735</v>
      </c>
      <c r="X550" s="30">
        <f t="shared" si="376"/>
        <v>-6.6910605961528935</v>
      </c>
      <c r="Y550" s="31">
        <f t="shared" si="341"/>
        <v>-72.611315689198236</v>
      </c>
      <c r="Z550" s="31">
        <f t="shared" si="342"/>
        <v>-89.986586044788623</v>
      </c>
      <c r="AA550" s="31">
        <f t="shared" si="343"/>
        <v>50.430450967350431</v>
      </c>
      <c r="AB550" s="31">
        <f t="shared" si="344"/>
        <v>-89.827574799540514</v>
      </c>
      <c r="AC550" s="31">
        <f t="shared" si="345"/>
        <v>20.763206408505994</v>
      </c>
      <c r="AD550" s="31">
        <f t="shared" si="346"/>
        <v>84.745016446766769</v>
      </c>
      <c r="AE550" s="31">
        <f t="shared" si="347"/>
        <v>-8.108718909494705</v>
      </c>
      <c r="AF550" s="31">
        <f t="shared" si="348"/>
        <v>-95.069144397562368</v>
      </c>
      <c r="AG550" s="31">
        <f t="shared" si="369"/>
        <v>73.803921600570277</v>
      </c>
      <c r="AH550" s="31">
        <f t="shared" si="349"/>
        <v>-137.02931870757294</v>
      </c>
      <c r="AI550" s="31">
        <f t="shared" si="350"/>
        <v>-89.999991934028245</v>
      </c>
      <c r="AJ550" s="31">
        <f t="shared" si="351"/>
        <v>70.024358772755036</v>
      </c>
      <c r="AK550" s="31">
        <f t="shared" si="352"/>
        <v>89.981932223861619</v>
      </c>
      <c r="AL550" s="32">
        <f t="shared" si="353"/>
        <v>-51.608013252395899</v>
      </c>
      <c r="AM550" s="31">
        <f t="shared" si="354"/>
        <v>-89.849435540434911</v>
      </c>
      <c r="AN550" s="31">
        <f t="shared" si="355"/>
        <v>-44.809051586643527</v>
      </c>
      <c r="AO550" s="31">
        <f t="shared" si="356"/>
        <v>-89.867495250601536</v>
      </c>
      <c r="AP550" s="30">
        <f t="shared" si="370"/>
        <v>19.493882694704595</v>
      </c>
      <c r="AQ550" s="30">
        <f t="shared" si="371"/>
        <v>-19.244228782212005</v>
      </c>
      <c r="AR550" s="31">
        <f t="shared" si="357"/>
        <v>-52.668116583645642</v>
      </c>
      <c r="AS550" s="33">
        <f t="shared" si="358"/>
        <v>-184.93663964816392</v>
      </c>
      <c r="AT550" s="31">
        <f t="shared" si="359"/>
        <v>9.6969902032541064</v>
      </c>
      <c r="AU550" s="31">
        <f t="shared" si="360"/>
        <v>70.885675010311232</v>
      </c>
      <c r="AV550" s="32">
        <f t="shared" si="361"/>
        <v>-0.41032151416444623</v>
      </c>
      <c r="AW550" s="31">
        <f t="shared" si="362"/>
        <v>-17.473021878748572</v>
      </c>
      <c r="AX550" s="34">
        <f t="shared" si="363"/>
        <v>9.2866686890896606</v>
      </c>
      <c r="AY550" s="35">
        <f t="shared" si="364"/>
        <v>53.412653131562664</v>
      </c>
      <c r="AZ550" s="10">
        <f t="shared" si="377"/>
        <v>-112.30789429548201</v>
      </c>
      <c r="BA550" s="10">
        <f t="shared" si="378"/>
        <v>-309.34791698980371</v>
      </c>
      <c r="BB550" s="10">
        <f t="shared" si="365"/>
        <v>-129.34791698980371</v>
      </c>
      <c r="BC550" s="37"/>
      <c r="BD550" s="60">
        <f t="shared" si="366"/>
        <v>-112</v>
      </c>
      <c r="BE550" s="60">
        <f t="shared" si="367"/>
        <v>-309</v>
      </c>
      <c r="BF550" s="60">
        <f t="shared" si="368"/>
        <v>-129</v>
      </c>
      <c r="BI550" s="37">
        <f t="shared" si="372"/>
        <v>-33.704541341752133</v>
      </c>
      <c r="BJ550" s="37">
        <f t="shared" si="373"/>
        <v>-88.81715887754082</v>
      </c>
      <c r="BK550" s="37">
        <f t="shared" si="374"/>
        <v>-35.221905059173906</v>
      </c>
      <c r="BL550" s="37">
        <f t="shared" si="375"/>
        <v>-89.006771595661633</v>
      </c>
    </row>
    <row r="551" spans="22:64" x14ac:dyDescent="0.35">
      <c r="V551" s="29">
        <v>6.4700000000000699</v>
      </c>
      <c r="W551" s="38">
        <f t="shared" si="340"/>
        <v>29512092.26666864</v>
      </c>
      <c r="X551" s="30">
        <f t="shared" si="376"/>
        <v>-6.6910605961528935</v>
      </c>
      <c r="Y551" s="31">
        <f t="shared" si="341"/>
        <v>-72.811315678484604</v>
      </c>
      <c r="Z551" s="31">
        <f t="shared" si="342"/>
        <v>-89.986891383676422</v>
      </c>
      <c r="AA551" s="31">
        <f t="shared" si="343"/>
        <v>50.630449197146248</v>
      </c>
      <c r="AB551" s="31">
        <f t="shared" si="344"/>
        <v>-89.831499653386359</v>
      </c>
      <c r="AC551" s="31">
        <f t="shared" si="345"/>
        <v>20.961566461835975</v>
      </c>
      <c r="AD551" s="31">
        <f t="shared" si="346"/>
        <v>84.863987334575427</v>
      </c>
      <c r="AE551" s="31">
        <f t="shared" si="347"/>
        <v>-7.910360615655275</v>
      </c>
      <c r="AF551" s="31">
        <f t="shared" si="348"/>
        <v>-94.954403702487355</v>
      </c>
      <c r="AG551" s="31">
        <f t="shared" si="369"/>
        <v>73.803921600570277</v>
      </c>
      <c r="AH551" s="31">
        <f t="shared" si="349"/>
        <v>-137.22931870757293</v>
      </c>
      <c r="AI551" s="31">
        <f t="shared" si="350"/>
        <v>-89.999992117632175</v>
      </c>
      <c r="AJ551" s="31">
        <f t="shared" si="351"/>
        <v>70.224358753317901</v>
      </c>
      <c r="AK551" s="31">
        <f t="shared" si="352"/>
        <v>89.982343496631344</v>
      </c>
      <c r="AL551" s="32">
        <f t="shared" si="353"/>
        <v>-51.808011902603084</v>
      </c>
      <c r="AM551" s="31">
        <f t="shared" si="354"/>
        <v>-89.852862790716401</v>
      </c>
      <c r="AN551" s="31">
        <f t="shared" si="355"/>
        <v>-45.009050256287836</v>
      </c>
      <c r="AO551" s="31">
        <f t="shared" si="356"/>
        <v>-89.870511411717231</v>
      </c>
      <c r="AP551" s="30">
        <f t="shared" si="370"/>
        <v>19.493882694704595</v>
      </c>
      <c r="AQ551" s="30">
        <f t="shared" si="371"/>
        <v>-19.244228782212005</v>
      </c>
      <c r="AR551" s="31">
        <f t="shared" si="357"/>
        <v>-52.669756959450524</v>
      </c>
      <c r="AS551" s="33">
        <f t="shared" si="358"/>
        <v>-184.8249151142046</v>
      </c>
      <c r="AT551" s="31">
        <f t="shared" si="359"/>
        <v>9.8759805245196102</v>
      </c>
      <c r="AU551" s="31">
        <f t="shared" si="360"/>
        <v>71.290179374102678</v>
      </c>
      <c r="AV551" s="32">
        <f t="shared" si="361"/>
        <v>-0.42873486373857983</v>
      </c>
      <c r="AW551" s="31">
        <f t="shared" si="362"/>
        <v>-17.854445064829591</v>
      </c>
      <c r="AX551" s="34">
        <f t="shared" si="363"/>
        <v>9.4472456607810305</v>
      </c>
      <c r="AY551" s="35">
        <f t="shared" si="364"/>
        <v>53.435734309273087</v>
      </c>
      <c r="AZ551" s="10">
        <f t="shared" si="377"/>
        <v>-112.54881567188423</v>
      </c>
      <c r="BA551" s="10">
        <f t="shared" si="378"/>
        <v>-309.26263290196363</v>
      </c>
      <c r="BB551" s="10">
        <f t="shared" si="365"/>
        <v>-129.26263290196363</v>
      </c>
      <c r="BC551" s="37"/>
      <c r="BD551" s="60">
        <f t="shared" si="366"/>
        <v>-113</v>
      </c>
      <c r="BE551" s="60">
        <f t="shared" si="367"/>
        <v>-309</v>
      </c>
      <c r="BF551" s="60">
        <f t="shared" si="368"/>
        <v>-129</v>
      </c>
      <c r="BI551" s="37">
        <f t="shared" si="372"/>
        <v>-33.90445804685389</v>
      </c>
      <c r="BJ551" s="37">
        <f t="shared" si="373"/>
        <v>-88.844076238309867</v>
      </c>
      <c r="BK551" s="37">
        <f t="shared" si="374"/>
        <v>-35.421846326360857</v>
      </c>
      <c r="BL551" s="37">
        <f t="shared" si="375"/>
        <v>-89.029375858722219</v>
      </c>
    </row>
    <row r="552" spans="22:64" x14ac:dyDescent="0.35">
      <c r="V552" s="29">
        <v>6.4800000000000697</v>
      </c>
      <c r="W552" s="36">
        <f t="shared" si="340"/>
        <v>30199517.204025052</v>
      </c>
      <c r="X552" s="30">
        <f t="shared" si="376"/>
        <v>-6.6910605961528935</v>
      </c>
      <c r="Y552" s="31">
        <f t="shared" si="341"/>
        <v>-73.011315668253161</v>
      </c>
      <c r="Z552" s="31">
        <f t="shared" si="342"/>
        <v>-89.987189772203308</v>
      </c>
      <c r="AA552" s="31">
        <f t="shared" si="343"/>
        <v>50.830447506613694</v>
      </c>
      <c r="AB552" s="31">
        <f t="shared" si="344"/>
        <v>-89.835335168179398</v>
      </c>
      <c r="AC552" s="31">
        <f t="shared" si="345"/>
        <v>21.159999746629733</v>
      </c>
      <c r="AD552" s="31">
        <f t="shared" si="346"/>
        <v>84.980293040535344</v>
      </c>
      <c r="AE552" s="31">
        <f t="shared" si="347"/>
        <v>-7.7119290111626277</v>
      </c>
      <c r="AF552" s="31">
        <f t="shared" si="348"/>
        <v>-94.842231899847377</v>
      </c>
      <c r="AG552" s="31">
        <f t="shared" si="369"/>
        <v>73.803921600570277</v>
      </c>
      <c r="AH552" s="31">
        <f t="shared" si="349"/>
        <v>-137.42931870757292</v>
      </c>
      <c r="AI552" s="31">
        <f t="shared" si="350"/>
        <v>-89.999992297056778</v>
      </c>
      <c r="AJ552" s="31">
        <f t="shared" si="351"/>
        <v>70.424358734755558</v>
      </c>
      <c r="AK552" s="31">
        <f t="shared" si="352"/>
        <v>89.982745407691638</v>
      </c>
      <c r="AL552" s="32">
        <f t="shared" si="353"/>
        <v>-52.008010613560558</v>
      </c>
      <c r="AM552" s="31">
        <f t="shared" si="354"/>
        <v>-89.856212028274442</v>
      </c>
      <c r="AN552" s="31">
        <f t="shared" si="355"/>
        <v>-45.209048985807641</v>
      </c>
      <c r="AO552" s="31">
        <f t="shared" si="356"/>
        <v>-89.873458917639582</v>
      </c>
      <c r="AP552" s="30">
        <f t="shared" si="370"/>
        <v>19.493882694704595</v>
      </c>
      <c r="AQ552" s="30">
        <f t="shared" si="371"/>
        <v>-19.244228782212005</v>
      </c>
      <c r="AR552" s="31">
        <f t="shared" si="357"/>
        <v>-52.671324084477675</v>
      </c>
      <c r="AS552" s="33">
        <f t="shared" si="358"/>
        <v>-184.71569081748697</v>
      </c>
      <c r="AT552" s="31">
        <f t="shared" si="359"/>
        <v>10.055821110706022</v>
      </c>
      <c r="AU552" s="31">
        <f t="shared" si="360"/>
        <v>71.68735403754863</v>
      </c>
      <c r="AV552" s="32">
        <f t="shared" si="361"/>
        <v>-0.4479326967973406</v>
      </c>
      <c r="AW552" s="31">
        <f t="shared" si="362"/>
        <v>-18.243066411729128</v>
      </c>
      <c r="AX552" s="34">
        <f t="shared" si="363"/>
        <v>9.6078884139086806</v>
      </c>
      <c r="AY552" s="35">
        <f t="shared" si="364"/>
        <v>53.444287625819499</v>
      </c>
      <c r="AZ552" s="10">
        <f t="shared" si="377"/>
        <v>-112.78960440613963</v>
      </c>
      <c r="BA552" s="10">
        <f t="shared" si="378"/>
        <v>-309.19325044785757</v>
      </c>
      <c r="BB552" s="10">
        <f t="shared" si="365"/>
        <v>-129.19325044785757</v>
      </c>
      <c r="BC552" s="62"/>
      <c r="BD552" s="60">
        <f t="shared" si="366"/>
        <v>-113</v>
      </c>
      <c r="BE552" s="60">
        <f t="shared" si="367"/>
        <v>-309</v>
      </c>
      <c r="BF552" s="60">
        <f t="shared" si="368"/>
        <v>-129</v>
      </c>
      <c r="BI552" s="37">
        <f t="shared" si="372"/>
        <v>-34.104378499352272</v>
      </c>
      <c r="BJ552" s="37">
        <f t="shared" si="373"/>
        <v>-88.870381378261911</v>
      </c>
      <c r="BK552" s="37">
        <f t="shared" si="374"/>
        <v>-35.621790236218366</v>
      </c>
      <c r="BL552" s="37">
        <f t="shared" si="375"/>
        <v>-89.051465877928194</v>
      </c>
    </row>
    <row r="553" spans="22:64" x14ac:dyDescent="0.35">
      <c r="V553" s="29">
        <v>6.4900000000000704</v>
      </c>
      <c r="W553" s="38">
        <f t="shared" ref="W553:W616" si="379">10*10^V553</f>
        <v>30902954.325140961</v>
      </c>
      <c r="X553" s="30">
        <f t="shared" si="376"/>
        <v>-6.6910605961528935</v>
      </c>
      <c r="Y553" s="31">
        <f t="shared" ref="Y553:Y616" si="380">20*LOG(1/SQRT((W553/fp)^2+1))</f>
        <v>-73.211315658482221</v>
      </c>
      <c r="Z553" s="31">
        <f t="shared" ref="Z553:Z616" si="381">-180/PI()*ATAN(W553/fp)</f>
        <v>-89.98748136857877</v>
      </c>
      <c r="AA553" s="31">
        <f t="shared" ref="AA553:AA616" si="382">20*LOG(SQRT((W553/fzRHP)^2+1))</f>
        <v>51.030445892167052</v>
      </c>
      <c r="AB553" s="31">
        <f t="shared" ref="AB553:AB616" si="383">-180/PI()*ATAN(W553/fzRHP)</f>
        <v>-89.839083377422739</v>
      </c>
      <c r="AC553" s="31">
        <f t="shared" ref="AC553:AC616" si="384">20*LOG(SQRT((W553/fzESR)^2+1))</f>
        <v>21.358503017431232</v>
      </c>
      <c r="AD553" s="31">
        <f t="shared" ref="AD553:AD616" si="385">180/PI()*ATAN(W553/fzESR)</f>
        <v>85.093991395385942</v>
      </c>
      <c r="AE553" s="31">
        <f t="shared" ref="AE553:AE616" si="386">X553+Y553+AA553+AC553</f>
        <v>-7.5134273450368312</v>
      </c>
      <c r="AF553" s="31">
        <f t="shared" ref="AF553:AF616" si="387">Z553+AB553+AD553</f>
        <v>-94.732573350615567</v>
      </c>
      <c r="AG553" s="31">
        <f t="shared" si="369"/>
        <v>73.803921600570277</v>
      </c>
      <c r="AH553" s="31">
        <f t="shared" ref="AH553:AH616" si="388">20*LOG(1/SQRT((W553/fp_comp1)^2+1))</f>
        <v>-137.62931870757293</v>
      </c>
      <c r="AI553" s="31">
        <f t="shared" ref="AI553:AI616" si="389">-180/PI()*ATAN(W553/fp_comp1)</f>
        <v>-89.999992472397167</v>
      </c>
      <c r="AJ553" s="31">
        <f t="shared" ref="AJ553:AJ616" si="390">20*LOG(SQRT((W553/fz_comp)^2+1))</f>
        <v>70.624358717028684</v>
      </c>
      <c r="AK553" s="31">
        <f t="shared" ref="AK553:AK616" si="391">180/PI()*ATAN(W553/fz_comp)</f>
        <v>89.983138170140904</v>
      </c>
      <c r="AL553" s="32">
        <f t="shared" ref="AL553:AL616" si="392">20*LOG(1/SQRT((W553/fp_comp2)^2+1))</f>
        <v>-52.208009382534151</v>
      </c>
      <c r="AM553" s="31">
        <f t="shared" ref="AM553:AM616" si="393">-180/PI()*ATAN(W553/fp_comp2)</f>
        <v>-89.859485028827507</v>
      </c>
      <c r="AN553" s="31">
        <f t="shared" ref="AN553:AN616" si="394">AG553+AH553+AJ553+AL553</f>
        <v>-45.409047772508124</v>
      </c>
      <c r="AO553" s="31">
        <f t="shared" ref="AO553:AO616" si="395">AI553+AK553+AM553</f>
        <v>-89.87633933108377</v>
      </c>
      <c r="AP553" s="30">
        <f t="shared" si="370"/>
        <v>19.493882694704595</v>
      </c>
      <c r="AQ553" s="30">
        <f t="shared" si="371"/>
        <v>-19.244228782212005</v>
      </c>
      <c r="AR553" s="31">
        <f t="shared" ref="AR553:AR616" si="396">AE553+AN553+AP553+AQ553</f>
        <v>-52.672821205052365</v>
      </c>
      <c r="AS553" s="33">
        <f t="shared" ref="AS553:AS616" si="397">AF553+AO553</f>
        <v>-184.60891268169934</v>
      </c>
      <c r="AT553" s="31">
        <f t="shared" ref="AT553:AT616" si="398">20*LOG(SQRT((W553/fz_ff)^2+1))</f>
        <v>10.236481269961775</v>
      </c>
      <c r="AU553" s="31">
        <f t="shared" ref="AU553:AU616" si="399">180/PI()*ATAN(W553/fz_ff)</f>
        <v>72.07725685438092</v>
      </c>
      <c r="AV553" s="32">
        <f t="shared" ref="AV553:AV616" si="400">20*LOG(1/SQRT((W553/fp_ff)^2+1))</f>
        <v>-0.46794475170377547</v>
      </c>
      <c r="AW553" s="31">
        <f t="shared" ref="AW553:AW616" si="401">-180/PI()*ATAN(W553/fp_ff)</f>
        <v>-18.638948893191326</v>
      </c>
      <c r="AX553" s="34">
        <f t="shared" ref="AX553:AX616" si="402">AT553+AV553</f>
        <v>9.7685365182579993</v>
      </c>
      <c r="AY553" s="35">
        <f t="shared" ref="AY553:AY616" si="403">AU553+AW553</f>
        <v>53.438307961189594</v>
      </c>
      <c r="AZ553" s="10">
        <f t="shared" si="377"/>
        <v>-113.03032388738413</v>
      </c>
      <c r="BA553" s="10">
        <f t="shared" si="378"/>
        <v>-309.13974626027391</v>
      </c>
      <c r="BB553" s="10">
        <f t="shared" ref="BB553:BB616" si="404">BA553+180</f>
        <v>-129.13974626027391</v>
      </c>
      <c r="BC553" s="37"/>
      <c r="BD553" s="60">
        <f t="shared" ref="BD553:BD616" si="405">ROUND(AZ553,0)</f>
        <v>-113</v>
      </c>
      <c r="BE553" s="60">
        <f t="shared" ref="BE553:BE616" si="406">ROUND(BA553,0)</f>
        <v>-309</v>
      </c>
      <c r="BF553" s="60">
        <f t="shared" ref="BF553:BF616" si="407">ROUND(BB553,0)</f>
        <v>-129</v>
      </c>
      <c r="BI553" s="37">
        <f t="shared" si="372"/>
        <v>-34.304302530717848</v>
      </c>
      <c r="BJ553" s="37">
        <f t="shared" si="373"/>
        <v>-88.896088200347464</v>
      </c>
      <c r="BK553" s="37">
        <f t="shared" si="374"/>
        <v>-35.821736669871903</v>
      </c>
      <c r="BL553" s="37">
        <f t="shared" si="375"/>
        <v>-89.073053339416688</v>
      </c>
    </row>
    <row r="554" spans="22:64" x14ac:dyDescent="0.35">
      <c r="V554" s="29">
        <v>6.5000000000000702</v>
      </c>
      <c r="W554" s="38">
        <f t="shared" si="379"/>
        <v>31622776.601688966</v>
      </c>
      <c r="X554" s="30">
        <f t="shared" si="376"/>
        <v>-6.6910605961528935</v>
      </c>
      <c r="Y554" s="31">
        <f t="shared" si="380"/>
        <v>-73.411315649151049</v>
      </c>
      <c r="Z554" s="31">
        <f t="shared" si="381"/>
        <v>-89.987766327410981</v>
      </c>
      <c r="AA554" s="31">
        <f t="shared" si="382"/>
        <v>51.230444350381894</v>
      </c>
      <c r="AB554" s="31">
        <f t="shared" si="383"/>
        <v>-89.842746268338146</v>
      </c>
      <c r="AC554" s="31">
        <f t="shared" si="384"/>
        <v>21.557073170459084</v>
      </c>
      <c r="AD554" s="31">
        <f t="shared" si="385"/>
        <v>85.205139099663768</v>
      </c>
      <c r="AE554" s="31">
        <f t="shared" si="386"/>
        <v>-7.3148587244629653</v>
      </c>
      <c r="AF554" s="31">
        <f t="shared" si="387"/>
        <v>-94.625373496085359</v>
      </c>
      <c r="AG554" s="31">
        <f t="shared" si="369"/>
        <v>73.803921600570277</v>
      </c>
      <c r="AH554" s="31">
        <f t="shared" si="388"/>
        <v>-137.82931870757292</v>
      </c>
      <c r="AI554" s="31">
        <f t="shared" si="389"/>
        <v>-89.999992643746339</v>
      </c>
      <c r="AJ554" s="31">
        <f t="shared" si="390"/>
        <v>70.824358700099651</v>
      </c>
      <c r="AK554" s="31">
        <f t="shared" si="391"/>
        <v>89.983521992226841</v>
      </c>
      <c r="AL554" s="32">
        <f t="shared" si="392"/>
        <v>-52.408008206912733</v>
      </c>
      <c r="AM554" s="31">
        <f t="shared" si="393"/>
        <v>-89.862683527678328</v>
      </c>
      <c r="AN554" s="31">
        <f t="shared" si="394"/>
        <v>-45.609046613815728</v>
      </c>
      <c r="AO554" s="31">
        <f t="shared" si="395"/>
        <v>-89.879154179197826</v>
      </c>
      <c r="AP554" s="30">
        <f t="shared" si="370"/>
        <v>19.493882694704595</v>
      </c>
      <c r="AQ554" s="30">
        <f t="shared" si="371"/>
        <v>-19.244228782212005</v>
      </c>
      <c r="AR554" s="31">
        <f t="shared" si="396"/>
        <v>-52.674251425786103</v>
      </c>
      <c r="AS554" s="33">
        <f t="shared" si="397"/>
        <v>-184.50452767528319</v>
      </c>
      <c r="AT554" s="31">
        <f t="shared" si="398"/>
        <v>10.417931120132355</v>
      </c>
      <c r="AU554" s="31">
        <f t="shared" si="399"/>
        <v>72.459950057949555</v>
      </c>
      <c r="AV554" s="32">
        <f t="shared" si="400"/>
        <v>-0.48880157725297346</v>
      </c>
      <c r="AW554" s="31">
        <f t="shared" si="401"/>
        <v>-19.042151163461014</v>
      </c>
      <c r="AX554" s="34">
        <f t="shared" si="402"/>
        <v>9.929129542879382</v>
      </c>
      <c r="AY554" s="35">
        <f t="shared" si="403"/>
        <v>53.417798894488541</v>
      </c>
      <c r="AZ554" s="10">
        <f t="shared" si="377"/>
        <v>-113.27103737669279</v>
      </c>
      <c r="BA554" s="10">
        <f t="shared" si="378"/>
        <v>-309.10208873865122</v>
      </c>
      <c r="BB554" s="10">
        <f t="shared" si="404"/>
        <v>-129.10208873865122</v>
      </c>
      <c r="BC554" s="37"/>
      <c r="BD554" s="60">
        <f t="shared" si="405"/>
        <v>-113</v>
      </c>
      <c r="BE554" s="60">
        <f t="shared" si="406"/>
        <v>-309</v>
      </c>
      <c r="BF554" s="60">
        <f t="shared" si="407"/>
        <v>-129</v>
      </c>
      <c r="BI554" s="37">
        <f t="shared" si="372"/>
        <v>-34.504229979994662</v>
      </c>
      <c r="BJ554" s="37">
        <f t="shared" si="373"/>
        <v>-88.921210293241089</v>
      </c>
      <c r="BK554" s="37">
        <f t="shared" si="374"/>
        <v>-36.02168551379139</v>
      </c>
      <c r="BL554" s="37">
        <f t="shared" si="375"/>
        <v>-89.094149664615486</v>
      </c>
    </row>
    <row r="555" spans="22:64" x14ac:dyDescent="0.35">
      <c r="V555" s="29">
        <v>6.5100000000000797</v>
      </c>
      <c r="W555" s="36">
        <f t="shared" si="379"/>
        <v>32359365.692968801</v>
      </c>
      <c r="X555" s="30">
        <f t="shared" si="376"/>
        <v>-6.6910605961528935</v>
      </c>
      <c r="Y555" s="31">
        <f t="shared" si="380"/>
        <v>-73.611315640240008</v>
      </c>
      <c r="Z555" s="31">
        <f t="shared" si="381"/>
        <v>-89.988044799788852</v>
      </c>
      <c r="AA555" s="31">
        <f t="shared" si="382"/>
        <v>51.430442877988185</v>
      </c>
      <c r="AB555" s="31">
        <f t="shared" si="383"/>
        <v>-89.846325782919038</v>
      </c>
      <c r="AC555" s="31">
        <f t="shared" si="384"/>
        <v>21.755707237610864</v>
      </c>
      <c r="AD555" s="31">
        <f t="shared" si="385"/>
        <v>85.313791737337397</v>
      </c>
      <c r="AE555" s="31">
        <f t="shared" si="386"/>
        <v>-7.1162261207938542</v>
      </c>
      <c r="AF555" s="31">
        <f t="shared" si="387"/>
        <v>-94.520578845370494</v>
      </c>
      <c r="AG555" s="31">
        <f t="shared" si="369"/>
        <v>73.803921600570277</v>
      </c>
      <c r="AH555" s="31">
        <f t="shared" si="388"/>
        <v>-138.02931870757311</v>
      </c>
      <c r="AI555" s="31">
        <f t="shared" si="389"/>
        <v>-89.999992811195114</v>
      </c>
      <c r="AJ555" s="31">
        <f t="shared" si="390"/>
        <v>71.024358683932704</v>
      </c>
      <c r="AK555" s="31">
        <f t="shared" si="391"/>
        <v>89.983897077456888</v>
      </c>
      <c r="AL555" s="32">
        <f t="shared" si="392"/>
        <v>-52.608007084202875</v>
      </c>
      <c r="AM555" s="31">
        <f t="shared" si="393"/>
        <v>-89.865809220633523</v>
      </c>
      <c r="AN555" s="31">
        <f t="shared" si="394"/>
        <v>-45.809045507273005</v>
      </c>
      <c r="AO555" s="31">
        <f t="shared" si="395"/>
        <v>-89.881904954371748</v>
      </c>
      <c r="AP555" s="30">
        <f t="shared" si="370"/>
        <v>19.493882694704595</v>
      </c>
      <c r="AQ555" s="30">
        <f t="shared" si="371"/>
        <v>-19.244228782212005</v>
      </c>
      <c r="AR555" s="31">
        <f t="shared" si="396"/>
        <v>-52.675617715574269</v>
      </c>
      <c r="AS555" s="33">
        <f t="shared" si="397"/>
        <v>-184.40248379974224</v>
      </c>
      <c r="AT555" s="31">
        <f t="shared" si="398"/>
        <v>10.600141591851999</v>
      </c>
      <c r="AU555" s="31">
        <f t="shared" si="399"/>
        <v>72.835499926175629</v>
      </c>
      <c r="AV555" s="32">
        <f t="shared" si="400"/>
        <v>-0.51053452741308303</v>
      </c>
      <c r="AW555" s="31">
        <f t="shared" si="401"/>
        <v>-19.452727213546783</v>
      </c>
      <c r="AX555" s="34">
        <f t="shared" si="402"/>
        <v>10.089607064438916</v>
      </c>
      <c r="AY555" s="35">
        <f t="shared" si="403"/>
        <v>53.382772712628849</v>
      </c>
      <c r="AZ555" s="10">
        <f t="shared" si="377"/>
        <v>-113.51180800414747</v>
      </c>
      <c r="BA555" s="10">
        <f t="shared" si="378"/>
        <v>-309.08023804164435</v>
      </c>
      <c r="BB555" s="10">
        <f t="shared" si="404"/>
        <v>-129.08023804164435</v>
      </c>
      <c r="BC555" s="62"/>
      <c r="BD555" s="60">
        <f t="shared" si="405"/>
        <v>-114</v>
      </c>
      <c r="BE555" s="60">
        <f t="shared" si="406"/>
        <v>-309</v>
      </c>
      <c r="BF555" s="60">
        <f t="shared" si="407"/>
        <v>-129</v>
      </c>
      <c r="BI555" s="37">
        <f t="shared" si="372"/>
        <v>-34.704160693460679</v>
      </c>
      <c r="BJ555" s="37">
        <f t="shared" si="373"/>
        <v>-88.945760938349068</v>
      </c>
      <c r="BK555" s="37">
        <f t="shared" si="374"/>
        <v>-36.221636659551443</v>
      </c>
      <c r="BL555" s="37">
        <f t="shared" si="375"/>
        <v>-89.114766016181861</v>
      </c>
    </row>
    <row r="556" spans="22:64" x14ac:dyDescent="0.35">
      <c r="V556" s="29">
        <v>6.5200000000000804</v>
      </c>
      <c r="W556" s="38">
        <f t="shared" si="379"/>
        <v>33113112.14826528</v>
      </c>
      <c r="X556" s="30">
        <f t="shared" si="376"/>
        <v>-6.6910605961528935</v>
      </c>
      <c r="Y556" s="31">
        <f t="shared" si="380"/>
        <v>-73.811315631729883</v>
      </c>
      <c r="Z556" s="31">
        <f t="shared" si="381"/>
        <v>-89.988316933362043</v>
      </c>
      <c r="AA556" s="31">
        <f t="shared" si="382"/>
        <v>51.630441471862468</v>
      </c>
      <c r="AB556" s="31">
        <f t="shared" si="383"/>
        <v>-89.849823818959578</v>
      </c>
      <c r="AC556" s="31">
        <f t="shared" si="384"/>
        <v>21.954402380703581</v>
      </c>
      <c r="AD556" s="31">
        <f t="shared" si="385"/>
        <v>85.42000378990241</v>
      </c>
      <c r="AE556" s="31">
        <f t="shared" si="386"/>
        <v>-6.9175323753167284</v>
      </c>
      <c r="AF556" s="31">
        <f t="shared" si="387"/>
        <v>-94.418136962419226</v>
      </c>
      <c r="AG556" s="31">
        <f t="shared" si="369"/>
        <v>73.803921600570277</v>
      </c>
      <c r="AH556" s="31">
        <f t="shared" si="388"/>
        <v>-138.22931870757313</v>
      </c>
      <c r="AI556" s="31">
        <f t="shared" si="389"/>
        <v>-89.999992974832281</v>
      </c>
      <c r="AJ556" s="31">
        <f t="shared" si="390"/>
        <v>71.224358668493252</v>
      </c>
      <c r="AK556" s="31">
        <f t="shared" si="391"/>
        <v>89.98426362470606</v>
      </c>
      <c r="AL556" s="32">
        <f t="shared" si="392"/>
        <v>-52.808006012022858</v>
      </c>
      <c r="AM556" s="31">
        <f t="shared" si="393"/>
        <v>-89.868863764902429</v>
      </c>
      <c r="AN556" s="31">
        <f t="shared" si="394"/>
        <v>-46.009044450532457</v>
      </c>
      <c r="AO556" s="31">
        <f t="shared" si="395"/>
        <v>-89.88459311502865</v>
      </c>
      <c r="AP556" s="30">
        <f t="shared" si="370"/>
        <v>19.493882694704595</v>
      </c>
      <c r="AQ556" s="30">
        <f t="shared" si="371"/>
        <v>-19.244228782212005</v>
      </c>
      <c r="AR556" s="31">
        <f t="shared" si="396"/>
        <v>-52.676922913356591</v>
      </c>
      <c r="AS556" s="33">
        <f t="shared" si="397"/>
        <v>-184.30273007744788</v>
      </c>
      <c r="AT556" s="31">
        <f t="shared" si="398"/>
        <v>10.783084429182876</v>
      </c>
      <c r="AU556" s="31">
        <f t="shared" si="399"/>
        <v>73.203976457547512</v>
      </c>
      <c r="AV556" s="32">
        <f t="shared" si="400"/>
        <v>-0.53317575324648303</v>
      </c>
      <c r="AW556" s="31">
        <f t="shared" si="401"/>
        <v>-19.870726017510187</v>
      </c>
      <c r="AX556" s="34">
        <f t="shared" si="402"/>
        <v>10.249908675936393</v>
      </c>
      <c r="AY556" s="35">
        <f t="shared" si="403"/>
        <v>53.333250440037325</v>
      </c>
      <c r="AZ556" s="10">
        <f t="shared" si="377"/>
        <v>-113.75269876532386</v>
      </c>
      <c r="BA556" s="10">
        <f t="shared" si="378"/>
        <v>-309.07414605788955</v>
      </c>
      <c r="BB556" s="10">
        <f t="shared" si="404"/>
        <v>-129.07414605788955</v>
      </c>
      <c r="BC556" s="37"/>
      <c r="BD556" s="60">
        <f t="shared" si="405"/>
        <v>-114</v>
      </c>
      <c r="BE556" s="60">
        <f t="shared" si="406"/>
        <v>-309</v>
      </c>
      <c r="BF556" s="60">
        <f t="shared" si="407"/>
        <v>-129</v>
      </c>
      <c r="BI556" s="37">
        <f t="shared" si="372"/>
        <v>-34.904094524302351</v>
      </c>
      <c r="BJ556" s="37">
        <f t="shared" si="373"/>
        <v>-88.96975311666705</v>
      </c>
      <c r="BK556" s="37">
        <f t="shared" si="374"/>
        <v>-36.421590003601317</v>
      </c>
      <c r="BL556" s="37">
        <f t="shared" si="375"/>
        <v>-89.134913303811942</v>
      </c>
    </row>
    <row r="557" spans="22:64" x14ac:dyDescent="0.35">
      <c r="V557" s="29">
        <v>6.5300000000000802</v>
      </c>
      <c r="W557" s="38">
        <f t="shared" si="379"/>
        <v>33884415.613926567</v>
      </c>
      <c r="X557" s="30">
        <f t="shared" si="376"/>
        <v>-6.6910605961528935</v>
      </c>
      <c r="Y557" s="31">
        <f t="shared" si="380"/>
        <v>-74.011315623602755</v>
      </c>
      <c r="Z557" s="31">
        <f t="shared" si="381"/>
        <v>-89.988582872419371</v>
      </c>
      <c r="AA557" s="31">
        <f t="shared" si="382"/>
        <v>51.830440129022399</v>
      </c>
      <c r="AB557" s="31">
        <f t="shared" si="383"/>
        <v>-89.853242231060449</v>
      </c>
      <c r="AC557" s="31">
        <f t="shared" si="384"/>
        <v>22.153155885945246</v>
      </c>
      <c r="AD557" s="31">
        <f t="shared" si="385"/>
        <v>85.523828650880219</v>
      </c>
      <c r="AE557" s="31">
        <f t="shared" si="386"/>
        <v>-6.7187802047880041</v>
      </c>
      <c r="AF557" s="31">
        <f t="shared" si="387"/>
        <v>-94.317996452599616</v>
      </c>
      <c r="AG557" s="31">
        <f t="shared" si="369"/>
        <v>73.803921600570277</v>
      </c>
      <c r="AH557" s="31">
        <f t="shared" si="388"/>
        <v>-138.42931870757315</v>
      </c>
      <c r="AI557" s="31">
        <f t="shared" si="389"/>
        <v>-89.999993134744628</v>
      </c>
      <c r="AJ557" s="31">
        <f t="shared" si="390"/>
        <v>71.424358653748669</v>
      </c>
      <c r="AK557" s="31">
        <f t="shared" si="391"/>
        <v>89.984621828322432</v>
      </c>
      <c r="AL557" s="32">
        <f t="shared" si="392"/>
        <v>-53.008004988098619</v>
      </c>
      <c r="AM557" s="31">
        <f t="shared" si="393"/>
        <v>-89.871848779975352</v>
      </c>
      <c r="AN557" s="31">
        <f t="shared" si="394"/>
        <v>-46.209043441352819</v>
      </c>
      <c r="AO557" s="31">
        <f t="shared" si="395"/>
        <v>-89.887220086397548</v>
      </c>
      <c r="AP557" s="30">
        <f t="shared" si="370"/>
        <v>19.493882694704595</v>
      </c>
      <c r="AQ557" s="30">
        <f t="shared" si="371"/>
        <v>-19.244228782212005</v>
      </c>
      <c r="AR557" s="31">
        <f t="shared" si="396"/>
        <v>-52.678169733648232</v>
      </c>
      <c r="AS557" s="33">
        <f t="shared" si="397"/>
        <v>-184.20521653899715</v>
      </c>
      <c r="AT557" s="31">
        <f t="shared" si="398"/>
        <v>10.966732188000229</v>
      </c>
      <c r="AU557" s="31">
        <f t="shared" si="399"/>
        <v>73.565453058593235</v>
      </c>
      <c r="AV557" s="32">
        <f t="shared" si="400"/>
        <v>-0.55675819180548403</v>
      </c>
      <c r="AW557" s="31">
        <f t="shared" si="401"/>
        <v>-20.296191169552969</v>
      </c>
      <c r="AX557" s="34">
        <f t="shared" si="402"/>
        <v>10.409973996194745</v>
      </c>
      <c r="AY557" s="35">
        <f t="shared" si="403"/>
        <v>53.269261889040266</v>
      </c>
      <c r="AZ557" s="10">
        <f t="shared" si="377"/>
        <v>-113.99377251680602</v>
      </c>
      <c r="BA557" s="10">
        <f t="shared" si="378"/>
        <v>-309.08375635537129</v>
      </c>
      <c r="BB557" s="10">
        <f t="shared" si="404"/>
        <v>-129.08375635537129</v>
      </c>
      <c r="BC557" s="37"/>
      <c r="BD557" s="60">
        <f t="shared" si="405"/>
        <v>-114</v>
      </c>
      <c r="BE557" s="60">
        <f t="shared" si="406"/>
        <v>-309</v>
      </c>
      <c r="BF557" s="60">
        <f t="shared" si="407"/>
        <v>-129</v>
      </c>
      <c r="BI557" s="37">
        <f t="shared" si="372"/>
        <v>-35.104031332305588</v>
      </c>
      <c r="BJ557" s="37">
        <f t="shared" si="373"/>
        <v>-88.993199515490915</v>
      </c>
      <c r="BK557" s="37">
        <f t="shared" si="374"/>
        <v>-36.621545447046934</v>
      </c>
      <c r="BL557" s="37">
        <f t="shared" si="375"/>
        <v>-89.154602189923494</v>
      </c>
    </row>
    <row r="558" spans="22:64" x14ac:dyDescent="0.35">
      <c r="V558" s="29">
        <v>6.54000000000008</v>
      </c>
      <c r="W558" s="36">
        <f t="shared" si="379"/>
        <v>34673685.045259625</v>
      </c>
      <c r="X558" s="30">
        <f t="shared" si="376"/>
        <v>-6.6910605961528935</v>
      </c>
      <c r="Y558" s="31">
        <f t="shared" si="380"/>
        <v>-74.211315615841414</v>
      </c>
      <c r="Z558" s="31">
        <f t="shared" si="381"/>
        <v>-89.988842757965159</v>
      </c>
      <c r="AA558" s="31">
        <f t="shared" si="382"/>
        <v>52.030438846619703</v>
      </c>
      <c r="AB558" s="31">
        <f t="shared" si="383"/>
        <v>-89.856582831611561</v>
      </c>
      <c r="AC558" s="31">
        <f t="shared" si="384"/>
        <v>22.351965158626239</v>
      </c>
      <c r="AD558" s="31">
        <f t="shared" si="385"/>
        <v>85.625318640664574</v>
      </c>
      <c r="AE558" s="31">
        <f t="shared" si="386"/>
        <v>-6.519972206748367</v>
      </c>
      <c r="AF558" s="31">
        <f t="shared" si="387"/>
        <v>-94.220106948912161</v>
      </c>
      <c r="AG558" s="31">
        <f t="shared" si="369"/>
        <v>73.803921600570277</v>
      </c>
      <c r="AH558" s="31">
        <f t="shared" si="388"/>
        <v>-138.62931870757313</v>
      </c>
      <c r="AI558" s="31">
        <f t="shared" si="389"/>
        <v>-89.999993291016921</v>
      </c>
      <c r="AJ558" s="31">
        <f t="shared" si="390"/>
        <v>71.624358639667705</v>
      </c>
      <c r="AK558" s="31">
        <f t="shared" si="391"/>
        <v>89.984971878230198</v>
      </c>
      <c r="AL558" s="32">
        <f t="shared" si="392"/>
        <v>-53.208004010258342</v>
      </c>
      <c r="AM558" s="31">
        <f t="shared" si="393"/>
        <v>-89.874765848481928</v>
      </c>
      <c r="AN558" s="31">
        <f t="shared" si="394"/>
        <v>-46.409042477593495</v>
      </c>
      <c r="AO558" s="31">
        <f t="shared" si="395"/>
        <v>-89.889787261268651</v>
      </c>
      <c r="AP558" s="30">
        <f t="shared" si="370"/>
        <v>19.493882694704595</v>
      </c>
      <c r="AQ558" s="30">
        <f t="shared" si="371"/>
        <v>-19.244228782212005</v>
      </c>
      <c r="AR558" s="31">
        <f t="shared" si="396"/>
        <v>-52.679360771849275</v>
      </c>
      <c r="AS558" s="33">
        <f t="shared" si="397"/>
        <v>-184.10989421018081</v>
      </c>
      <c r="AT558" s="31">
        <f t="shared" si="398"/>
        <v>11.151058232310351</v>
      </c>
      <c r="AU558" s="31">
        <f t="shared" si="399"/>
        <v>73.920006243146261</v>
      </c>
      <c r="AV558" s="32">
        <f t="shared" si="400"/>
        <v>-0.58131555179526884</v>
      </c>
      <c r="AW558" s="31">
        <f t="shared" si="401"/>
        <v>-20.7291605127967</v>
      </c>
      <c r="AX558" s="34">
        <f t="shared" si="402"/>
        <v>10.569742680515082</v>
      </c>
      <c r="AY558" s="35">
        <f t="shared" si="403"/>
        <v>53.190845730349565</v>
      </c>
      <c r="AZ558" s="10">
        <f t="shared" si="377"/>
        <v>-114.23509197033414</v>
      </c>
      <c r="BA558" s="10">
        <f t="shared" si="378"/>
        <v>-309.10900411002865</v>
      </c>
      <c r="BB558" s="10">
        <f t="shared" si="404"/>
        <v>-129.10900411002865</v>
      </c>
      <c r="BC558" s="62"/>
      <c r="BD558" s="60">
        <f t="shared" si="405"/>
        <v>-114</v>
      </c>
      <c r="BE558" s="60">
        <f t="shared" si="406"/>
        <v>-309</v>
      </c>
      <c r="BF558" s="60">
        <f t="shared" si="407"/>
        <v>-129</v>
      </c>
      <c r="BI558" s="37">
        <f t="shared" si="372"/>
        <v>-35.303970983558841</v>
      </c>
      <c r="BJ558" s="37">
        <f t="shared" si="373"/>
        <v>-89.016112534983279</v>
      </c>
      <c r="BK558" s="37">
        <f t="shared" si="374"/>
        <v>-36.821502895441107</v>
      </c>
      <c r="BL558" s="37">
        <f t="shared" si="375"/>
        <v>-89.173843095214096</v>
      </c>
    </row>
    <row r="559" spans="22:64" x14ac:dyDescent="0.35">
      <c r="V559" s="29">
        <v>6.5500000000000798</v>
      </c>
      <c r="W559" s="38">
        <f t="shared" si="379"/>
        <v>35481338.923364088</v>
      </c>
      <c r="X559" s="30">
        <f t="shared" si="376"/>
        <v>-6.6910605961528935</v>
      </c>
      <c r="Y559" s="31">
        <f t="shared" si="380"/>
        <v>-74.411315608429376</v>
      </c>
      <c r="Z559" s="31">
        <f t="shared" si="381"/>
        <v>-89.989096727794134</v>
      </c>
      <c r="AA559" s="31">
        <f t="shared" si="382"/>
        <v>52.230437621934264</v>
      </c>
      <c r="AB559" s="31">
        <f t="shared" si="383"/>
        <v>-89.859847391752638</v>
      </c>
      <c r="AC559" s="31">
        <f t="shared" si="384"/>
        <v>22.550827718025289</v>
      </c>
      <c r="AD559" s="31">
        <f t="shared" si="385"/>
        <v>85.724525021666992</v>
      </c>
      <c r="AE559" s="31">
        <f t="shared" si="386"/>
        <v>-6.3211108646227174</v>
      </c>
      <c r="AF559" s="31">
        <f t="shared" si="387"/>
        <v>-94.124419097879795</v>
      </c>
      <c r="AG559" s="31">
        <f t="shared" si="369"/>
        <v>73.803921600570277</v>
      </c>
      <c r="AH559" s="31">
        <f t="shared" si="388"/>
        <v>-138.82931870757312</v>
      </c>
      <c r="AI559" s="31">
        <f t="shared" si="389"/>
        <v>-89.999993443732023</v>
      </c>
      <c r="AJ559" s="31">
        <f t="shared" si="390"/>
        <v>71.824358626220459</v>
      </c>
      <c r="AK559" s="31">
        <f t="shared" si="391"/>
        <v>89.985313960030339</v>
      </c>
      <c r="AL559" s="32">
        <f t="shared" si="392"/>
        <v>-53.40800307642791</v>
      </c>
      <c r="AM559" s="31">
        <f t="shared" si="393"/>
        <v>-89.877616517029978</v>
      </c>
      <c r="AN559" s="31">
        <f t="shared" si="394"/>
        <v>-46.609041557210297</v>
      </c>
      <c r="AO559" s="31">
        <f t="shared" si="395"/>
        <v>-89.892296000731662</v>
      </c>
      <c r="AP559" s="30">
        <f t="shared" si="370"/>
        <v>19.493882694704595</v>
      </c>
      <c r="AQ559" s="30">
        <f t="shared" si="371"/>
        <v>-19.244228782212005</v>
      </c>
      <c r="AR559" s="31">
        <f t="shared" si="396"/>
        <v>-52.680498509340424</v>
      </c>
      <c r="AS559" s="33">
        <f t="shared" si="397"/>
        <v>-184.01671509861146</v>
      </c>
      <c r="AT559" s="31">
        <f t="shared" si="398"/>
        <v>11.336036728687372</v>
      </c>
      <c r="AU559" s="31">
        <f t="shared" si="399"/>
        <v>74.267715343637818</v>
      </c>
      <c r="AV559" s="32">
        <f t="shared" si="400"/>
        <v>-0.60688229579818398</v>
      </c>
      <c r="AW559" s="31">
        <f t="shared" si="401"/>
        <v>-21.169665760804953</v>
      </c>
      <c r="AX559" s="34">
        <f t="shared" si="402"/>
        <v>10.729154432889187</v>
      </c>
      <c r="AY559" s="35">
        <f t="shared" si="403"/>
        <v>53.098049582832864</v>
      </c>
      <c r="AZ559" s="10">
        <f t="shared" si="377"/>
        <v>-114.4767196852053</v>
      </c>
      <c r="BA559" s="10">
        <f t="shared" si="378"/>
        <v>-309.1498160144746</v>
      </c>
      <c r="BB559" s="10">
        <f t="shared" si="404"/>
        <v>-129.1498160144746</v>
      </c>
      <c r="BC559" s="37"/>
      <c r="BD559" s="60">
        <f t="shared" si="405"/>
        <v>-114</v>
      </c>
      <c r="BE559" s="60">
        <f t="shared" si="406"/>
        <v>-309</v>
      </c>
      <c r="BF559" s="60">
        <f t="shared" si="407"/>
        <v>-129</v>
      </c>
      <c r="BI559" s="37">
        <f t="shared" si="372"/>
        <v>-35.503913350170265</v>
      </c>
      <c r="BJ559" s="37">
        <f t="shared" si="373"/>
        <v>-89.038504294598454</v>
      </c>
      <c r="BK559" s="37">
        <f t="shared" si="374"/>
        <v>-37.021462258583803</v>
      </c>
      <c r="BL559" s="37">
        <f t="shared" si="375"/>
        <v>-89.192646204097557</v>
      </c>
    </row>
    <row r="560" spans="22:64" x14ac:dyDescent="0.35">
      <c r="V560" s="29">
        <v>6.5600000000000804</v>
      </c>
      <c r="W560" s="38">
        <f t="shared" si="379"/>
        <v>36307805.477016889</v>
      </c>
      <c r="X560" s="30">
        <f t="shared" si="376"/>
        <v>-6.6910605961528935</v>
      </c>
      <c r="Y560" s="31">
        <f t="shared" si="380"/>
        <v>-74.611315601350967</v>
      </c>
      <c r="Z560" s="31">
        <f t="shared" si="381"/>
        <v>-89.98934491656442</v>
      </c>
      <c r="AA560" s="31">
        <f t="shared" si="382"/>
        <v>52.430436452368461</v>
      </c>
      <c r="AB560" s="31">
        <f t="shared" si="383"/>
        <v>-89.863037642311866</v>
      </c>
      <c r="AC560" s="31">
        <f t="shared" si="384"/>
        <v>22.749741192521856</v>
      </c>
      <c r="AD560" s="31">
        <f t="shared" si="385"/>
        <v>85.821498013713992</v>
      </c>
      <c r="AE560" s="31">
        <f t="shared" si="386"/>
        <v>-6.1221985526135434</v>
      </c>
      <c r="AF560" s="31">
        <f t="shared" si="387"/>
        <v>-94.030884545162294</v>
      </c>
      <c r="AG560" s="31">
        <f t="shared" si="369"/>
        <v>73.803921600570277</v>
      </c>
      <c r="AH560" s="31">
        <f t="shared" si="388"/>
        <v>-139.02931870757311</v>
      </c>
      <c r="AI560" s="31">
        <f t="shared" si="389"/>
        <v>-89.999993592970895</v>
      </c>
      <c r="AJ560" s="31">
        <f t="shared" si="390"/>
        <v>72.024358613378482</v>
      </c>
      <c r="AK560" s="31">
        <f t="shared" si="391"/>
        <v>89.985648255099036</v>
      </c>
      <c r="AL560" s="32">
        <f t="shared" si="392"/>
        <v>-53.608002184626606</v>
      </c>
      <c r="AM560" s="31">
        <f t="shared" si="393"/>
        <v>-89.880402297025228</v>
      </c>
      <c r="AN560" s="31">
        <f t="shared" si="394"/>
        <v>-46.809040678250959</v>
      </c>
      <c r="AO560" s="31">
        <f t="shared" si="395"/>
        <v>-89.894747634897087</v>
      </c>
      <c r="AP560" s="30">
        <f t="shared" si="370"/>
        <v>19.493882694704595</v>
      </c>
      <c r="AQ560" s="30">
        <f t="shared" si="371"/>
        <v>-19.244228782212005</v>
      </c>
      <c r="AR560" s="31">
        <f t="shared" si="396"/>
        <v>-52.681585318371916</v>
      </c>
      <c r="AS560" s="33">
        <f t="shared" si="397"/>
        <v>-183.92563218005938</v>
      </c>
      <c r="AT560" s="31">
        <f t="shared" si="398"/>
        <v>11.521642639004755</v>
      </c>
      <c r="AU560" s="31">
        <f t="shared" si="399"/>
        <v>74.608662234556974</v>
      </c>
      <c r="AV560" s="32">
        <f t="shared" si="400"/>
        <v>-0.63349361885581446</v>
      </c>
      <c r="AW560" s="31">
        <f t="shared" si="401"/>
        <v>-21.617732113041797</v>
      </c>
      <c r="AX560" s="34">
        <f t="shared" si="402"/>
        <v>10.888149020148941</v>
      </c>
      <c r="AY560" s="35">
        <f t="shared" si="403"/>
        <v>52.990930121515177</v>
      </c>
      <c r="AZ560" s="10">
        <f t="shared" si="377"/>
        <v>-114.71871805855194</v>
      </c>
      <c r="BA560" s="10">
        <f t="shared" si="378"/>
        <v>-309.20611016793379</v>
      </c>
      <c r="BB560" s="10">
        <f t="shared" si="404"/>
        <v>-129.20611016793379</v>
      </c>
      <c r="BC560" s="37"/>
      <c r="BD560" s="60">
        <f t="shared" si="405"/>
        <v>-115</v>
      </c>
      <c r="BE560" s="60">
        <f t="shared" si="406"/>
        <v>-309</v>
      </c>
      <c r="BF560" s="60">
        <f t="shared" si="407"/>
        <v>-129</v>
      </c>
      <c r="BI560" s="37">
        <f t="shared" si="372"/>
        <v>-35.703858309997521</v>
      </c>
      <c r="BJ560" s="37">
        <f t="shared" si="373"/>
        <v>-89.060386639368474</v>
      </c>
      <c r="BK560" s="37">
        <f t="shared" si="374"/>
        <v>-37.221423450331443</v>
      </c>
      <c r="BL560" s="37">
        <f t="shared" si="375"/>
        <v>-89.211021470021123</v>
      </c>
    </row>
    <row r="561" spans="22:64" x14ac:dyDescent="0.35">
      <c r="V561" s="29">
        <v>6.5700000000000802</v>
      </c>
      <c r="W561" s="36">
        <f t="shared" si="379"/>
        <v>37153522.909724161</v>
      </c>
      <c r="X561" s="30">
        <f t="shared" si="376"/>
        <v>-6.6910605961528935</v>
      </c>
      <c r="Y561" s="31">
        <f t="shared" si="380"/>
        <v>-74.811315594591122</v>
      </c>
      <c r="Z561" s="31">
        <f t="shared" si="381"/>
        <v>-89.989587455868971</v>
      </c>
      <c r="AA561" s="31">
        <f t="shared" si="382"/>
        <v>52.630435335441483</v>
      </c>
      <c r="AB561" s="31">
        <f t="shared" si="383"/>
        <v>-89.866155274723127</v>
      </c>
      <c r="AC561" s="31">
        <f t="shared" si="384"/>
        <v>22.948703314907256</v>
      </c>
      <c r="AD561" s="31">
        <f t="shared" si="385"/>
        <v>85.916286809653258</v>
      </c>
      <c r="AE561" s="31">
        <f t="shared" si="386"/>
        <v>-5.9232375403952773</v>
      </c>
      <c r="AF561" s="31">
        <f t="shared" si="387"/>
        <v>-93.939455920938855</v>
      </c>
      <c r="AG561" s="31">
        <f t="shared" si="369"/>
        <v>73.803921600570277</v>
      </c>
      <c r="AH561" s="31">
        <f t="shared" si="388"/>
        <v>-139.22931870757313</v>
      </c>
      <c r="AI561" s="31">
        <f t="shared" si="389"/>
        <v>-89.999993738812691</v>
      </c>
      <c r="AJ561" s="31">
        <f t="shared" si="390"/>
        <v>72.224358601114474</v>
      </c>
      <c r="AK561" s="31">
        <f t="shared" si="391"/>
        <v>89.985974940683931</v>
      </c>
      <c r="AL561" s="32">
        <f t="shared" si="392"/>
        <v>-53.808001332962789</v>
      </c>
      <c r="AM561" s="31">
        <f t="shared" si="393"/>
        <v>-89.88312466547238</v>
      </c>
      <c r="AN561" s="31">
        <f t="shared" si="394"/>
        <v>-47.009039838851166</v>
      </c>
      <c r="AO561" s="31">
        <f t="shared" si="395"/>
        <v>-89.89714346360114</v>
      </c>
      <c r="AP561" s="30">
        <f t="shared" si="370"/>
        <v>19.493882694704595</v>
      </c>
      <c r="AQ561" s="30">
        <f t="shared" si="371"/>
        <v>-19.244228782212005</v>
      </c>
      <c r="AR561" s="31">
        <f t="shared" si="396"/>
        <v>-52.682623466753853</v>
      </c>
      <c r="AS561" s="33">
        <f t="shared" si="397"/>
        <v>-183.83659938453999</v>
      </c>
      <c r="AT561" s="31">
        <f t="shared" si="398"/>
        <v>11.707851711630283</v>
      </c>
      <c r="AU561" s="31">
        <f t="shared" si="399"/>
        <v>74.942931068141647</v>
      </c>
      <c r="AV561" s="32">
        <f t="shared" si="400"/>
        <v>-0.66118542321012419</v>
      </c>
      <c r="AW561" s="31">
        <f t="shared" si="401"/>
        <v>-22.07337786561795</v>
      </c>
      <c r="AX561" s="34">
        <f t="shared" si="402"/>
        <v>11.046666288420159</v>
      </c>
      <c r="AY561" s="35">
        <f t="shared" si="403"/>
        <v>52.869553202523697</v>
      </c>
      <c r="AZ561" s="10">
        <f t="shared" si="377"/>
        <v>-114.96114931313755</v>
      </c>
      <c r="BA561" s="10">
        <f t="shared" si="378"/>
        <v>-309.27779594873493</v>
      </c>
      <c r="BB561" s="10">
        <f t="shared" si="404"/>
        <v>-129.27779594873493</v>
      </c>
      <c r="BC561" s="62"/>
      <c r="BD561" s="60">
        <f t="shared" si="405"/>
        <v>-115</v>
      </c>
      <c r="BE561" s="60">
        <f t="shared" si="406"/>
        <v>-309</v>
      </c>
      <c r="BF561" s="60">
        <f t="shared" si="407"/>
        <v>-129</v>
      </c>
      <c r="BI561" s="37">
        <f t="shared" si="372"/>
        <v>-35.90380574638943</v>
      </c>
      <c r="BJ561" s="37">
        <f t="shared" si="373"/>
        <v>-89.0817711460531</v>
      </c>
      <c r="BK561" s="37">
        <f t="shared" si="374"/>
        <v>-37.421386388414412</v>
      </c>
      <c r="BL561" s="37">
        <f t="shared" si="375"/>
        <v>-89.228978620665558</v>
      </c>
    </row>
    <row r="562" spans="22:64" x14ac:dyDescent="0.35">
      <c r="V562" s="29">
        <v>6.58000000000008</v>
      </c>
      <c r="W562" s="38">
        <f t="shared" si="379"/>
        <v>38018939.632063188</v>
      </c>
      <c r="X562" s="30">
        <f t="shared" si="376"/>
        <v>-6.6910605961528935</v>
      </c>
      <c r="Y562" s="31">
        <f t="shared" si="380"/>
        <v>-75.011315588135517</v>
      </c>
      <c r="Z562" s="31">
        <f t="shared" si="381"/>
        <v>-89.989824474305266</v>
      </c>
      <c r="AA562" s="31">
        <f t="shared" si="382"/>
        <v>52.830434268784224</v>
      </c>
      <c r="AB562" s="31">
        <f t="shared" si="383"/>
        <v>-89.869201941922526</v>
      </c>
      <c r="AC562" s="31">
        <f t="shared" si="384"/>
        <v>23.147711917887989</v>
      </c>
      <c r="AD562" s="31">
        <f t="shared" si="385"/>
        <v>86.008939591128566</v>
      </c>
      <c r="AE562" s="31">
        <f t="shared" si="386"/>
        <v>-5.7242299976161988</v>
      </c>
      <c r="AF562" s="31">
        <f t="shared" si="387"/>
        <v>-93.850086825099211</v>
      </c>
      <c r="AG562" s="31">
        <f t="shared" si="369"/>
        <v>73.803921600570277</v>
      </c>
      <c r="AH562" s="31">
        <f t="shared" si="388"/>
        <v>-139.42931870757312</v>
      </c>
      <c r="AI562" s="31">
        <f t="shared" si="389"/>
        <v>-89.999993881334703</v>
      </c>
      <c r="AJ562" s="31">
        <f t="shared" si="390"/>
        <v>72.424358589402431</v>
      </c>
      <c r="AK562" s="31">
        <f t="shared" si="391"/>
        <v>89.986294189997892</v>
      </c>
      <c r="AL562" s="32">
        <f t="shared" si="392"/>
        <v>-54.008000519630002</v>
      </c>
      <c r="AM562" s="31">
        <f t="shared" si="393"/>
        <v>-89.885785065758</v>
      </c>
      <c r="AN562" s="31">
        <f t="shared" si="394"/>
        <v>-47.209039037230411</v>
      </c>
      <c r="AO562" s="31">
        <f t="shared" si="395"/>
        <v>-89.899484757094811</v>
      </c>
      <c r="AP562" s="30">
        <f t="shared" si="370"/>
        <v>19.493882694704595</v>
      </c>
      <c r="AQ562" s="30">
        <f t="shared" si="371"/>
        <v>-19.244228782212005</v>
      </c>
      <c r="AR562" s="31">
        <f t="shared" si="396"/>
        <v>-52.68361512235402</v>
      </c>
      <c r="AS562" s="33">
        <f t="shared" si="397"/>
        <v>-183.74957158219402</v>
      </c>
      <c r="AT562" s="31">
        <f t="shared" si="398"/>
        <v>11.89464047124609</v>
      </c>
      <c r="AU562" s="31">
        <f t="shared" si="399"/>
        <v>75.270608022295804</v>
      </c>
      <c r="AV562" s="32">
        <f t="shared" si="400"/>
        <v>-0.68999428901219684</v>
      </c>
      <c r="AW562" s="31">
        <f t="shared" si="401"/>
        <v>-22.536614018839156</v>
      </c>
      <c r="AX562" s="34">
        <f t="shared" si="402"/>
        <v>11.204646182233894</v>
      </c>
      <c r="AY562" s="35">
        <f t="shared" si="403"/>
        <v>52.733994003456644</v>
      </c>
      <c r="AZ562" s="10">
        <f t="shared" si="377"/>
        <v>-115.20407548232282</v>
      </c>
      <c r="BA562" s="10">
        <f t="shared" si="378"/>
        <v>-309.3647738709243</v>
      </c>
      <c r="BB562" s="10">
        <f t="shared" si="404"/>
        <v>-129.3647738709243</v>
      </c>
      <c r="BC562" s="37"/>
      <c r="BD562" s="60">
        <f t="shared" si="405"/>
        <v>-115</v>
      </c>
      <c r="BE562" s="60">
        <f t="shared" si="406"/>
        <v>-309</v>
      </c>
      <c r="BF562" s="60">
        <f t="shared" si="407"/>
        <v>-129</v>
      </c>
      <c r="BI562" s="37">
        <f t="shared" si="372"/>
        <v>-36.103755547939514</v>
      </c>
      <c r="BJ562" s="37">
        <f t="shared" si="373"/>
        <v>-89.102669129156169</v>
      </c>
      <c r="BK562" s="37">
        <f t="shared" si="374"/>
        <v>-37.621350994263175</v>
      </c>
      <c r="BL562" s="37">
        <f t="shared" si="375"/>
        <v>-89.24652716303072</v>
      </c>
    </row>
    <row r="563" spans="22:64" x14ac:dyDescent="0.35">
      <c r="V563" s="29">
        <v>6.5900000000000798</v>
      </c>
      <c r="W563" s="38">
        <f t="shared" si="379"/>
        <v>38904514.499435283</v>
      </c>
      <c r="X563" s="30">
        <f t="shared" si="376"/>
        <v>-6.6910605961528935</v>
      </c>
      <c r="Y563" s="31">
        <f t="shared" si="380"/>
        <v>-75.211315581970467</v>
      </c>
      <c r="Z563" s="31">
        <f t="shared" si="381"/>
        <v>-89.990056097543615</v>
      </c>
      <c r="AA563" s="31">
        <f t="shared" si="382"/>
        <v>53.030433250134202</v>
      </c>
      <c r="AB563" s="31">
        <f t="shared" si="383"/>
        <v>-89.872179259224382</v>
      </c>
      <c r="AC563" s="31">
        <f t="shared" si="384"/>
        <v>23.346764929773734</v>
      </c>
      <c r="AD563" s="31">
        <f t="shared" si="385"/>
        <v>86.099503544486851</v>
      </c>
      <c r="AE563" s="31">
        <f t="shared" si="386"/>
        <v>-5.5251779982154261</v>
      </c>
      <c r="AF563" s="31">
        <f t="shared" si="387"/>
        <v>-93.762731812281146</v>
      </c>
      <c r="AG563" s="31">
        <f t="shared" si="369"/>
        <v>73.803921600570277</v>
      </c>
      <c r="AH563" s="31">
        <f t="shared" si="388"/>
        <v>-139.62931870757311</v>
      </c>
      <c r="AI563" s="31">
        <f t="shared" si="389"/>
        <v>-89.999994020612533</v>
      </c>
      <c r="AJ563" s="31">
        <f t="shared" si="390"/>
        <v>72.624358578217524</v>
      </c>
      <c r="AK563" s="31">
        <f t="shared" si="391"/>
        <v>89.986606172311099</v>
      </c>
      <c r="AL563" s="32">
        <f t="shared" si="392"/>
        <v>-54.207999742903077</v>
      </c>
      <c r="AM563" s="31">
        <f t="shared" si="393"/>
        <v>-89.888384908415659</v>
      </c>
      <c r="AN563" s="31">
        <f t="shared" si="394"/>
        <v>-47.409038271688381</v>
      </c>
      <c r="AO563" s="31">
        <f t="shared" si="395"/>
        <v>-89.901772756717094</v>
      </c>
      <c r="AP563" s="30">
        <f t="shared" si="370"/>
        <v>19.493882694704595</v>
      </c>
      <c r="AQ563" s="30">
        <f t="shared" si="371"/>
        <v>-19.244228782212005</v>
      </c>
      <c r="AR563" s="31">
        <f t="shared" si="396"/>
        <v>-52.684562357411217</v>
      </c>
      <c r="AS563" s="33">
        <f t="shared" si="397"/>
        <v>-183.66450456899824</v>
      </c>
      <c r="AT563" s="31">
        <f t="shared" si="398"/>
        <v>12.081986207446029</v>
      </c>
      <c r="AU563" s="31">
        <f t="shared" si="399"/>
        <v>75.591781060662171</v>
      </c>
      <c r="AV563" s="32">
        <f t="shared" si="400"/>
        <v>-0.71995744081663027</v>
      </c>
      <c r="AW563" s="31">
        <f t="shared" si="401"/>
        <v>-23.007443883234224</v>
      </c>
      <c r="AX563" s="34">
        <f t="shared" si="402"/>
        <v>11.362028766629399</v>
      </c>
      <c r="AY563" s="35">
        <f t="shared" si="403"/>
        <v>52.584337177427948</v>
      </c>
      <c r="AZ563" s="10">
        <f t="shared" si="377"/>
        <v>-115.44755839187408</v>
      </c>
      <c r="BA563" s="10">
        <f t="shared" si="378"/>
        <v>-309.46693542679031</v>
      </c>
      <c r="BB563" s="10">
        <f t="shared" si="404"/>
        <v>-129.46693542679031</v>
      </c>
      <c r="BC563" s="37"/>
      <c r="BD563" s="60">
        <f t="shared" si="405"/>
        <v>-115</v>
      </c>
      <c r="BE563" s="60">
        <f t="shared" si="406"/>
        <v>-309</v>
      </c>
      <c r="BF563" s="60">
        <f t="shared" si="407"/>
        <v>-129</v>
      </c>
      <c r="BI563" s="37">
        <f t="shared" si="372"/>
        <v>-36.30370760825037</v>
      </c>
      <c r="BJ563" s="37">
        <f t="shared" si="373"/>
        <v>-89.123091646810977</v>
      </c>
      <c r="BK563" s="37">
        <f t="shared" si="374"/>
        <v>-37.821317192841882</v>
      </c>
      <c r="BL563" s="37">
        <f t="shared" si="375"/>
        <v>-89.263676388409053</v>
      </c>
    </row>
    <row r="564" spans="22:64" x14ac:dyDescent="0.35">
      <c r="V564" s="29">
        <v>6.6000000000000796</v>
      </c>
      <c r="W564" s="36">
        <f t="shared" si="379"/>
        <v>39810717.055357039</v>
      </c>
      <c r="X564" s="30">
        <f t="shared" si="376"/>
        <v>-6.6910605961528935</v>
      </c>
      <c r="Y564" s="31">
        <f t="shared" si="380"/>
        <v>-75.41131557608287</v>
      </c>
      <c r="Z564" s="31">
        <f t="shared" si="381"/>
        <v>-89.990282448393685</v>
      </c>
      <c r="AA564" s="31">
        <f t="shared" si="382"/>
        <v>53.230432277330763</v>
      </c>
      <c r="AB564" s="31">
        <f t="shared" si="383"/>
        <v>-89.87508880517737</v>
      </c>
      <c r="AC564" s="31">
        <f t="shared" si="384"/>
        <v>23.545860370343476</v>
      </c>
      <c r="AD564" s="31">
        <f t="shared" si="385"/>
        <v>86.188024876783146</v>
      </c>
      <c r="AE564" s="31">
        <f t="shared" si="386"/>
        <v>-5.3260835245615255</v>
      </c>
      <c r="AF564" s="31">
        <f t="shared" si="387"/>
        <v>-93.677346376787909</v>
      </c>
      <c r="AG564" s="31">
        <f t="shared" si="369"/>
        <v>73.803921600570277</v>
      </c>
      <c r="AH564" s="31">
        <f t="shared" si="388"/>
        <v>-139.82931870757309</v>
      </c>
      <c r="AI564" s="31">
        <f t="shared" si="389"/>
        <v>-89.999994156720021</v>
      </c>
      <c r="AJ564" s="31">
        <f t="shared" si="390"/>
        <v>72.824358567535995</v>
      </c>
      <c r="AK564" s="31">
        <f t="shared" si="391"/>
        <v>89.986911053040615</v>
      </c>
      <c r="AL564" s="32">
        <f t="shared" si="392"/>
        <v>-54.407999001134478</v>
      </c>
      <c r="AM564" s="31">
        <f t="shared" si="393"/>
        <v>-89.890925571873467</v>
      </c>
      <c r="AN564" s="31">
        <f t="shared" si="394"/>
        <v>-47.6090375406013</v>
      </c>
      <c r="AO564" s="31">
        <f t="shared" si="395"/>
        <v>-89.904008675552873</v>
      </c>
      <c r="AP564" s="30">
        <f t="shared" si="370"/>
        <v>19.493882694704595</v>
      </c>
      <c r="AQ564" s="30">
        <f t="shared" si="371"/>
        <v>-19.244228782212005</v>
      </c>
      <c r="AR564" s="31">
        <f t="shared" si="396"/>
        <v>-52.685467152670235</v>
      </c>
      <c r="AS564" s="33">
        <f t="shared" si="397"/>
        <v>-183.58135505234077</v>
      </c>
      <c r="AT564" s="31">
        <f t="shared" si="398"/>
        <v>12.269866962255145</v>
      </c>
      <c r="AU564" s="31">
        <f t="shared" si="399"/>
        <v>75.906539704727336</v>
      </c>
      <c r="AV564" s="32">
        <f t="shared" si="400"/>
        <v>-0.75111270969225863</v>
      </c>
      <c r="AW564" s="31">
        <f t="shared" si="401"/>
        <v>-23.48586268590967</v>
      </c>
      <c r="AX564" s="34">
        <f t="shared" si="402"/>
        <v>11.518754252562887</v>
      </c>
      <c r="AY564" s="35">
        <f t="shared" si="403"/>
        <v>52.420677018817671</v>
      </c>
      <c r="AZ564" s="10">
        <f t="shared" si="377"/>
        <v>-115.69165963830554</v>
      </c>
      <c r="BA564" s="10">
        <f t="shared" si="378"/>
        <v>-309.58416291730953</v>
      </c>
      <c r="BB564" s="10">
        <f t="shared" si="404"/>
        <v>-129.58416291730953</v>
      </c>
      <c r="BC564" s="62"/>
      <c r="BD564" s="60">
        <f t="shared" si="405"/>
        <v>-116</v>
      </c>
      <c r="BE564" s="60">
        <f t="shared" si="406"/>
        <v>-310</v>
      </c>
      <c r="BF564" s="60">
        <f t="shared" si="407"/>
        <v>-130</v>
      </c>
      <c r="BI564" s="37">
        <f t="shared" si="372"/>
        <v>-36.503661825708647</v>
      </c>
      <c r="BJ564" s="37">
        <f t="shared" si="373"/>
        <v>-89.143049506537409</v>
      </c>
      <c r="BK564" s="37">
        <f t="shared" si="374"/>
        <v>-38.021284912489541</v>
      </c>
      <c r="BL564" s="37">
        <f t="shared" si="375"/>
        <v>-89.280435377249049</v>
      </c>
    </row>
    <row r="565" spans="22:64" x14ac:dyDescent="0.35">
      <c r="V565" s="29">
        <v>6.6100000000000803</v>
      </c>
      <c r="W565" s="38">
        <f t="shared" si="379"/>
        <v>40738027.780418836</v>
      </c>
      <c r="X565" s="30">
        <f t="shared" si="376"/>
        <v>-6.6910605961528935</v>
      </c>
      <c r="Y565" s="31">
        <f t="shared" si="380"/>
        <v>-75.611315570460278</v>
      </c>
      <c r="Z565" s="31">
        <f t="shared" si="381"/>
        <v>-89.990503646869641</v>
      </c>
      <c r="AA565" s="31">
        <f t="shared" si="382"/>
        <v>53.430431348310499</v>
      </c>
      <c r="AB565" s="31">
        <f t="shared" si="383"/>
        <v>-89.877932122401219</v>
      </c>
      <c r="AC565" s="31">
        <f t="shared" si="384"/>
        <v>23.744996346883077</v>
      </c>
      <c r="AD565" s="31">
        <f t="shared" si="385"/>
        <v>86.274548831852286</v>
      </c>
      <c r="AE565" s="31">
        <f t="shared" si="386"/>
        <v>-5.1269484714195954</v>
      </c>
      <c r="AF565" s="31">
        <f t="shared" si="387"/>
        <v>-93.593886937418574</v>
      </c>
      <c r="AG565" s="31">
        <f t="shared" si="369"/>
        <v>73.803921600570277</v>
      </c>
      <c r="AH565" s="31">
        <f t="shared" si="388"/>
        <v>-140.02931870757311</v>
      </c>
      <c r="AI565" s="31">
        <f t="shared" si="389"/>
        <v>-89.999994289729301</v>
      </c>
      <c r="AJ565" s="31">
        <f t="shared" si="390"/>
        <v>73.024358557335262</v>
      </c>
      <c r="AK565" s="31">
        <f t="shared" si="391"/>
        <v>89.987208993838152</v>
      </c>
      <c r="AL565" s="32">
        <f t="shared" si="392"/>
        <v>-54.607998292750885</v>
      </c>
      <c r="AM565" s="31">
        <f t="shared" si="393"/>
        <v>-89.893408403184836</v>
      </c>
      <c r="AN565" s="31">
        <f t="shared" si="394"/>
        <v>-47.809036842418458</v>
      </c>
      <c r="AO565" s="31">
        <f t="shared" si="395"/>
        <v>-89.906193699075985</v>
      </c>
      <c r="AP565" s="30">
        <f t="shared" si="370"/>
        <v>19.493882694704595</v>
      </c>
      <c r="AQ565" s="30">
        <f t="shared" si="371"/>
        <v>-19.244228782212005</v>
      </c>
      <c r="AR565" s="31">
        <f t="shared" si="396"/>
        <v>-52.686331401345463</v>
      </c>
      <c r="AS565" s="33">
        <f t="shared" si="397"/>
        <v>-183.50008063649454</v>
      </c>
      <c r="AT565" s="31">
        <f t="shared" si="398"/>
        <v>12.458261516707163</v>
      </c>
      <c r="AU565" s="31">
        <f t="shared" si="399"/>
        <v>76.214974817785631</v>
      </c>
      <c r="AV565" s="32">
        <f t="shared" si="400"/>
        <v>-0.78349849079515721</v>
      </c>
      <c r="AW565" s="31">
        <f t="shared" si="401"/>
        <v>-23.971857179245205</v>
      </c>
      <c r="AX565" s="34">
        <f t="shared" si="402"/>
        <v>11.674763025912005</v>
      </c>
      <c r="AY565" s="35">
        <f t="shared" si="403"/>
        <v>52.243117638540426</v>
      </c>
      <c r="AZ565" s="10">
        <f t="shared" si="377"/>
        <v>-115.93644056347212</v>
      </c>
      <c r="BA565" s="10">
        <f t="shared" si="378"/>
        <v>-309.71632927273856</v>
      </c>
      <c r="BB565" s="10">
        <f t="shared" si="404"/>
        <v>-129.71632927273856</v>
      </c>
      <c r="BC565" s="37"/>
      <c r="BD565" s="60">
        <f t="shared" si="405"/>
        <v>-116</v>
      </c>
      <c r="BE565" s="60">
        <f t="shared" si="406"/>
        <v>-310</v>
      </c>
      <c r="BF565" s="60">
        <f t="shared" si="407"/>
        <v>-130</v>
      </c>
      <c r="BI565" s="37">
        <f t="shared" si="372"/>
        <v>-36.703618103270223</v>
      </c>
      <c r="BJ565" s="37">
        <f t="shared" si="373"/>
        <v>-89.162553270873232</v>
      </c>
      <c r="BK565" s="37">
        <f t="shared" si="374"/>
        <v>-38.221254084768432</v>
      </c>
      <c r="BL565" s="37">
        <f t="shared" si="375"/>
        <v>-89.296813003911197</v>
      </c>
    </row>
    <row r="566" spans="22:64" x14ac:dyDescent="0.35">
      <c r="V566" s="29">
        <v>6.62000000000008</v>
      </c>
      <c r="W566" s="38">
        <f t="shared" si="379"/>
        <v>41686938.347041272</v>
      </c>
      <c r="X566" s="30">
        <f t="shared" si="376"/>
        <v>-6.6910605961528935</v>
      </c>
      <c r="Y566" s="31">
        <f t="shared" si="380"/>
        <v>-75.811315565090752</v>
      </c>
      <c r="Z566" s="31">
        <f t="shared" si="381"/>
        <v>-89.990719810253836</v>
      </c>
      <c r="AA566" s="31">
        <f t="shared" si="382"/>
        <v>53.630430461102847</v>
      </c>
      <c r="AB566" s="31">
        <f t="shared" si="383"/>
        <v>-89.880710718404288</v>
      </c>
      <c r="AC566" s="31">
        <f t="shared" si="384"/>
        <v>23.944171050387691</v>
      </c>
      <c r="AD566" s="31">
        <f t="shared" si="385"/>
        <v>86.359119706418099</v>
      </c>
      <c r="AE566" s="31">
        <f t="shared" si="386"/>
        <v>-4.9277746497531076</v>
      </c>
      <c r="AF566" s="31">
        <f t="shared" si="387"/>
        <v>-93.512310822240025</v>
      </c>
      <c r="AG566" s="31">
        <f t="shared" si="369"/>
        <v>73.803921600570277</v>
      </c>
      <c r="AH566" s="31">
        <f t="shared" si="388"/>
        <v>-140.2293187075731</v>
      </c>
      <c r="AI566" s="31">
        <f t="shared" si="389"/>
        <v>-89.99999441971093</v>
      </c>
      <c r="AJ566" s="31">
        <f t="shared" si="390"/>
        <v>73.22435854759361</v>
      </c>
      <c r="AK566" s="31">
        <f t="shared" si="391"/>
        <v>89.987500152675821</v>
      </c>
      <c r="AL566" s="32">
        <f t="shared" si="392"/>
        <v>-54.807997616249679</v>
      </c>
      <c r="AM566" s="31">
        <f t="shared" si="393"/>
        <v>-89.895834718742492</v>
      </c>
      <c r="AN566" s="31">
        <f t="shared" si="394"/>
        <v>-48.009036175658892</v>
      </c>
      <c r="AO566" s="31">
        <f t="shared" si="395"/>
        <v>-89.908328985777601</v>
      </c>
      <c r="AP566" s="30">
        <f t="shared" si="370"/>
        <v>19.493882694704595</v>
      </c>
      <c r="AQ566" s="30">
        <f t="shared" si="371"/>
        <v>-19.244228782212005</v>
      </c>
      <c r="AR566" s="31">
        <f t="shared" si="396"/>
        <v>-52.687156912919406</v>
      </c>
      <c r="AS566" s="33">
        <f t="shared" si="397"/>
        <v>-183.42063980801763</v>
      </c>
      <c r="AT566" s="31">
        <f t="shared" si="398"/>
        <v>12.647149376607302</v>
      </c>
      <c r="AU566" s="31">
        <f t="shared" si="399"/>
        <v>76.517178400546442</v>
      </c>
      <c r="AV566" s="32">
        <f t="shared" si="400"/>
        <v>-0.81715369626834777</v>
      </c>
      <c r="AW566" s="31">
        <f t="shared" si="401"/>
        <v>-24.465405254110177</v>
      </c>
      <c r="AX566" s="34">
        <f t="shared" si="402"/>
        <v>11.829995680338955</v>
      </c>
      <c r="AY566" s="35">
        <f t="shared" si="403"/>
        <v>52.051773146436261</v>
      </c>
      <c r="AZ566" s="10">
        <f t="shared" si="377"/>
        <v>-116.18196222515425</v>
      </c>
      <c r="BA566" s="10">
        <f t="shared" si="378"/>
        <v>-309.86329786578182</v>
      </c>
      <c r="BB566" s="10">
        <f t="shared" si="404"/>
        <v>-129.86329786578182</v>
      </c>
      <c r="BC566" s="37"/>
      <c r="BD566" s="60">
        <f t="shared" si="405"/>
        <v>-116</v>
      </c>
      <c r="BE566" s="60">
        <f t="shared" si="406"/>
        <v>-310</v>
      </c>
      <c r="BF566" s="60">
        <f t="shared" si="407"/>
        <v>-130</v>
      </c>
      <c r="BI566" s="37">
        <f t="shared" si="372"/>
        <v>-36.903576348254759</v>
      </c>
      <c r="BJ566" s="37">
        <f t="shared" si="373"/>
        <v>-89.181613262881982</v>
      </c>
      <c r="BK566" s="37">
        <f t="shared" si="374"/>
        <v>-38.421224644319039</v>
      </c>
      <c r="BL566" s="37">
        <f t="shared" si="375"/>
        <v>-89.312817941318485</v>
      </c>
    </row>
    <row r="567" spans="22:64" x14ac:dyDescent="0.35">
      <c r="V567" s="29">
        <v>6.6300000000000798</v>
      </c>
      <c r="W567" s="36">
        <f t="shared" si="379"/>
        <v>42657951.880167171</v>
      </c>
      <c r="X567" s="30">
        <f t="shared" si="376"/>
        <v>-6.6910605961528935</v>
      </c>
      <c r="Y567" s="31">
        <f t="shared" si="380"/>
        <v>-76.011315559962881</v>
      </c>
      <c r="Z567" s="31">
        <f t="shared" si="381"/>
        <v>-89.99093105315896</v>
      </c>
      <c r="AA567" s="31">
        <f t="shared" si="382"/>
        <v>53.830429613825942</v>
      </c>
      <c r="AB567" s="31">
        <f t="shared" si="383"/>
        <v>-89.883426066382683</v>
      </c>
      <c r="AC567" s="31">
        <f t="shared" si="384"/>
        <v>24.143382751923053</v>
      </c>
      <c r="AD567" s="31">
        <f t="shared" si="385"/>
        <v>86.44178086621406</v>
      </c>
      <c r="AE567" s="31">
        <f t="shared" si="386"/>
        <v>-4.7285637903667812</v>
      </c>
      <c r="AF567" s="31">
        <f t="shared" si="387"/>
        <v>-93.432576253327568</v>
      </c>
      <c r="AG567" s="31">
        <f t="shared" si="369"/>
        <v>73.803921600570277</v>
      </c>
      <c r="AH567" s="31">
        <f t="shared" si="388"/>
        <v>-140.42931870757309</v>
      </c>
      <c r="AI567" s="31">
        <f t="shared" si="389"/>
        <v>-89.999994546733816</v>
      </c>
      <c r="AJ567" s="31">
        <f t="shared" si="390"/>
        <v>73.424358538290392</v>
      </c>
      <c r="AK567" s="31">
        <f t="shared" si="391"/>
        <v>89.987784683929817</v>
      </c>
      <c r="AL567" s="32">
        <f t="shared" si="392"/>
        <v>-55.00799697019594</v>
      </c>
      <c r="AM567" s="31">
        <f t="shared" si="393"/>
        <v>-89.898205804976229</v>
      </c>
      <c r="AN567" s="31">
        <f t="shared" si="394"/>
        <v>-48.20903553890836</v>
      </c>
      <c r="AO567" s="31">
        <f t="shared" si="395"/>
        <v>-89.910415667780228</v>
      </c>
      <c r="AP567" s="30">
        <f t="shared" si="370"/>
        <v>19.493882694704595</v>
      </c>
      <c r="AQ567" s="30">
        <f t="shared" si="371"/>
        <v>-19.244228782212005</v>
      </c>
      <c r="AR567" s="31">
        <f t="shared" si="396"/>
        <v>-52.687945416782554</v>
      </c>
      <c r="AS567" s="33">
        <f t="shared" si="397"/>
        <v>-183.3429919211078</v>
      </c>
      <c r="AT567" s="31">
        <f t="shared" si="398"/>
        <v>12.836510757600156</v>
      </c>
      <c r="AU567" s="31">
        <f t="shared" si="399"/>
        <v>76.813243398134532</v>
      </c>
      <c r="AV567" s="32">
        <f t="shared" si="400"/>
        <v>-0.85211770335449855</v>
      </c>
      <c r="AW567" s="31">
        <f t="shared" si="401"/>
        <v>-24.966475559946037</v>
      </c>
      <c r="AX567" s="34">
        <f t="shared" si="402"/>
        <v>11.984393054245658</v>
      </c>
      <c r="AY567" s="35">
        <f t="shared" si="403"/>
        <v>51.846767838188498</v>
      </c>
      <c r="AZ567" s="10">
        <f t="shared" si="377"/>
        <v>-116.42828536340855</v>
      </c>
      <c r="BA567" s="10">
        <f t="shared" si="378"/>
        <v>-310.02492231996348</v>
      </c>
      <c r="BB567" s="10">
        <f t="shared" si="404"/>
        <v>-130.02492231996348</v>
      </c>
      <c r="BC567" s="62"/>
      <c r="BD567" s="60">
        <f t="shared" si="405"/>
        <v>-116</v>
      </c>
      <c r="BE567" s="60">
        <f t="shared" si="406"/>
        <v>-310</v>
      </c>
      <c r="BF567" s="60">
        <f t="shared" si="407"/>
        <v>-130</v>
      </c>
      <c r="BI567" s="37">
        <f t="shared" si="372"/>
        <v>-37.103536472149806</v>
      </c>
      <c r="BJ567" s="37">
        <f t="shared" si="373"/>
        <v>-89.200239571540266</v>
      </c>
      <c r="BK567" s="37">
        <f t="shared" si="374"/>
        <v>-38.621196528721839</v>
      </c>
      <c r="BL567" s="37">
        <f t="shared" si="375"/>
        <v>-89.328458665503916</v>
      </c>
    </row>
    <row r="568" spans="22:64" x14ac:dyDescent="0.35">
      <c r="V568" s="29">
        <v>6.6400000000000796</v>
      </c>
      <c r="W568" s="38">
        <f t="shared" si="379"/>
        <v>43651583.224024683</v>
      </c>
      <c r="X568" s="30">
        <f t="shared" si="376"/>
        <v>-6.6910605961528935</v>
      </c>
      <c r="Y568" s="31">
        <f t="shared" si="380"/>
        <v>-76.211315555065809</v>
      </c>
      <c r="Z568" s="31">
        <f t="shared" si="381"/>
        <v>-89.99113748758873</v>
      </c>
      <c r="AA568" s="31">
        <f t="shared" si="382"/>
        <v>54.030428804682629</v>
      </c>
      <c r="AB568" s="31">
        <f t="shared" si="383"/>
        <v>-89.886079606001005</v>
      </c>
      <c r="AC568" s="31">
        <f t="shared" si="384"/>
        <v>24.342629799139228</v>
      </c>
      <c r="AD568" s="31">
        <f t="shared" si="385"/>
        <v>86.522574762090386</v>
      </c>
      <c r="AE568" s="31">
        <f t="shared" si="386"/>
        <v>-4.5293175473968468</v>
      </c>
      <c r="AF568" s="31">
        <f t="shared" si="387"/>
        <v>-93.354642331499349</v>
      </c>
      <c r="AG568" s="31">
        <f t="shared" si="369"/>
        <v>73.803921600570277</v>
      </c>
      <c r="AH568" s="31">
        <f t="shared" si="388"/>
        <v>-140.62931870757308</v>
      </c>
      <c r="AI568" s="31">
        <f t="shared" si="389"/>
        <v>-89.99999467086532</v>
      </c>
      <c r="AJ568" s="31">
        <f t="shared" si="390"/>
        <v>73.62435852940591</v>
      </c>
      <c r="AK568" s="31">
        <f t="shared" si="391"/>
        <v>89.988062738462347</v>
      </c>
      <c r="AL568" s="32">
        <f t="shared" si="392"/>
        <v>-55.207996353219322</v>
      </c>
      <c r="AM568" s="31">
        <f t="shared" si="393"/>
        <v>-89.900522919034827</v>
      </c>
      <c r="AN568" s="31">
        <f t="shared" si="394"/>
        <v>-48.409034930816212</v>
      </c>
      <c r="AO568" s="31">
        <f t="shared" si="395"/>
        <v>-89.912454851437801</v>
      </c>
      <c r="AP568" s="30">
        <f t="shared" si="370"/>
        <v>19.493882694704595</v>
      </c>
      <c r="AQ568" s="30">
        <f t="shared" si="371"/>
        <v>-19.244228782212005</v>
      </c>
      <c r="AR568" s="31">
        <f t="shared" si="396"/>
        <v>-52.688698565720472</v>
      </c>
      <c r="AS568" s="33">
        <f t="shared" si="397"/>
        <v>-183.26709718293716</v>
      </c>
      <c r="AT568" s="31">
        <f t="shared" si="398"/>
        <v>13.026326569653094</v>
      </c>
      <c r="AU568" s="31">
        <f t="shared" si="399"/>
        <v>77.103263518200521</v>
      </c>
      <c r="AV568" s="32">
        <f t="shared" si="400"/>
        <v>-0.88843029763276915</v>
      </c>
      <c r="AW568" s="31">
        <f t="shared" si="401"/>
        <v>-25.475027134213679</v>
      </c>
      <c r="AX568" s="34">
        <f t="shared" si="402"/>
        <v>12.137896272020324</v>
      </c>
      <c r="AY568" s="35">
        <f t="shared" si="403"/>
        <v>51.628236383986845</v>
      </c>
      <c r="AZ568" s="10">
        <f t="shared" si="377"/>
        <v>-116.67547036248862</v>
      </c>
      <c r="BA568" s="10">
        <f t="shared" si="378"/>
        <v>-310.20104631601362</v>
      </c>
      <c r="BB568" s="10">
        <f t="shared" si="404"/>
        <v>-130.20104631601362</v>
      </c>
      <c r="BC568" s="37"/>
      <c r="BD568" s="60">
        <f t="shared" si="405"/>
        <v>-117</v>
      </c>
      <c r="BE568" s="60">
        <f t="shared" si="406"/>
        <v>-310</v>
      </c>
      <c r="BF568" s="60">
        <f t="shared" si="407"/>
        <v>-130</v>
      </c>
      <c r="BI568" s="37">
        <f t="shared" si="372"/>
        <v>-37.303498390423428</v>
      </c>
      <c r="BJ568" s="37">
        <f t="shared" si="373"/>
        <v>-89.218442057006428</v>
      </c>
      <c r="BK568" s="37">
        <f t="shared" si="374"/>
        <v>-38.821169678365052</v>
      </c>
      <c r="BL568" s="37">
        <f t="shared" si="375"/>
        <v>-89.343743460056857</v>
      </c>
    </row>
    <row r="569" spans="22:64" x14ac:dyDescent="0.35">
      <c r="V569" s="29">
        <v>6.6500000000000803</v>
      </c>
      <c r="W569" s="38">
        <f t="shared" si="379"/>
        <v>44668359.215104662</v>
      </c>
      <c r="X569" s="30">
        <f t="shared" si="376"/>
        <v>-6.6910605961528935</v>
      </c>
      <c r="Y569" s="31">
        <f t="shared" si="380"/>
        <v>-76.411315550389148</v>
      </c>
      <c r="Z569" s="31">
        <f t="shared" si="381"/>
        <v>-89.991339222997425</v>
      </c>
      <c r="AA569" s="31">
        <f t="shared" si="382"/>
        <v>54.230428031956635</v>
      </c>
      <c r="AB569" s="31">
        <f t="shared" si="383"/>
        <v>-89.888672744155528</v>
      </c>
      <c r="AC569" s="31">
        <f t="shared" si="384"/>
        <v>24.541910612931133</v>
      </c>
      <c r="AD569" s="31">
        <f t="shared" si="385"/>
        <v>86.601542946085999</v>
      </c>
      <c r="AE569" s="31">
        <f t="shared" si="386"/>
        <v>-4.3300375016542745</v>
      </c>
      <c r="AF569" s="31">
        <f t="shared" si="387"/>
        <v>-93.27846902106694</v>
      </c>
      <c r="AG569" s="31">
        <f t="shared" si="369"/>
        <v>73.803921600570277</v>
      </c>
      <c r="AH569" s="31">
        <f t="shared" si="388"/>
        <v>-140.82931870757309</v>
      </c>
      <c r="AI569" s="31">
        <f t="shared" si="389"/>
        <v>-89.999994792171222</v>
      </c>
      <c r="AJ569" s="31">
        <f t="shared" si="390"/>
        <v>73.824358520921308</v>
      </c>
      <c r="AK569" s="31">
        <f t="shared" si="391"/>
        <v>89.98833446370152</v>
      </c>
      <c r="AL569" s="32">
        <f t="shared" si="392"/>
        <v>-55.407995764011162</v>
      </c>
      <c r="AM569" s="31">
        <f t="shared" si="393"/>
        <v>-89.902787289452505</v>
      </c>
      <c r="AN569" s="31">
        <f t="shared" si="394"/>
        <v>-48.609034350092671</v>
      </c>
      <c r="AO569" s="31">
        <f t="shared" si="395"/>
        <v>-89.914447617922207</v>
      </c>
      <c r="AP569" s="30">
        <f t="shared" si="370"/>
        <v>19.493882694704595</v>
      </c>
      <c r="AQ569" s="30">
        <f t="shared" si="371"/>
        <v>-19.244228782212005</v>
      </c>
      <c r="AR569" s="31">
        <f t="shared" si="396"/>
        <v>-52.689417939254355</v>
      </c>
      <c r="AS569" s="33">
        <f t="shared" si="397"/>
        <v>-183.19291663898915</v>
      </c>
      <c r="AT569" s="31">
        <f t="shared" si="398"/>
        <v>13.216578401058577</v>
      </c>
      <c r="AU569" s="31">
        <f t="shared" si="399"/>
        <v>77.387333059834887</v>
      </c>
      <c r="AV569" s="32">
        <f t="shared" si="400"/>
        <v>-0.92613161131958177</v>
      </c>
      <c r="AW569" s="31">
        <f t="shared" si="401"/>
        <v>-25.991009043854568</v>
      </c>
      <c r="AX569" s="34">
        <f t="shared" si="402"/>
        <v>12.290446789738995</v>
      </c>
      <c r="AY569" s="35">
        <f t="shared" si="403"/>
        <v>51.396324015980319</v>
      </c>
      <c r="AZ569" s="10">
        <f t="shared" si="377"/>
        <v>-116.92357720817915</v>
      </c>
      <c r="BA569" s="10">
        <f t="shared" si="378"/>
        <v>-310.39150339925288</v>
      </c>
      <c r="BB569" s="10">
        <f t="shared" si="404"/>
        <v>-130.39150339925288</v>
      </c>
      <c r="BC569" s="37"/>
      <c r="BD569" s="60">
        <f t="shared" si="405"/>
        <v>-117</v>
      </c>
      <c r="BE569" s="60">
        <f t="shared" si="406"/>
        <v>-310</v>
      </c>
      <c r="BF569" s="60">
        <f t="shared" si="407"/>
        <v>-130</v>
      </c>
      <c r="BI569" s="37">
        <f t="shared" si="372"/>
        <v>-37.50346202234536</v>
      </c>
      <c r="BJ569" s="37">
        <f t="shared" si="373"/>
        <v>-89.236230355773486</v>
      </c>
      <c r="BK569" s="37">
        <f t="shared" si="374"/>
        <v>-39.021144036318432</v>
      </c>
      <c r="BL569" s="37">
        <f t="shared" si="375"/>
        <v>-89.358680420470606</v>
      </c>
    </row>
    <row r="570" spans="22:64" x14ac:dyDescent="0.35">
      <c r="V570" s="29">
        <v>6.6600000000000801</v>
      </c>
      <c r="W570" s="36">
        <f t="shared" si="379"/>
        <v>45708818.961495966</v>
      </c>
      <c r="X570" s="30">
        <f t="shared" si="376"/>
        <v>-6.6910605961528935</v>
      </c>
      <c r="Y570" s="31">
        <f t="shared" si="380"/>
        <v>-76.611315545922949</v>
      </c>
      <c r="Z570" s="31">
        <f t="shared" si="381"/>
        <v>-89.991536366347788</v>
      </c>
      <c r="AA570" s="31">
        <f t="shared" si="382"/>
        <v>54.430427294008879</v>
      </c>
      <c r="AB570" s="31">
        <f t="shared" si="383"/>
        <v>-89.891206855719915</v>
      </c>
      <c r="AC570" s="31">
        <f t="shared" si="384"/>
        <v>24.741223684239916</v>
      </c>
      <c r="AD570" s="31">
        <f t="shared" si="385"/>
        <v>86.678726087444176</v>
      </c>
      <c r="AE570" s="31">
        <f t="shared" si="386"/>
        <v>-4.1307251638270479</v>
      </c>
      <c r="AF570" s="31">
        <f t="shared" si="387"/>
        <v>-93.204017134623513</v>
      </c>
      <c r="AG570" s="31">
        <f t="shared" si="369"/>
        <v>73.803921600570277</v>
      </c>
      <c r="AH570" s="31">
        <f t="shared" si="388"/>
        <v>-141.02931870757308</v>
      </c>
      <c r="AI570" s="31">
        <f t="shared" si="389"/>
        <v>-89.999994910715884</v>
      </c>
      <c r="AJ570" s="31">
        <f t="shared" si="390"/>
        <v>74.024358512818537</v>
      </c>
      <c r="AK570" s="31">
        <f t="shared" si="391"/>
        <v>89.988600003719625</v>
      </c>
      <c r="AL570" s="32">
        <f t="shared" si="392"/>
        <v>-55.607995201321629</v>
      </c>
      <c r="AM570" s="31">
        <f t="shared" si="393"/>
        <v>-89.905000116800124</v>
      </c>
      <c r="AN570" s="31">
        <f t="shared" si="394"/>
        <v>-48.809033795505897</v>
      </c>
      <c r="AO570" s="31">
        <f t="shared" si="395"/>
        <v>-89.916395023796383</v>
      </c>
      <c r="AP570" s="30">
        <f t="shared" si="370"/>
        <v>19.493882694704595</v>
      </c>
      <c r="AQ570" s="30">
        <f t="shared" si="371"/>
        <v>-19.244228782212005</v>
      </c>
      <c r="AR570" s="31">
        <f t="shared" si="396"/>
        <v>-52.690105046840358</v>
      </c>
      <c r="AS570" s="33">
        <f t="shared" si="397"/>
        <v>-183.1204121584199</v>
      </c>
      <c r="AT570" s="31">
        <f t="shared" si="398"/>
        <v>13.407248502050411</v>
      </c>
      <c r="AU570" s="31">
        <f t="shared" si="399"/>
        <v>77.665546752957141</v>
      </c>
      <c r="AV570" s="32">
        <f t="shared" si="400"/>
        <v>-0.96526205660496189</v>
      </c>
      <c r="AW570" s="31">
        <f t="shared" si="401"/>
        <v>-26.51436004154877</v>
      </c>
      <c r="AX570" s="34">
        <f t="shared" si="402"/>
        <v>12.441986445445449</v>
      </c>
      <c r="AY570" s="35">
        <f t="shared" si="403"/>
        <v>51.151186711408371</v>
      </c>
      <c r="AZ570" s="10">
        <f t="shared" si="377"/>
        <v>-117.17266544042367</v>
      </c>
      <c r="BA570" s="10">
        <f t="shared" si="378"/>
        <v>-310.5961167911131</v>
      </c>
      <c r="BB570" s="10">
        <f t="shared" si="404"/>
        <v>-130.5961167911131</v>
      </c>
      <c r="BC570" s="62"/>
      <c r="BD570" s="60">
        <f t="shared" si="405"/>
        <v>-117</v>
      </c>
      <c r="BE570" s="60">
        <f t="shared" si="406"/>
        <v>-311</v>
      </c>
      <c r="BF570" s="60">
        <f t="shared" si="407"/>
        <v>-131</v>
      </c>
      <c r="BI570" s="37">
        <f t="shared" si="372"/>
        <v>-37.703427290816116</v>
      </c>
      <c r="BJ570" s="37">
        <f t="shared" si="373"/>
        <v>-89.25361388570839</v>
      </c>
      <c r="BK570" s="37">
        <f t="shared" si="374"/>
        <v>-39.221119548212656</v>
      </c>
      <c r="BL570" s="37">
        <f t="shared" si="375"/>
        <v>-89.373277458393218</v>
      </c>
    </row>
    <row r="571" spans="22:64" x14ac:dyDescent="0.35">
      <c r="V571" s="29">
        <v>6.6700000000000799</v>
      </c>
      <c r="W571" s="38">
        <f t="shared" si="379"/>
        <v>46773514.128728472</v>
      </c>
      <c r="X571" s="30">
        <f t="shared" si="376"/>
        <v>-6.6910605961528935</v>
      </c>
      <c r="Y571" s="31">
        <f t="shared" si="380"/>
        <v>-76.811315541657763</v>
      </c>
      <c r="Z571" s="31">
        <f t="shared" si="381"/>
        <v>-89.991729022167803</v>
      </c>
      <c r="AA571" s="31">
        <f t="shared" si="382"/>
        <v>54.630426589274144</v>
      </c>
      <c r="AB571" s="31">
        <f t="shared" si="383"/>
        <v>-89.893683284273976</v>
      </c>
      <c r="AC571" s="31">
        <f t="shared" si="384"/>
        <v>24.940567570989998</v>
      </c>
      <c r="AD571" s="31">
        <f t="shared" si="385"/>
        <v>86.754163988554041</v>
      </c>
      <c r="AE571" s="31">
        <f t="shared" si="386"/>
        <v>-3.9313819775465149</v>
      </c>
      <c r="AF571" s="31">
        <f t="shared" si="387"/>
        <v>-93.131248317887724</v>
      </c>
      <c r="AG571" s="31">
        <f t="shared" si="369"/>
        <v>73.803921600570277</v>
      </c>
      <c r="AH571" s="31">
        <f t="shared" si="388"/>
        <v>-141.2293187075731</v>
      </c>
      <c r="AI571" s="31">
        <f t="shared" si="389"/>
        <v>-89.999995026562132</v>
      </c>
      <c r="AJ571" s="31">
        <f t="shared" si="390"/>
        <v>74.22435850508046</v>
      </c>
      <c r="AK571" s="31">
        <f t="shared" si="391"/>
        <v>89.988859499309442</v>
      </c>
      <c r="AL571" s="32">
        <f t="shared" si="392"/>
        <v>-55.807994663957246</v>
      </c>
      <c r="AM571" s="31">
        <f t="shared" si="393"/>
        <v>-89.907162574321617</v>
      </c>
      <c r="AN571" s="31">
        <f t="shared" si="394"/>
        <v>-49.009033265879609</v>
      </c>
      <c r="AO571" s="31">
        <f t="shared" si="395"/>
        <v>-89.918298101574308</v>
      </c>
      <c r="AP571" s="30">
        <f t="shared" si="370"/>
        <v>19.493882694704595</v>
      </c>
      <c r="AQ571" s="30">
        <f t="shared" si="371"/>
        <v>-19.244228782212005</v>
      </c>
      <c r="AR571" s="31">
        <f t="shared" si="396"/>
        <v>-52.690761330933533</v>
      </c>
      <c r="AS571" s="33">
        <f t="shared" si="397"/>
        <v>-183.04954641946205</v>
      </c>
      <c r="AT571" s="31">
        <f t="shared" si="398"/>
        <v>13.59831976812201</v>
      </c>
      <c r="AU571" s="31">
        <f t="shared" si="399"/>
        <v>77.937999607836275</v>
      </c>
      <c r="AV571" s="32">
        <f t="shared" si="400"/>
        <v>-1.0058622540314308</v>
      </c>
      <c r="AW571" s="31">
        <f t="shared" si="401"/>
        <v>-27.045008239675489</v>
      </c>
      <c r="AX571" s="34">
        <f t="shared" si="402"/>
        <v>12.592457514090579</v>
      </c>
      <c r="AY571" s="35">
        <f t="shared" si="403"/>
        <v>50.892991368160786</v>
      </c>
      <c r="AZ571" s="10">
        <f t="shared" si="377"/>
        <v>-117.42279410117118</v>
      </c>
      <c r="BA571" s="10">
        <f t="shared" si="378"/>
        <v>-310.81469920806489</v>
      </c>
      <c r="BB571" s="10">
        <f t="shared" si="404"/>
        <v>-130.81469920806489</v>
      </c>
      <c r="BC571" s="37"/>
      <c r="BD571" s="60">
        <f t="shared" si="405"/>
        <v>-117</v>
      </c>
      <c r="BE571" s="60">
        <f t="shared" si="406"/>
        <v>-311</v>
      </c>
      <c r="BF571" s="60">
        <f t="shared" si="407"/>
        <v>-131</v>
      </c>
      <c r="BI571" s="37">
        <f t="shared" si="372"/>
        <v>-37.903394122203913</v>
      </c>
      <c r="BJ571" s="37">
        <f t="shared" si="373"/>
        <v>-89.270601850980043</v>
      </c>
      <c r="BK571" s="37">
        <f t="shared" si="374"/>
        <v>-39.421096162124314</v>
      </c>
      <c r="BL571" s="37">
        <f t="shared" si="375"/>
        <v>-89.387542305783583</v>
      </c>
    </row>
    <row r="572" spans="22:64" x14ac:dyDescent="0.35">
      <c r="V572" s="29">
        <v>6.6800000000000797</v>
      </c>
      <c r="W572" s="38">
        <f t="shared" si="379"/>
        <v>47863009.232272685</v>
      </c>
      <c r="X572" s="30">
        <f t="shared" si="376"/>
        <v>-6.6910605961528935</v>
      </c>
      <c r="Y572" s="31">
        <f t="shared" si="380"/>
        <v>-77.011315537584565</v>
      </c>
      <c r="Z572" s="31">
        <f t="shared" si="381"/>
        <v>-89.991917292606161</v>
      </c>
      <c r="AA572" s="31">
        <f t="shared" si="382"/>
        <v>54.830425916257596</v>
      </c>
      <c r="AB572" s="31">
        <f t="shared" si="383"/>
        <v>-89.896103342815863</v>
      </c>
      <c r="AC572" s="31">
        <f t="shared" si="384"/>
        <v>25.139940895155931</v>
      </c>
      <c r="AD572" s="31">
        <f t="shared" si="385"/>
        <v>86.827895600800218</v>
      </c>
      <c r="AE572" s="31">
        <f t="shared" si="386"/>
        <v>-3.7320093223239326</v>
      </c>
      <c r="AF572" s="31">
        <f t="shared" si="387"/>
        <v>-93.060125034621819</v>
      </c>
      <c r="AG572" s="31">
        <f t="shared" si="369"/>
        <v>73.803921600570277</v>
      </c>
      <c r="AH572" s="31">
        <f t="shared" si="388"/>
        <v>-141.42931870757309</v>
      </c>
      <c r="AI572" s="31">
        <f t="shared" si="389"/>
        <v>-89.9999951397714</v>
      </c>
      <c r="AJ572" s="31">
        <f t="shared" si="390"/>
        <v>74.424358497690662</v>
      </c>
      <c r="AK572" s="31">
        <f t="shared" si="391"/>
        <v>89.989113088058929</v>
      </c>
      <c r="AL572" s="32">
        <f t="shared" si="392"/>
        <v>-56.007994150778174</v>
      </c>
      <c r="AM572" s="31">
        <f t="shared" si="393"/>
        <v>-89.909275808555918</v>
      </c>
      <c r="AN572" s="31">
        <f t="shared" si="394"/>
        <v>-49.209032760090324</v>
      </c>
      <c r="AO572" s="31">
        <f t="shared" si="395"/>
        <v>-89.92015786026839</v>
      </c>
      <c r="AP572" s="30">
        <f t="shared" si="370"/>
        <v>19.493882694704595</v>
      </c>
      <c r="AQ572" s="30">
        <f t="shared" si="371"/>
        <v>-19.244228782212005</v>
      </c>
      <c r="AR572" s="31">
        <f t="shared" si="396"/>
        <v>-52.691388169921666</v>
      </c>
      <c r="AS572" s="33">
        <f t="shared" si="397"/>
        <v>-182.98028289489019</v>
      </c>
      <c r="AT572" s="31">
        <f t="shared" si="398"/>
        <v>13.789775723126736</v>
      </c>
      <c r="AU572" s="31">
        <f t="shared" si="399"/>
        <v>78.204786774384758</v>
      </c>
      <c r="AV572" s="32">
        <f t="shared" si="400"/>
        <v>-1.0479729559609401</v>
      </c>
      <c r="AW572" s="31">
        <f t="shared" si="401"/>
        <v>-27.582870804982146</v>
      </c>
      <c r="AX572" s="34">
        <f t="shared" si="402"/>
        <v>12.741802767165796</v>
      </c>
      <c r="AY572" s="35">
        <f t="shared" si="403"/>
        <v>50.621915969402608</v>
      </c>
      <c r="AZ572" s="10">
        <f t="shared" si="377"/>
        <v>-117.67402167741034</v>
      </c>
      <c r="BA572" s="10">
        <f t="shared" si="378"/>
        <v>-311.04705269134081</v>
      </c>
      <c r="BB572" s="10">
        <f t="shared" si="404"/>
        <v>-131.04705269134081</v>
      </c>
      <c r="BC572" s="37"/>
      <c r="BD572" s="60">
        <f t="shared" si="405"/>
        <v>-118</v>
      </c>
      <c r="BE572" s="60">
        <f t="shared" si="406"/>
        <v>-311</v>
      </c>
      <c r="BF572" s="60">
        <f t="shared" si="407"/>
        <v>-131</v>
      </c>
      <c r="BI572" s="37">
        <f t="shared" si="372"/>
        <v>-38.103362446188683</v>
      </c>
      <c r="BJ572" s="37">
        <f t="shared" si="373"/>
        <v>-89.287203246878349</v>
      </c>
      <c r="BK572" s="37">
        <f t="shared" si="374"/>
        <v>-39.621073828465782</v>
      </c>
      <c r="BL572" s="37">
        <f t="shared" si="375"/>
        <v>-89.401482518974859</v>
      </c>
    </row>
    <row r="573" spans="22:64" x14ac:dyDescent="0.35">
      <c r="V573" s="29">
        <v>6.6900000000000803</v>
      </c>
      <c r="W573" s="36">
        <f t="shared" si="379"/>
        <v>48977881.936853759</v>
      </c>
      <c r="X573" s="30">
        <f t="shared" si="376"/>
        <v>-6.6910605961528935</v>
      </c>
      <c r="Y573" s="31">
        <f t="shared" si="380"/>
        <v>-77.211315533694687</v>
      </c>
      <c r="Z573" s="31">
        <f t="shared" si="381"/>
        <v>-89.992101277486285</v>
      </c>
      <c r="AA573" s="31">
        <f t="shared" si="382"/>
        <v>55.030425273531691</v>
      </c>
      <c r="AB573" s="31">
        <f t="shared" si="383"/>
        <v>-89.898468314458114</v>
      </c>
      <c r="AC573" s="31">
        <f t="shared" si="384"/>
        <v>25.339342339954321</v>
      </c>
      <c r="AD573" s="31">
        <f t="shared" si="385"/>
        <v>86.899959040305802</v>
      </c>
      <c r="AE573" s="31">
        <f t="shared" si="386"/>
        <v>-3.5326085163615701</v>
      </c>
      <c r="AF573" s="31">
        <f t="shared" si="387"/>
        <v>-92.990610551638596</v>
      </c>
      <c r="AG573" s="31">
        <f t="shared" si="369"/>
        <v>73.803921600570277</v>
      </c>
      <c r="AH573" s="31">
        <f t="shared" si="388"/>
        <v>-141.62931870757311</v>
      </c>
      <c r="AI573" s="31">
        <f t="shared" si="389"/>
        <v>-89.999995250403714</v>
      </c>
      <c r="AJ573" s="31">
        <f t="shared" si="390"/>
        <v>74.624358490633483</v>
      </c>
      <c r="AK573" s="31">
        <f t="shared" si="391"/>
        <v>89.98936090442416</v>
      </c>
      <c r="AL573" s="32">
        <f t="shared" si="392"/>
        <v>-56.207993660695934</v>
      </c>
      <c r="AM573" s="31">
        <f t="shared" si="393"/>
        <v>-89.911340939944793</v>
      </c>
      <c r="AN573" s="31">
        <f t="shared" si="394"/>
        <v>-49.409032277065279</v>
      </c>
      <c r="AO573" s="31">
        <f t="shared" si="395"/>
        <v>-89.921975285924347</v>
      </c>
      <c r="AP573" s="30">
        <f t="shared" si="370"/>
        <v>19.493882694704595</v>
      </c>
      <c r="AQ573" s="30">
        <f t="shared" si="371"/>
        <v>-19.244228782212005</v>
      </c>
      <c r="AR573" s="31">
        <f t="shared" si="396"/>
        <v>-52.691986880934259</v>
      </c>
      <c r="AS573" s="33">
        <f t="shared" si="397"/>
        <v>-182.91258583756294</v>
      </c>
      <c r="AT573" s="31">
        <f t="shared" si="398"/>
        <v>13.981600502234413</v>
      </c>
      <c r="AU573" s="31">
        <f t="shared" si="399"/>
        <v>78.466003410860893</v>
      </c>
      <c r="AV573" s="32">
        <f t="shared" si="400"/>
        <v>-1.0916349652172441</v>
      </c>
      <c r="AW573" s="31">
        <f t="shared" si="401"/>
        <v>-28.12785367705202</v>
      </c>
      <c r="AX573" s="34">
        <f t="shared" si="402"/>
        <v>12.889965537017169</v>
      </c>
      <c r="AY573" s="35">
        <f t="shared" si="403"/>
        <v>50.338149733808876</v>
      </c>
      <c r="AZ573" s="10">
        <f t="shared" si="377"/>
        <v>-117.92640603941068</v>
      </c>
      <c r="BA573" s="10">
        <f t="shared" si="378"/>
        <v>-311.2929684509279</v>
      </c>
      <c r="BB573" s="10">
        <f t="shared" si="404"/>
        <v>-131.2929684509279</v>
      </c>
      <c r="BC573" s="62"/>
      <c r="BD573" s="60">
        <f t="shared" si="405"/>
        <v>-118</v>
      </c>
      <c r="BE573" s="60">
        <f t="shared" si="406"/>
        <v>-311</v>
      </c>
      <c r="BF573" s="60">
        <f t="shared" si="407"/>
        <v>-131</v>
      </c>
      <c r="BI573" s="37">
        <f t="shared" si="372"/>
        <v>-38.303332195613336</v>
      </c>
      <c r="BJ573" s="37">
        <f t="shared" si="373"/>
        <v>-89.303426864526656</v>
      </c>
      <c r="BK573" s="37">
        <f t="shared" si="374"/>
        <v>-39.821052499880253</v>
      </c>
      <c r="BL573" s="37">
        <f t="shared" si="375"/>
        <v>-89.415105482647135</v>
      </c>
    </row>
    <row r="574" spans="22:64" x14ac:dyDescent="0.35">
      <c r="V574" s="29">
        <v>6.7000000000000801</v>
      </c>
      <c r="W574" s="38">
        <f t="shared" si="379"/>
        <v>50118723.362736568</v>
      </c>
      <c r="X574" s="30">
        <f t="shared" si="376"/>
        <v>-6.6910605961528935</v>
      </c>
      <c r="Y574" s="31">
        <f t="shared" si="380"/>
        <v>-77.411315529979873</v>
      </c>
      <c r="Z574" s="31">
        <f t="shared" si="381"/>
        <v>-89.992281074359397</v>
      </c>
      <c r="AA574" s="31">
        <f t="shared" si="382"/>
        <v>55.23042465973311</v>
      </c>
      <c r="AB574" s="31">
        <f t="shared" si="383"/>
        <v>-89.900779453107731</v>
      </c>
      <c r="AC574" s="31">
        <f t="shared" si="384"/>
        <v>25.538770647155541</v>
      </c>
      <c r="AD574" s="31">
        <f t="shared" si="385"/>
        <v>86.970391603554404</v>
      </c>
      <c r="AE574" s="31">
        <f t="shared" si="386"/>
        <v>-3.3331808192441166</v>
      </c>
      <c r="AF574" s="31">
        <f t="shared" si="387"/>
        <v>-92.922668923912724</v>
      </c>
      <c r="AG574" s="31">
        <f t="shared" si="369"/>
        <v>73.803921600570277</v>
      </c>
      <c r="AH574" s="31">
        <f t="shared" si="388"/>
        <v>-141.82931870757309</v>
      </c>
      <c r="AI574" s="31">
        <f t="shared" si="389"/>
        <v>-89.999995358517708</v>
      </c>
      <c r="AJ574" s="31">
        <f t="shared" si="390"/>
        <v>74.824358483893903</v>
      </c>
      <c r="AK574" s="31">
        <f t="shared" si="391"/>
        <v>89.989603079800602</v>
      </c>
      <c r="AL574" s="32">
        <f t="shared" si="392"/>
        <v>-56.407993192670958</v>
      </c>
      <c r="AM574" s="31">
        <f t="shared" si="393"/>
        <v>-89.913359063426768</v>
      </c>
      <c r="AN574" s="31">
        <f t="shared" si="394"/>
        <v>-49.609031815779872</v>
      </c>
      <c r="AO574" s="31">
        <f t="shared" si="395"/>
        <v>-89.923751342143873</v>
      </c>
      <c r="AP574" s="30">
        <f t="shared" si="370"/>
        <v>19.493882694704595</v>
      </c>
      <c r="AQ574" s="30">
        <f t="shared" si="371"/>
        <v>-19.244228782212005</v>
      </c>
      <c r="AR574" s="31">
        <f t="shared" si="396"/>
        <v>-52.692558722531402</v>
      </c>
      <c r="AS574" s="33">
        <f t="shared" si="397"/>
        <v>-182.84642026605661</v>
      </c>
      <c r="AT574" s="31">
        <f t="shared" si="398"/>
        <v>14.173778834810824</v>
      </c>
      <c r="AU574" s="31">
        <f t="shared" si="399"/>
        <v>78.721744561607167</v>
      </c>
      <c r="AV574" s="32">
        <f t="shared" si="400"/>
        <v>-1.1368890490356645</v>
      </c>
      <c r="AW574" s="31">
        <f t="shared" si="401"/>
        <v>-28.679851313714693</v>
      </c>
      <c r="AX574" s="34">
        <f t="shared" si="402"/>
        <v>13.036889785775159</v>
      </c>
      <c r="AY574" s="35">
        <f t="shared" si="403"/>
        <v>50.041893247892475</v>
      </c>
      <c r="AZ574" s="10">
        <f t="shared" si="377"/>
        <v>-118.18000437423909</v>
      </c>
      <c r="BA574" s="10">
        <f t="shared" si="378"/>
        <v>-311.55222672736528</v>
      </c>
      <c r="BB574" s="10">
        <f t="shared" si="404"/>
        <v>-131.55222672736528</v>
      </c>
      <c r="BC574" s="37"/>
      <c r="BD574" s="60">
        <f t="shared" si="405"/>
        <v>-118</v>
      </c>
      <c r="BE574" s="60">
        <f t="shared" si="406"/>
        <v>-312</v>
      </c>
      <c r="BF574" s="60">
        <f t="shared" si="407"/>
        <v>-132</v>
      </c>
      <c r="BI574" s="37">
        <f t="shared" si="372"/>
        <v>-38.503303306341444</v>
      </c>
      <c r="BJ574" s="37">
        <f t="shared" si="373"/>
        <v>-89.319281295489716</v>
      </c>
      <c r="BK574" s="37">
        <f t="shared" si="374"/>
        <v>-40.021032131141411</v>
      </c>
      <c r="BL574" s="37">
        <f t="shared" si="375"/>
        <v>-89.428418413711441</v>
      </c>
    </row>
    <row r="575" spans="22:64" x14ac:dyDescent="0.35">
      <c r="V575" s="29">
        <v>6.7100000000000799</v>
      </c>
      <c r="W575" s="38">
        <f t="shared" si="379"/>
        <v>51286138.399145961</v>
      </c>
      <c r="X575" s="30">
        <f t="shared" si="376"/>
        <v>-6.6910605961528935</v>
      </c>
      <c r="Y575" s="31">
        <f t="shared" si="380"/>
        <v>-77.611315526432236</v>
      </c>
      <c r="Z575" s="31">
        <f t="shared" si="381"/>
        <v>-89.992456778556146</v>
      </c>
      <c r="AA575" s="31">
        <f t="shared" si="382"/>
        <v>55.430424073559934</v>
      </c>
      <c r="AB575" s="31">
        <f t="shared" si="383"/>
        <v>-89.903037984130904</v>
      </c>
      <c r="AC575" s="31">
        <f t="shared" si="384"/>
        <v>25.738224614510649</v>
      </c>
      <c r="AD575" s="31">
        <f t="shared" si="385"/>
        <v>87.039229782878735</v>
      </c>
      <c r="AE575" s="31">
        <f t="shared" si="386"/>
        <v>-3.1337274345145474</v>
      </c>
      <c r="AF575" s="31">
        <f t="shared" si="387"/>
        <v>-92.85626497980833</v>
      </c>
      <c r="AG575" s="31">
        <f t="shared" si="369"/>
        <v>73.803921600570277</v>
      </c>
      <c r="AH575" s="31">
        <f t="shared" si="388"/>
        <v>-142.02931870757308</v>
      </c>
      <c r="AI575" s="31">
        <f t="shared" si="389"/>
        <v>-89.999995464170752</v>
      </c>
      <c r="AJ575" s="31">
        <f t="shared" si="390"/>
        <v>75.024358477457639</v>
      </c>
      <c r="AK575" s="31">
        <f t="shared" si="391"/>
        <v>89.989839742592821</v>
      </c>
      <c r="AL575" s="32">
        <f t="shared" si="392"/>
        <v>-56.607992745710511</v>
      </c>
      <c r="AM575" s="31">
        <f t="shared" si="393"/>
        <v>-89.915331249017555</v>
      </c>
      <c r="AN575" s="31">
        <f t="shared" si="394"/>
        <v>-49.809031375255678</v>
      </c>
      <c r="AO575" s="31">
        <f t="shared" si="395"/>
        <v>-89.925486970595486</v>
      </c>
      <c r="AP575" s="30">
        <f t="shared" si="370"/>
        <v>19.493882694704595</v>
      </c>
      <c r="AQ575" s="30">
        <f t="shared" si="371"/>
        <v>-19.244228782212005</v>
      </c>
      <c r="AR575" s="31">
        <f t="shared" si="396"/>
        <v>-52.693104897277635</v>
      </c>
      <c r="AS575" s="33">
        <f t="shared" si="397"/>
        <v>-182.78175195040382</v>
      </c>
      <c r="AT575" s="31">
        <f t="shared" si="398"/>
        <v>14.366296027281249</v>
      </c>
      <c r="AU575" s="31">
        <f t="shared" si="399"/>
        <v>78.97210504345027</v>
      </c>
      <c r="AV575" s="32">
        <f t="shared" si="400"/>
        <v>-1.18377584849952</v>
      </c>
      <c r="AW575" s="31">
        <f t="shared" si="401"/>
        <v>-29.238746466573833</v>
      </c>
      <c r="AX575" s="34">
        <f t="shared" si="402"/>
        <v>13.182520178781729</v>
      </c>
      <c r="AY575" s="35">
        <f t="shared" si="403"/>
        <v>49.733358576876441</v>
      </c>
      <c r="AZ575" s="10">
        <f t="shared" si="377"/>
        <v>-118.43487311467513</v>
      </c>
      <c r="BA575" s="10">
        <f t="shared" si="378"/>
        <v>-311.82459667491355</v>
      </c>
      <c r="BB575" s="10">
        <f t="shared" si="404"/>
        <v>-131.82459667491355</v>
      </c>
      <c r="BC575" s="37"/>
      <c r="BD575" s="60">
        <f t="shared" si="405"/>
        <v>-118</v>
      </c>
      <c r="BE575" s="60">
        <f t="shared" si="406"/>
        <v>-312</v>
      </c>
      <c r="BF575" s="60">
        <f t="shared" si="407"/>
        <v>-132</v>
      </c>
      <c r="BI575" s="37">
        <f t="shared" si="372"/>
        <v>-38.703275717121564</v>
      </c>
      <c r="BJ575" s="37">
        <f t="shared" si="373"/>
        <v>-89.334774936279388</v>
      </c>
      <c r="BK575" s="37">
        <f t="shared" si="374"/>
        <v>-40.221012679057644</v>
      </c>
      <c r="BL575" s="37">
        <f t="shared" si="375"/>
        <v>-89.441428365106759</v>
      </c>
    </row>
    <row r="576" spans="22:64" x14ac:dyDescent="0.35">
      <c r="V576" s="29">
        <v>6.7200000000000797</v>
      </c>
      <c r="W576" s="36">
        <f t="shared" si="379"/>
        <v>52480746.024986945</v>
      </c>
      <c r="X576" s="30">
        <f t="shared" si="376"/>
        <v>-6.6910605961528935</v>
      </c>
      <c r="Y576" s="31">
        <f t="shared" si="380"/>
        <v>-77.811315523044286</v>
      </c>
      <c r="Z576" s="31">
        <f t="shared" si="381"/>
        <v>-89.99262848323724</v>
      </c>
      <c r="AA576" s="31">
        <f t="shared" si="382"/>
        <v>55.630423513768825</v>
      </c>
      <c r="AB576" s="31">
        <f t="shared" si="383"/>
        <v>-89.905245105002621</v>
      </c>
      <c r="AC576" s="31">
        <f t="shared" si="384"/>
        <v>25.937703093288519</v>
      </c>
      <c r="AD576" s="31">
        <f t="shared" si="385"/>
        <v>87.106509281804477</v>
      </c>
      <c r="AE576" s="31">
        <f t="shared" si="386"/>
        <v>-2.9342495121398358</v>
      </c>
      <c r="AF576" s="31">
        <f t="shared" si="387"/>
        <v>-92.791364306435383</v>
      </c>
      <c r="AG576" s="31">
        <f t="shared" si="369"/>
        <v>73.803921600570277</v>
      </c>
      <c r="AH576" s="31">
        <f t="shared" si="388"/>
        <v>-142.22931870757307</v>
      </c>
      <c r="AI576" s="31">
        <f t="shared" si="389"/>
        <v>-89.999995567418836</v>
      </c>
      <c r="AJ576" s="31">
        <f t="shared" si="390"/>
        <v>75.224358471311078</v>
      </c>
      <c r="AK576" s="31">
        <f t="shared" si="391"/>
        <v>89.990071018282535</v>
      </c>
      <c r="AL576" s="32">
        <f t="shared" si="392"/>
        <v>-56.807992318866582</v>
      </c>
      <c r="AM576" s="31">
        <f t="shared" si="393"/>
        <v>-89.917258542377382</v>
      </c>
      <c r="AN576" s="31">
        <f t="shared" si="394"/>
        <v>-50.009030954558298</v>
      </c>
      <c r="AO576" s="31">
        <f t="shared" si="395"/>
        <v>-89.927183091513683</v>
      </c>
      <c r="AP576" s="30">
        <f t="shared" si="370"/>
        <v>19.493882694704595</v>
      </c>
      <c r="AQ576" s="30">
        <f t="shared" si="371"/>
        <v>-19.244228782212005</v>
      </c>
      <c r="AR576" s="31">
        <f t="shared" si="396"/>
        <v>-52.693626554205544</v>
      </c>
      <c r="AS576" s="33">
        <f t="shared" si="397"/>
        <v>-182.71854739794907</v>
      </c>
      <c r="AT576" s="31">
        <f t="shared" si="398"/>
        <v>14.559137946032813</v>
      </c>
      <c r="AU576" s="31">
        <f t="shared" si="399"/>
        <v>79.217179340386679</v>
      </c>
      <c r="AV576" s="32">
        <f t="shared" si="400"/>
        <v>-1.2323357836919855</v>
      </c>
      <c r="AW576" s="31">
        <f t="shared" si="401"/>
        <v>-29.804409989822286</v>
      </c>
      <c r="AX576" s="34">
        <f t="shared" si="402"/>
        <v>13.326802162340828</v>
      </c>
      <c r="AY576" s="35">
        <f t="shared" si="403"/>
        <v>49.412769350564389</v>
      </c>
      <c r="AZ576" s="10">
        <f t="shared" si="377"/>
        <v>-118.69106786370277</v>
      </c>
      <c r="BA576" s="10">
        <f t="shared" si="378"/>
        <v>-312.10983626965708</v>
      </c>
      <c r="BB576" s="10">
        <f t="shared" si="404"/>
        <v>-132.10983626965708</v>
      </c>
      <c r="BC576" s="62"/>
      <c r="BD576" s="60">
        <f t="shared" si="405"/>
        <v>-119</v>
      </c>
      <c r="BE576" s="60">
        <f t="shared" si="406"/>
        <v>-312</v>
      </c>
      <c r="BF576" s="60">
        <f t="shared" si="407"/>
        <v>-132</v>
      </c>
      <c r="BI576" s="37">
        <f t="shared" si="372"/>
        <v>-38.903249369457519</v>
      </c>
      <c r="BJ576" s="37">
        <f t="shared" si="373"/>
        <v>-89.349915992760202</v>
      </c>
      <c r="BK576" s="37">
        <f t="shared" si="374"/>
        <v>-40.420994102380533</v>
      </c>
      <c r="BL576" s="37">
        <f t="shared" si="375"/>
        <v>-89.454142229512172</v>
      </c>
    </row>
    <row r="577" spans="22:64" x14ac:dyDescent="0.35">
      <c r="V577" s="29">
        <v>6.7300000000000804</v>
      </c>
      <c r="W577" s="38">
        <f t="shared" si="379"/>
        <v>53703179.637035273</v>
      </c>
      <c r="X577" s="30">
        <f t="shared" si="376"/>
        <v>-6.6910605961528935</v>
      </c>
      <c r="Y577" s="31">
        <f t="shared" si="380"/>
        <v>-78.011315519808846</v>
      </c>
      <c r="Z577" s="31">
        <f t="shared" si="381"/>
        <v>-89.992796279442743</v>
      </c>
      <c r="AA577" s="31">
        <f t="shared" si="382"/>
        <v>55.830422979172418</v>
      </c>
      <c r="AB577" s="31">
        <f t="shared" si="383"/>
        <v>-89.907401985941334</v>
      </c>
      <c r="AC577" s="31">
        <f t="shared" si="384"/>
        <v>26.137204985918991</v>
      </c>
      <c r="AD577" s="31">
        <f t="shared" si="385"/>
        <v>87.17226503023906</v>
      </c>
      <c r="AE577" s="31">
        <f t="shared" si="386"/>
        <v>-2.7347481508703311</v>
      </c>
      <c r="AF577" s="31">
        <f t="shared" si="387"/>
        <v>-92.727933235145002</v>
      </c>
      <c r="AG577" s="31">
        <f t="shared" si="369"/>
        <v>73.803921600570277</v>
      </c>
      <c r="AH577" s="31">
        <f t="shared" si="388"/>
        <v>-142.42931870757309</v>
      </c>
      <c r="AI577" s="31">
        <f t="shared" si="389"/>
        <v>-89.9999956683167</v>
      </c>
      <c r="AJ577" s="31">
        <f t="shared" si="390"/>
        <v>75.424358465441173</v>
      </c>
      <c r="AK577" s="31">
        <f t="shared" si="391"/>
        <v>89.990297029495125</v>
      </c>
      <c r="AL577" s="32">
        <f t="shared" si="392"/>
        <v>-57.007991911233759</v>
      </c>
      <c r="AM577" s="31">
        <f t="shared" si="393"/>
        <v>-89.919141965365228</v>
      </c>
      <c r="AN577" s="31">
        <f t="shared" si="394"/>
        <v>-50.209030552795397</v>
      </c>
      <c r="AO577" s="31">
        <f t="shared" si="395"/>
        <v>-89.928840604186803</v>
      </c>
      <c r="AP577" s="30">
        <f t="shared" si="370"/>
        <v>19.493882694704595</v>
      </c>
      <c r="AQ577" s="30">
        <f t="shared" si="371"/>
        <v>-19.244228782212005</v>
      </c>
      <c r="AR577" s="31">
        <f t="shared" si="396"/>
        <v>-52.694124791173138</v>
      </c>
      <c r="AS577" s="33">
        <f t="shared" si="397"/>
        <v>-182.65677383933181</v>
      </c>
      <c r="AT577" s="31">
        <f t="shared" si="398"/>
        <v>14.752291000405119</v>
      </c>
      <c r="AU577" s="31">
        <f t="shared" si="399"/>
        <v>79.457061506180438</v>
      </c>
      <c r="AV577" s="32">
        <f t="shared" si="400"/>
        <v>-1.2826089548433641</v>
      </c>
      <c r="AW577" s="31">
        <f t="shared" si="401"/>
        <v>-30.376700685478607</v>
      </c>
      <c r="AX577" s="34">
        <f t="shared" si="402"/>
        <v>13.469682045561754</v>
      </c>
      <c r="AY577" s="35">
        <f t="shared" si="403"/>
        <v>49.080360820701827</v>
      </c>
      <c r="AZ577" s="10">
        <f t="shared" si="377"/>
        <v>-118.94864331481335</v>
      </c>
      <c r="BA577" s="10">
        <f t="shared" si="378"/>
        <v>-312.40769224606282</v>
      </c>
      <c r="BB577" s="10">
        <f t="shared" si="404"/>
        <v>-132.40769224606282</v>
      </c>
      <c r="BC577" s="37"/>
      <c r="BD577" s="60">
        <f t="shared" si="405"/>
        <v>-119</v>
      </c>
      <c r="BE577" s="60">
        <f t="shared" si="406"/>
        <v>-312</v>
      </c>
      <c r="BF577" s="60">
        <f t="shared" si="407"/>
        <v>-132</v>
      </c>
      <c r="BI577" s="37">
        <f t="shared" si="372"/>
        <v>-39.103224207484502</v>
      </c>
      <c r="BJ577" s="37">
        <f t="shared" si="373"/>
        <v>-89.364712484456973</v>
      </c>
      <c r="BK577" s="37">
        <f t="shared" si="374"/>
        <v>-40.620976361717467</v>
      </c>
      <c r="BL577" s="37">
        <f t="shared" si="375"/>
        <v>-89.466566742975871</v>
      </c>
    </row>
    <row r="578" spans="22:64" x14ac:dyDescent="0.35">
      <c r="V578" s="29">
        <v>6.7400000000000801</v>
      </c>
      <c r="W578" s="38">
        <f t="shared" si="379"/>
        <v>54954087.385772683</v>
      </c>
      <c r="X578" s="30">
        <f t="shared" si="376"/>
        <v>-6.6910605961528935</v>
      </c>
      <c r="Y578" s="31">
        <f t="shared" si="380"/>
        <v>-78.211315516718997</v>
      </c>
      <c r="Z578" s="31">
        <f t="shared" si="381"/>
        <v>-89.992960256140421</v>
      </c>
      <c r="AA578" s="31">
        <f t="shared" si="382"/>
        <v>56.030422468636736</v>
      </c>
      <c r="AB578" s="31">
        <f t="shared" si="383"/>
        <v>-89.909509770529425</v>
      </c>
      <c r="AC578" s="31">
        <f t="shared" si="384"/>
        <v>26.336729243737462</v>
      </c>
      <c r="AD578" s="31">
        <f t="shared" si="385"/>
        <v>87.236531199496554</v>
      </c>
      <c r="AE578" s="31">
        <f t="shared" si="386"/>
        <v>-2.5352244004976932</v>
      </c>
      <c r="AF578" s="31">
        <f t="shared" si="387"/>
        <v>-92.665938827173292</v>
      </c>
      <c r="AG578" s="31">
        <f t="shared" si="369"/>
        <v>73.803921600570277</v>
      </c>
      <c r="AH578" s="31">
        <f t="shared" si="388"/>
        <v>-142.62931870757308</v>
      </c>
      <c r="AI578" s="31">
        <f t="shared" si="389"/>
        <v>-89.999995766917863</v>
      </c>
      <c r="AJ578" s="31">
        <f t="shared" si="390"/>
        <v>75.624358459835435</v>
      </c>
      <c r="AK578" s="31">
        <f t="shared" si="391"/>
        <v>89.990517896064716</v>
      </c>
      <c r="AL578" s="32">
        <f t="shared" si="392"/>
        <v>-57.207991521947378</v>
      </c>
      <c r="AM578" s="31">
        <f t="shared" si="393"/>
        <v>-89.920982516580622</v>
      </c>
      <c r="AN578" s="31">
        <f t="shared" si="394"/>
        <v>-50.409030169114743</v>
      </c>
      <c r="AO578" s="31">
        <f t="shared" si="395"/>
        <v>-89.930460387433769</v>
      </c>
      <c r="AP578" s="30">
        <f t="shared" si="370"/>
        <v>19.493882694704595</v>
      </c>
      <c r="AQ578" s="30">
        <f t="shared" si="371"/>
        <v>-19.244228782212005</v>
      </c>
      <c r="AR578" s="31">
        <f t="shared" si="396"/>
        <v>-52.69460065711985</v>
      </c>
      <c r="AS578" s="33">
        <f t="shared" si="397"/>
        <v>-182.59639921460706</v>
      </c>
      <c r="AT578" s="31">
        <f t="shared" si="398"/>
        <v>14.945742125813396</v>
      </c>
      <c r="AU578" s="31">
        <f t="shared" si="399"/>
        <v>79.691845074502538</v>
      </c>
      <c r="AV578" s="32">
        <f t="shared" si="400"/>
        <v>-1.3346350398062337</v>
      </c>
      <c r="AW578" s="31">
        <f t="shared" si="401"/>
        <v>-30.955465188104558</v>
      </c>
      <c r="AX578" s="34">
        <f t="shared" si="402"/>
        <v>13.611107086007163</v>
      </c>
      <c r="AY578" s="35">
        <f t="shared" si="403"/>
        <v>48.736379886397984</v>
      </c>
      <c r="AZ578" s="10">
        <f t="shared" si="377"/>
        <v>-119.20765316841151</v>
      </c>
      <c r="BA578" s="10">
        <f t="shared" si="378"/>
        <v>-312.7179000654383</v>
      </c>
      <c r="BB578" s="10">
        <f t="shared" si="404"/>
        <v>-132.7179000654383</v>
      </c>
      <c r="BC578" s="37"/>
      <c r="BD578" s="60">
        <f t="shared" si="405"/>
        <v>-119</v>
      </c>
      <c r="BE578" s="60">
        <f t="shared" si="406"/>
        <v>-313</v>
      </c>
      <c r="BF578" s="60">
        <f t="shared" si="407"/>
        <v>-133</v>
      </c>
      <c r="BI578" s="37">
        <f t="shared" si="372"/>
        <v>-39.303200177850719</v>
      </c>
      <c r="BJ578" s="37">
        <f t="shared" si="373"/>
        <v>-89.37917224876648</v>
      </c>
      <c r="BK578" s="37">
        <f t="shared" si="374"/>
        <v>-40.820959419448101</v>
      </c>
      <c r="BL578" s="37">
        <f t="shared" si="375"/>
        <v>-89.478708488462715</v>
      </c>
    </row>
    <row r="579" spans="22:64" x14ac:dyDescent="0.35">
      <c r="V579" s="29">
        <v>6.7500000000000799</v>
      </c>
      <c r="W579" s="36">
        <f t="shared" si="379"/>
        <v>56234132.519045368</v>
      </c>
      <c r="X579" s="30">
        <f t="shared" si="376"/>
        <v>-6.6910605961528935</v>
      </c>
      <c r="Y579" s="31">
        <f t="shared" si="380"/>
        <v>-78.411315513768216</v>
      </c>
      <c r="Z579" s="31">
        <f t="shared" si="381"/>
        <v>-89.993120500272866</v>
      </c>
      <c r="AA579" s="31">
        <f t="shared" si="382"/>
        <v>56.230421981078891</v>
      </c>
      <c r="AB579" s="31">
        <f t="shared" si="383"/>
        <v>-89.911569576319323</v>
      </c>
      <c r="AC579" s="31">
        <f t="shared" si="384"/>
        <v>26.536274864827057</v>
      </c>
      <c r="AD579" s="31">
        <f t="shared" si="385"/>
        <v>87.299341217150342</v>
      </c>
      <c r="AE579" s="31">
        <f t="shared" si="386"/>
        <v>-2.3356792640151625</v>
      </c>
      <c r="AF579" s="31">
        <f t="shared" si="387"/>
        <v>-92.605348859441861</v>
      </c>
      <c r="AG579" s="31">
        <f t="shared" si="369"/>
        <v>73.803921600570277</v>
      </c>
      <c r="AH579" s="31">
        <f t="shared" si="388"/>
        <v>-142.82931870757307</v>
      </c>
      <c r="AI579" s="31">
        <f t="shared" si="389"/>
        <v>-89.999995863274563</v>
      </c>
      <c r="AJ579" s="31">
        <f t="shared" si="390"/>
        <v>75.824358454481995</v>
      </c>
      <c r="AK579" s="31">
        <f t="shared" si="391"/>
        <v>89.990733735097677</v>
      </c>
      <c r="AL579" s="32">
        <f t="shared" si="392"/>
        <v>-57.407991150181743</v>
      </c>
      <c r="AM579" s="31">
        <f t="shared" si="393"/>
        <v>-89.922781171892964</v>
      </c>
      <c r="AN579" s="31">
        <f t="shared" si="394"/>
        <v>-50.609029802702537</v>
      </c>
      <c r="AO579" s="31">
        <f t="shared" si="395"/>
        <v>-89.93204330006985</v>
      </c>
      <c r="AP579" s="30">
        <f t="shared" si="370"/>
        <v>19.493882694704595</v>
      </c>
      <c r="AQ579" s="30">
        <f t="shared" si="371"/>
        <v>-19.244228782212005</v>
      </c>
      <c r="AR579" s="31">
        <f t="shared" si="396"/>
        <v>-52.695055154225109</v>
      </c>
      <c r="AS579" s="33">
        <f t="shared" si="397"/>
        <v>-182.53739215951171</v>
      </c>
      <c r="AT579" s="31">
        <f t="shared" si="398"/>
        <v>15.139478767043562</v>
      </c>
      <c r="AU579" s="31">
        <f t="shared" si="399"/>
        <v>79.921622976246894</v>
      </c>
      <c r="AV579" s="32">
        <f t="shared" si="400"/>
        <v>-1.3884531882440045</v>
      </c>
      <c r="AW579" s="31">
        <f t="shared" si="401"/>
        <v>-31.540537891950049</v>
      </c>
      <c r="AX579" s="34">
        <f t="shared" si="402"/>
        <v>13.751025578799556</v>
      </c>
      <c r="AY579" s="35">
        <f t="shared" si="403"/>
        <v>48.381085084296842</v>
      </c>
      <c r="AZ579" s="10">
        <f t="shared" si="377"/>
        <v>-119.46815004467481</v>
      </c>
      <c r="BA579" s="10">
        <f t="shared" si="378"/>
        <v>-313.04018391961256</v>
      </c>
      <c r="BB579" s="10">
        <f t="shared" si="404"/>
        <v>-133.04018391961256</v>
      </c>
      <c r="BC579" s="62"/>
      <c r="BD579" s="60">
        <f t="shared" si="405"/>
        <v>-119</v>
      </c>
      <c r="BE579" s="60">
        <f t="shared" si="406"/>
        <v>-313</v>
      </c>
      <c r="BF579" s="60">
        <f t="shared" si="407"/>
        <v>-133</v>
      </c>
      <c r="BI579" s="37">
        <f t="shared" si="372"/>
        <v>-39.503177229604496</v>
      </c>
      <c r="BJ579" s="37">
        <f t="shared" si="373"/>
        <v>-89.393302945075291</v>
      </c>
      <c r="BK579" s="37">
        <f t="shared" si="374"/>
        <v>-41.020943239644765</v>
      </c>
      <c r="BL579" s="37">
        <f t="shared" si="375"/>
        <v>-89.490573899322357</v>
      </c>
    </row>
    <row r="580" spans="22:64" x14ac:dyDescent="0.35">
      <c r="V580" s="29">
        <v>6.7600000000000797</v>
      </c>
      <c r="W580" s="38">
        <f t="shared" si="379"/>
        <v>57543993.733726382</v>
      </c>
      <c r="X580" s="30">
        <f t="shared" si="376"/>
        <v>-6.6910605961528935</v>
      </c>
      <c r="Y580" s="31">
        <f t="shared" si="380"/>
        <v>-78.611315510950234</v>
      </c>
      <c r="Z580" s="31">
        <f t="shared" si="381"/>
        <v>-89.993277096803638</v>
      </c>
      <c r="AA580" s="31">
        <f t="shared" si="382"/>
        <v>56.430421515464708</v>
      </c>
      <c r="AB580" s="31">
        <f t="shared" si="383"/>
        <v>-89.913582495426027</v>
      </c>
      <c r="AC580" s="31">
        <f t="shared" si="384"/>
        <v>26.735840891953927</v>
      </c>
      <c r="AD580" s="31">
        <f t="shared" si="385"/>
        <v>87.360727781706544</v>
      </c>
      <c r="AE580" s="31">
        <f t="shared" si="386"/>
        <v>-2.1361136996844934</v>
      </c>
      <c r="AF580" s="31">
        <f t="shared" si="387"/>
        <v>-92.546131810523121</v>
      </c>
      <c r="AG580" s="31">
        <f t="shared" ref="AG580:AG643" si="408">DC_gain_comp</f>
        <v>73.803921600570277</v>
      </c>
      <c r="AH580" s="31">
        <f t="shared" si="388"/>
        <v>-143.02931870757308</v>
      </c>
      <c r="AI580" s="31">
        <f t="shared" si="389"/>
        <v>-89.999995957437932</v>
      </c>
      <c r="AJ580" s="31">
        <f t="shared" si="390"/>
        <v>76.024358449369501</v>
      </c>
      <c r="AK580" s="31">
        <f t="shared" si="391"/>
        <v>89.990944661034646</v>
      </c>
      <c r="AL580" s="32">
        <f t="shared" si="392"/>
        <v>-57.607990795148297</v>
      </c>
      <c r="AM580" s="31">
        <f t="shared" si="393"/>
        <v>-89.924538884958906</v>
      </c>
      <c r="AN580" s="31">
        <f t="shared" si="394"/>
        <v>-50.809029452781601</v>
      </c>
      <c r="AO580" s="31">
        <f t="shared" si="395"/>
        <v>-89.933590181362192</v>
      </c>
      <c r="AP580" s="30">
        <f t="shared" ref="AP580:AP643" si="409">-20*LOG(GmPS*Rsns)</f>
        <v>19.493882694704595</v>
      </c>
      <c r="AQ580" s="30">
        <f t="shared" ref="AQ580:AQ643" si="410">20*LOG(Vref/Vout)</f>
        <v>-19.244228782212005</v>
      </c>
      <c r="AR580" s="31">
        <f t="shared" si="396"/>
        <v>-52.695489239973504</v>
      </c>
      <c r="AS580" s="33">
        <f t="shared" si="397"/>
        <v>-182.4797219918853</v>
      </c>
      <c r="AT580" s="31">
        <f t="shared" si="398"/>
        <v>15.333488861753704</v>
      </c>
      <c r="AU580" s="31">
        <f t="shared" si="399"/>
        <v>80.146487463663803</v>
      </c>
      <c r="AV580" s="32">
        <f t="shared" si="400"/>
        <v>-1.4441019129711803</v>
      </c>
      <c r="AW580" s="31">
        <f t="shared" si="401"/>
        <v>-32.131740923316194</v>
      </c>
      <c r="AX580" s="34">
        <f t="shared" si="402"/>
        <v>13.889386948782523</v>
      </c>
      <c r="AY580" s="35">
        <f t="shared" si="403"/>
        <v>48.014746540347609</v>
      </c>
      <c r="AZ580" s="10">
        <f t="shared" si="377"/>
        <v>-119.73018539327353</v>
      </c>
      <c r="BA580" s="10">
        <f t="shared" si="378"/>
        <v>-313.3742567730028</v>
      </c>
      <c r="BB580" s="10">
        <f t="shared" si="404"/>
        <v>-133.3742567730028</v>
      </c>
      <c r="BC580" s="37"/>
      <c r="BD580" s="60">
        <f t="shared" si="405"/>
        <v>-120</v>
      </c>
      <c r="BE580" s="60">
        <f t="shared" si="406"/>
        <v>-313</v>
      </c>
      <c r="BF580" s="60">
        <f t="shared" si="407"/>
        <v>-133</v>
      </c>
      <c r="BI580" s="37">
        <f t="shared" ref="BI580:BI643" si="411">20*LOG(1/SQRT((W580/fp_filter)^2+1))</f>
        <v>-39.703155314086288</v>
      </c>
      <c r="BJ580" s="37">
        <f t="shared" ref="BJ580:BJ643" si="412">-180/PI()*ATAN(W580/fp_filter)</f>
        <v>-89.4071120587857</v>
      </c>
      <c r="BK580" s="37">
        <f t="shared" ref="BK580:BK643" si="413">20*LOG(1/SQRT((W580/f_L)^2+1))</f>
        <v>-41.220927787996267</v>
      </c>
      <c r="BL580" s="37">
        <f t="shared" ref="BL580:BL643" si="414">-180/PI()*ATAN(W580/f_L)</f>
        <v>-89.502169262679416</v>
      </c>
    </row>
    <row r="581" spans="22:64" x14ac:dyDescent="0.35">
      <c r="V581" s="29">
        <v>6.7700000000000804</v>
      </c>
      <c r="W581" s="38">
        <f t="shared" si="379"/>
        <v>58884365.535569832</v>
      </c>
      <c r="X581" s="30">
        <f t="shared" ref="X581:X644" si="415">DC_gain_power</f>
        <v>-6.6910605961528935</v>
      </c>
      <c r="Y581" s="31">
        <f t="shared" si="380"/>
        <v>-78.811315508259099</v>
      </c>
      <c r="Z581" s="31">
        <f t="shared" si="381"/>
        <v>-89.99343012876227</v>
      </c>
      <c r="AA581" s="31">
        <f t="shared" si="382"/>
        <v>56.630421070806577</v>
      </c>
      <c r="AB581" s="31">
        <f t="shared" si="383"/>
        <v>-89.915549595106</v>
      </c>
      <c r="AC581" s="31">
        <f t="shared" si="384"/>
        <v>26.935426410592193</v>
      </c>
      <c r="AD581" s="31">
        <f t="shared" si="385"/>
        <v>87.420722877091976</v>
      </c>
      <c r="AE581" s="31">
        <f t="shared" si="386"/>
        <v>-1.9365286230132241</v>
      </c>
      <c r="AF581" s="31">
        <f t="shared" si="387"/>
        <v>-92.488256846776295</v>
      </c>
      <c r="AG581" s="31">
        <f t="shared" si="408"/>
        <v>73.803921600570277</v>
      </c>
      <c r="AH581" s="31">
        <f t="shared" si="388"/>
        <v>-143.2293187075731</v>
      </c>
      <c r="AI581" s="31">
        <f t="shared" si="389"/>
        <v>-89.999996049457877</v>
      </c>
      <c r="AJ581" s="31">
        <f t="shared" si="390"/>
        <v>76.224358444487109</v>
      </c>
      <c r="AK581" s="31">
        <f t="shared" si="391"/>
        <v>89.991150785711369</v>
      </c>
      <c r="AL581" s="32">
        <f t="shared" si="392"/>
        <v>-57.807990456093954</v>
      </c>
      <c r="AM581" s="31">
        <f t="shared" si="393"/>
        <v>-89.926256587727963</v>
      </c>
      <c r="AN581" s="31">
        <f t="shared" si="394"/>
        <v>-51.009029118609668</v>
      </c>
      <c r="AO581" s="31">
        <f t="shared" si="395"/>
        <v>-89.935101851474471</v>
      </c>
      <c r="AP581" s="30">
        <f t="shared" si="409"/>
        <v>19.493882694704595</v>
      </c>
      <c r="AQ581" s="30">
        <f t="shared" si="410"/>
        <v>-19.244228782212005</v>
      </c>
      <c r="AR581" s="31">
        <f t="shared" si="396"/>
        <v>-52.695903829130302</v>
      </c>
      <c r="AS581" s="33">
        <f t="shared" si="397"/>
        <v>-182.42335869825075</v>
      </c>
      <c r="AT581" s="31">
        <f t="shared" si="398"/>
        <v>15.52776082421278</v>
      </c>
      <c r="AU581" s="31">
        <f t="shared" si="399"/>
        <v>80.366530040960313</v>
      </c>
      <c r="AV581" s="32">
        <f t="shared" si="400"/>
        <v>-1.5016189789358143</v>
      </c>
      <c r="AW581" s="31">
        <f t="shared" si="401"/>
        <v>-32.72888416073117</v>
      </c>
      <c r="AX581" s="34">
        <f t="shared" si="402"/>
        <v>14.026141845276966</v>
      </c>
      <c r="AY581" s="35">
        <f t="shared" si="403"/>
        <v>47.637645880229144</v>
      </c>
      <c r="AZ581" s="10">
        <f t="shared" ref="AZ581:AZ644" si="416">AR581+AX581+BI581+BK581</f>
        <v>-119.99380940041416</v>
      </c>
      <c r="BA581" s="10">
        <f t="shared" ref="BA581:BA644" si="417">AS581+AY581+BJ581+BL581</f>
        <v>-313.71982044602095</v>
      </c>
      <c r="BB581" s="10">
        <f t="shared" si="404"/>
        <v>-133.71982044602095</v>
      </c>
      <c r="BC581" s="37"/>
      <c r="BD581" s="60">
        <f t="shared" si="405"/>
        <v>-120</v>
      </c>
      <c r="BE581" s="60">
        <f t="shared" si="406"/>
        <v>-314</v>
      </c>
      <c r="BF581" s="60">
        <f t="shared" si="407"/>
        <v>-134</v>
      </c>
      <c r="BI581" s="37">
        <f t="shared" si="411"/>
        <v>-39.903134384825648</v>
      </c>
      <c r="BJ581" s="37">
        <f t="shared" si="412"/>
        <v>-89.420606905251731</v>
      </c>
      <c r="BK581" s="37">
        <f t="shared" si="413"/>
        <v>-41.420913031735189</v>
      </c>
      <c r="BL581" s="37">
        <f t="shared" si="414"/>
        <v>-89.513500722747608</v>
      </c>
    </row>
    <row r="582" spans="22:64" x14ac:dyDescent="0.35">
      <c r="V582" s="29">
        <v>6.7800000000000802</v>
      </c>
      <c r="W582" s="36">
        <f t="shared" si="379"/>
        <v>60255958.607446961</v>
      </c>
      <c r="X582" s="30">
        <f t="shared" si="415"/>
        <v>-6.6910605961528935</v>
      </c>
      <c r="Y582" s="31">
        <f t="shared" si="380"/>
        <v>-79.011315505689069</v>
      </c>
      <c r="Z582" s="31">
        <f t="shared" si="381"/>
        <v>-89.993579677288338</v>
      </c>
      <c r="AA582" s="31">
        <f t="shared" si="382"/>
        <v>56.830420646161315</v>
      </c>
      <c r="AB582" s="31">
        <f t="shared" si="383"/>
        <v>-89.917471918322988</v>
      </c>
      <c r="AC582" s="31">
        <f t="shared" si="384"/>
        <v>27.135030547034546</v>
      </c>
      <c r="AD582" s="31">
        <f t="shared" si="385"/>
        <v>87.47935778695107</v>
      </c>
      <c r="AE582" s="31">
        <f t="shared" si="386"/>
        <v>-1.7369249086461025</v>
      </c>
      <c r="AF582" s="31">
        <f t="shared" si="387"/>
        <v>-92.431693808660256</v>
      </c>
      <c r="AG582" s="31">
        <f t="shared" si="408"/>
        <v>73.803921600570277</v>
      </c>
      <c r="AH582" s="31">
        <f t="shared" si="388"/>
        <v>-143.42931870757309</v>
      </c>
      <c r="AI582" s="31">
        <f t="shared" si="389"/>
        <v>-89.9999961393832</v>
      </c>
      <c r="AJ582" s="31">
        <f t="shared" si="390"/>
        <v>76.424358439824459</v>
      </c>
      <c r="AK582" s="31">
        <f t="shared" si="391"/>
        <v>89.991352218417845</v>
      </c>
      <c r="AL582" s="32">
        <f t="shared" si="392"/>
        <v>-58.007990132299547</v>
      </c>
      <c r="AM582" s="31">
        <f t="shared" si="393"/>
        <v>-89.927935190936509</v>
      </c>
      <c r="AN582" s="31">
        <f t="shared" si="394"/>
        <v>-51.209028799477899</v>
      </c>
      <c r="AO582" s="31">
        <f t="shared" si="395"/>
        <v>-89.936579111901864</v>
      </c>
      <c r="AP582" s="30">
        <f t="shared" si="409"/>
        <v>19.493882694704595</v>
      </c>
      <c r="AQ582" s="30">
        <f t="shared" si="410"/>
        <v>-19.244228782212005</v>
      </c>
      <c r="AR582" s="31">
        <f t="shared" si="396"/>
        <v>-52.696299795631411</v>
      </c>
      <c r="AS582" s="33">
        <f t="shared" si="397"/>
        <v>-182.36827292056211</v>
      </c>
      <c r="AT582" s="31">
        <f t="shared" si="398"/>
        <v>15.722283529302965</v>
      </c>
      <c r="AU582" s="31">
        <f t="shared" si="399"/>
        <v>80.581841401024775</v>
      </c>
      <c r="AV582" s="32">
        <f t="shared" si="400"/>
        <v>-1.5610412903848523</v>
      </c>
      <c r="AW582" s="31">
        <f t="shared" si="401"/>
        <v>-33.331765305291938</v>
      </c>
      <c r="AX582" s="34">
        <f t="shared" si="402"/>
        <v>14.161242238918113</v>
      </c>
      <c r="AY582" s="35">
        <f t="shared" si="403"/>
        <v>47.250076095732837</v>
      </c>
      <c r="AZ582" s="10">
        <f t="shared" si="416"/>
        <v>-120.2590708937245</v>
      </c>
      <c r="BA582" s="10">
        <f t="shared" si="417"/>
        <v>-314.07656574252587</v>
      </c>
      <c r="BB582" s="10">
        <f t="shared" si="404"/>
        <v>-134.07656574252587</v>
      </c>
      <c r="BC582" s="62"/>
      <c r="BD582" s="60">
        <f t="shared" si="405"/>
        <v>-120</v>
      </c>
      <c r="BE582" s="60">
        <f t="shared" si="406"/>
        <v>-314</v>
      </c>
      <c r="BF582" s="60">
        <f t="shared" si="407"/>
        <v>-134</v>
      </c>
      <c r="BI582" s="37">
        <f t="shared" si="411"/>
        <v>-40.103114397442745</v>
      </c>
      <c r="BJ582" s="37">
        <f t="shared" si="412"/>
        <v>-89.433794633627272</v>
      </c>
      <c r="BK582" s="37">
        <f t="shared" si="413"/>
        <v>-41.620898939568463</v>
      </c>
      <c r="BL582" s="37">
        <f t="shared" si="414"/>
        <v>-89.524574284069303</v>
      </c>
    </row>
    <row r="583" spans="22:64" x14ac:dyDescent="0.35">
      <c r="V583" s="29">
        <v>6.79000000000008</v>
      </c>
      <c r="W583" s="38">
        <f t="shared" si="379"/>
        <v>61659500.186159655</v>
      </c>
      <c r="X583" s="30">
        <f t="shared" si="415"/>
        <v>-6.6910605961528935</v>
      </c>
      <c r="Y583" s="31">
        <f t="shared" si="380"/>
        <v>-79.211315503234715</v>
      </c>
      <c r="Z583" s="31">
        <f t="shared" si="381"/>
        <v>-89.993725821674431</v>
      </c>
      <c r="AA583" s="31">
        <f t="shared" si="382"/>
        <v>57.030420240628189</v>
      </c>
      <c r="AB583" s="31">
        <f t="shared" si="383"/>
        <v>-89.91935048430085</v>
      </c>
      <c r="AC583" s="31">
        <f t="shared" si="384"/>
        <v>27.334652466585073</v>
      </c>
      <c r="AD583" s="31">
        <f t="shared" si="385"/>
        <v>87.536663108747121</v>
      </c>
      <c r="AE583" s="31">
        <f t="shared" si="386"/>
        <v>-1.5373033921743477</v>
      </c>
      <c r="AF583" s="31">
        <f t="shared" si="387"/>
        <v>-92.376413197228146</v>
      </c>
      <c r="AG583" s="31">
        <f t="shared" si="408"/>
        <v>73.803921600570277</v>
      </c>
      <c r="AH583" s="31">
        <f t="shared" si="388"/>
        <v>-143.62931870757308</v>
      </c>
      <c r="AI583" s="31">
        <f t="shared" si="389"/>
        <v>-89.999996227261576</v>
      </c>
      <c r="AJ583" s="31">
        <f t="shared" si="390"/>
        <v>76.624358435371661</v>
      </c>
      <c r="AK583" s="31">
        <f t="shared" si="391"/>
        <v>89.99154906595632</v>
      </c>
      <c r="AL583" s="32">
        <f t="shared" si="392"/>
        <v>-58.207989823078272</v>
      </c>
      <c r="AM583" s="31">
        <f t="shared" si="393"/>
        <v>-89.929575584590665</v>
      </c>
      <c r="AN583" s="31">
        <f t="shared" si="394"/>
        <v>-51.40902849470941</v>
      </c>
      <c r="AO583" s="31">
        <f t="shared" si="395"/>
        <v>-89.938022745895921</v>
      </c>
      <c r="AP583" s="30">
        <f t="shared" si="409"/>
        <v>19.493882694704595</v>
      </c>
      <c r="AQ583" s="30">
        <f t="shared" si="410"/>
        <v>-19.244228782212005</v>
      </c>
      <c r="AR583" s="31">
        <f t="shared" si="396"/>
        <v>-52.696677974391164</v>
      </c>
      <c r="AS583" s="33">
        <f t="shared" si="397"/>
        <v>-182.31443594312407</v>
      </c>
      <c r="AT583" s="31">
        <f t="shared" si="398"/>
        <v>15.917046296808689</v>
      </c>
      <c r="AU583" s="31">
        <f t="shared" si="399"/>
        <v>80.792511367943263</v>
      </c>
      <c r="AV583" s="32">
        <f t="shared" si="400"/>
        <v>-1.622404776800809</v>
      </c>
      <c r="AW583" s="31">
        <f t="shared" si="401"/>
        <v>-33.940170003241342</v>
      </c>
      <c r="AX583" s="34">
        <f t="shared" si="402"/>
        <v>14.294641520007879</v>
      </c>
      <c r="AY583" s="35">
        <f t="shared" si="403"/>
        <v>46.852341364701921</v>
      </c>
      <c r="AZ583" s="10">
        <f t="shared" si="416"/>
        <v>-120.52601724554872</v>
      </c>
      <c r="BA583" s="10">
        <f t="shared" si="417"/>
        <v>-314.44417262373241</v>
      </c>
      <c r="BB583" s="10">
        <f t="shared" si="404"/>
        <v>-134.44417262373241</v>
      </c>
      <c r="BC583" s="37"/>
      <c r="BD583" s="60">
        <f t="shared" si="405"/>
        <v>-121</v>
      </c>
      <c r="BE583" s="60">
        <f t="shared" si="406"/>
        <v>-314</v>
      </c>
      <c r="BF583" s="60">
        <f t="shared" si="407"/>
        <v>-134</v>
      </c>
      <c r="BI583" s="37">
        <f t="shared" si="411"/>
        <v>-40.303095309554394</v>
      </c>
      <c r="BJ583" s="37">
        <f t="shared" si="412"/>
        <v>-89.446682230627957</v>
      </c>
      <c r="BK583" s="37">
        <f t="shared" si="413"/>
        <v>-41.820885481611029</v>
      </c>
      <c r="BL583" s="37">
        <f t="shared" si="414"/>
        <v>-89.535395814682332</v>
      </c>
    </row>
    <row r="584" spans="22:64" x14ac:dyDescent="0.35">
      <c r="V584" s="29">
        <v>6.8000000000000798</v>
      </c>
      <c r="W584" s="38">
        <f t="shared" si="379"/>
        <v>63095734.448031031</v>
      </c>
      <c r="X584" s="30">
        <f t="shared" si="415"/>
        <v>-6.6910605961528935</v>
      </c>
      <c r="Y584" s="31">
        <f t="shared" si="380"/>
        <v>-79.411315500890836</v>
      </c>
      <c r="Z584" s="31">
        <f t="shared" si="381"/>
        <v>-89.993868639408234</v>
      </c>
      <c r="AA584" s="31">
        <f t="shared" si="382"/>
        <v>57.230419853347037</v>
      </c>
      <c r="AB584" s="31">
        <f t="shared" si="383"/>
        <v>-89.921186289063996</v>
      </c>
      <c r="AC584" s="31">
        <f t="shared" si="384"/>
        <v>27.534291371830797</v>
      </c>
      <c r="AD584" s="31">
        <f t="shared" si="385"/>
        <v>87.592668767663824</v>
      </c>
      <c r="AE584" s="31">
        <f t="shared" si="386"/>
        <v>-1.337664871865897</v>
      </c>
      <c r="AF584" s="31">
        <f t="shared" si="387"/>
        <v>-92.322386160808392</v>
      </c>
      <c r="AG584" s="31">
        <f t="shared" si="408"/>
        <v>73.803921600570277</v>
      </c>
      <c r="AH584" s="31">
        <f t="shared" si="388"/>
        <v>-143.82931870757307</v>
      </c>
      <c r="AI584" s="31">
        <f t="shared" si="389"/>
        <v>-89.999996313139576</v>
      </c>
      <c r="AJ584" s="31">
        <f t="shared" si="390"/>
        <v>76.824358431119293</v>
      </c>
      <c r="AK584" s="31">
        <f t="shared" si="391"/>
        <v>89.991741432697992</v>
      </c>
      <c r="AL584" s="32">
        <f t="shared" si="392"/>
        <v>-58.40798952777422</v>
      </c>
      <c r="AM584" s="31">
        <f t="shared" si="393"/>
        <v>-89.931178638438084</v>
      </c>
      <c r="AN584" s="31">
        <f t="shared" si="394"/>
        <v>-51.609028203657715</v>
      </c>
      <c r="AO584" s="31">
        <f t="shared" si="395"/>
        <v>-89.939433518879667</v>
      </c>
      <c r="AP584" s="30">
        <f t="shared" si="409"/>
        <v>19.493882694704595</v>
      </c>
      <c r="AQ584" s="30">
        <f t="shared" si="410"/>
        <v>-19.244228782212005</v>
      </c>
      <c r="AR584" s="31">
        <f t="shared" si="396"/>
        <v>-52.697039163031022</v>
      </c>
      <c r="AS584" s="33">
        <f t="shared" si="397"/>
        <v>-182.26181967968807</v>
      </c>
      <c r="AT584" s="31">
        <f t="shared" si="398"/>
        <v>16.112038876011958</v>
      </c>
      <c r="AU584" s="31">
        <f t="shared" si="399"/>
        <v>80.998628844984921</v>
      </c>
      <c r="AV584" s="32">
        <f t="shared" si="400"/>
        <v>-1.685744278242528</v>
      </c>
      <c r="AW584" s="31">
        <f t="shared" si="401"/>
        <v>-34.553872022523329</v>
      </c>
      <c r="AX584" s="34">
        <f t="shared" si="402"/>
        <v>14.426294597769431</v>
      </c>
      <c r="AY584" s="35">
        <f t="shared" si="403"/>
        <v>46.444756822461592</v>
      </c>
      <c r="AZ584" s="10">
        <f t="shared" si="416"/>
        <v>-120.79469427526834</v>
      </c>
      <c r="BA584" s="10">
        <f t="shared" si="417"/>
        <v>-314.82231043065099</v>
      </c>
      <c r="BB584" s="10">
        <f t="shared" si="404"/>
        <v>-134.82231043065099</v>
      </c>
      <c r="BC584" s="37"/>
      <c r="BD584" s="60">
        <f t="shared" si="405"/>
        <v>-121</v>
      </c>
      <c r="BE584" s="60">
        <f t="shared" si="406"/>
        <v>-315</v>
      </c>
      <c r="BF584" s="60">
        <f t="shared" si="407"/>
        <v>-135</v>
      </c>
      <c r="BI584" s="37">
        <f t="shared" si="411"/>
        <v>-40.503077080684228</v>
      </c>
      <c r="BJ584" s="37">
        <f t="shared" si="412"/>
        <v>-89.459276524209059</v>
      </c>
      <c r="BK584" s="37">
        <f t="shared" si="413"/>
        <v>-42.020872629322525</v>
      </c>
      <c r="BL584" s="37">
        <f t="shared" si="414"/>
        <v>-89.545971049215439</v>
      </c>
    </row>
    <row r="585" spans="22:64" x14ac:dyDescent="0.35">
      <c r="V585" s="29">
        <v>6.8100000000000804</v>
      </c>
      <c r="W585" s="36">
        <f t="shared" si="379"/>
        <v>64565422.903477632</v>
      </c>
      <c r="X585" s="30">
        <f t="shared" si="415"/>
        <v>-6.6910605961528935</v>
      </c>
      <c r="Y585" s="31">
        <f t="shared" si="380"/>
        <v>-79.611315498652445</v>
      </c>
      <c r="Z585" s="31">
        <f t="shared" si="381"/>
        <v>-89.994008206213593</v>
      </c>
      <c r="AA585" s="31">
        <f t="shared" si="382"/>
        <v>57.430419483496387</v>
      </c>
      <c r="AB585" s="31">
        <f t="shared" si="383"/>
        <v>-89.922980305965325</v>
      </c>
      <c r="AC585" s="31">
        <f t="shared" si="384"/>
        <v>27.733946500988583</v>
      </c>
      <c r="AD585" s="31">
        <f t="shared" si="385"/>
        <v>87.647404030303633</v>
      </c>
      <c r="AE585" s="31">
        <f t="shared" si="386"/>
        <v>-1.1380101103203693</v>
      </c>
      <c r="AF585" s="31">
        <f t="shared" si="387"/>
        <v>-92.269584481875299</v>
      </c>
      <c r="AG585" s="31">
        <f t="shared" si="408"/>
        <v>73.803921600570277</v>
      </c>
      <c r="AH585" s="31">
        <f t="shared" si="388"/>
        <v>-144.02931870757308</v>
      </c>
      <c r="AI585" s="31">
        <f t="shared" si="389"/>
        <v>-89.999996397062759</v>
      </c>
      <c r="AJ585" s="31">
        <f t="shared" si="390"/>
        <v>77.024358427058303</v>
      </c>
      <c r="AK585" s="31">
        <f t="shared" si="391"/>
        <v>89.991929420638186</v>
      </c>
      <c r="AL585" s="32">
        <f t="shared" si="392"/>
        <v>-58.607989245761026</v>
      </c>
      <c r="AM585" s="31">
        <f t="shared" si="393"/>
        <v>-89.932745202429075</v>
      </c>
      <c r="AN585" s="31">
        <f t="shared" si="394"/>
        <v>-51.809027925705529</v>
      </c>
      <c r="AO585" s="31">
        <f t="shared" si="395"/>
        <v>-89.940812178853648</v>
      </c>
      <c r="AP585" s="30">
        <f t="shared" si="409"/>
        <v>19.493882694704595</v>
      </c>
      <c r="AQ585" s="30">
        <f t="shared" si="410"/>
        <v>-19.244228782212005</v>
      </c>
      <c r="AR585" s="31">
        <f t="shared" si="396"/>
        <v>-52.697384123533311</v>
      </c>
      <c r="AS585" s="33">
        <f t="shared" si="397"/>
        <v>-182.21039666072895</v>
      </c>
      <c r="AT585" s="31">
        <f t="shared" si="398"/>
        <v>16.307251430610499</v>
      </c>
      <c r="AU585" s="31">
        <f t="shared" si="399"/>
        <v>81.200281767744102</v>
      </c>
      <c r="AV585" s="32">
        <f t="shared" si="400"/>
        <v>-1.7510934307625843</v>
      </c>
      <c r="AW585" s="31">
        <f t="shared" si="401"/>
        <v>-35.172633484691637</v>
      </c>
      <c r="AX585" s="34">
        <f t="shared" si="402"/>
        <v>14.556157999847915</v>
      </c>
      <c r="AY585" s="35">
        <f t="shared" si="403"/>
        <v>46.027648283052464</v>
      </c>
      <c r="AZ585" s="10">
        <f t="shared" si="416"/>
        <v>-121.06514615130914</v>
      </c>
      <c r="BA585" s="10">
        <f t="shared" si="417"/>
        <v>-315.21063815675143</v>
      </c>
      <c r="BB585" s="10">
        <f t="shared" si="404"/>
        <v>-135.21063815675143</v>
      </c>
      <c r="BC585" s="62"/>
      <c r="BD585" s="60">
        <f t="shared" si="405"/>
        <v>-121</v>
      </c>
      <c r="BE585" s="60">
        <f t="shared" si="406"/>
        <v>-315</v>
      </c>
      <c r="BF585" s="60">
        <f t="shared" si="407"/>
        <v>-135</v>
      </c>
      <c r="BI585" s="37">
        <f t="shared" si="411"/>
        <v>-40.703059672176948</v>
      </c>
      <c r="BJ585" s="37">
        <f t="shared" si="412"/>
        <v>-89.471584187160758</v>
      </c>
      <c r="BK585" s="37">
        <f t="shared" si="413"/>
        <v>-42.220860355446789</v>
      </c>
      <c r="BL585" s="37">
        <f t="shared" si="414"/>
        <v>-89.556305591914153</v>
      </c>
    </row>
    <row r="586" spans="22:64" x14ac:dyDescent="0.35">
      <c r="V586" s="29">
        <v>6.8200000000000802</v>
      </c>
      <c r="W586" s="38">
        <f t="shared" si="379"/>
        <v>66069344.800771847</v>
      </c>
      <c r="X586" s="30">
        <f t="shared" si="415"/>
        <v>-6.6910605961528935</v>
      </c>
      <c r="Y586" s="31">
        <f t="shared" si="380"/>
        <v>-79.81131549651478</v>
      </c>
      <c r="Z586" s="31">
        <f t="shared" si="381"/>
        <v>-89.994144596090678</v>
      </c>
      <c r="AA586" s="31">
        <f t="shared" si="382"/>
        <v>57.630419130291699</v>
      </c>
      <c r="AB586" s="31">
        <f t="shared" si="383"/>
        <v>-89.924733486202257</v>
      </c>
      <c r="AC586" s="31">
        <f t="shared" si="384"/>
        <v>27.933617126324258</v>
      </c>
      <c r="AD586" s="31">
        <f t="shared" si="385"/>
        <v>87.700897518180383</v>
      </c>
      <c r="AE586" s="31">
        <f t="shared" si="386"/>
        <v>-0.93833983605171767</v>
      </c>
      <c r="AF586" s="31">
        <f t="shared" si="387"/>
        <v>-92.217980564112551</v>
      </c>
      <c r="AG586" s="31">
        <f t="shared" si="408"/>
        <v>73.803921600570277</v>
      </c>
      <c r="AH586" s="31">
        <f t="shared" si="388"/>
        <v>-144.22931870757307</v>
      </c>
      <c r="AI586" s="31">
        <f t="shared" si="389"/>
        <v>-89.99999647907562</v>
      </c>
      <c r="AJ586" s="31">
        <f t="shared" si="390"/>
        <v>77.224358423180064</v>
      </c>
      <c r="AK586" s="31">
        <f t="shared" si="391"/>
        <v>89.992113129450615</v>
      </c>
      <c r="AL586" s="32">
        <f t="shared" si="392"/>
        <v>-58.807988976440484</v>
      </c>
      <c r="AM586" s="31">
        <f t="shared" si="393"/>
        <v>-89.93427610716725</v>
      </c>
      <c r="AN586" s="31">
        <f t="shared" si="394"/>
        <v>-52.009027660263214</v>
      </c>
      <c r="AO586" s="31">
        <f t="shared" si="395"/>
        <v>-89.942159456792254</v>
      </c>
      <c r="AP586" s="30">
        <f t="shared" si="409"/>
        <v>19.493882694704595</v>
      </c>
      <c r="AQ586" s="30">
        <f t="shared" si="410"/>
        <v>-19.244228782212005</v>
      </c>
      <c r="AR586" s="31">
        <f t="shared" si="396"/>
        <v>-52.697713583822342</v>
      </c>
      <c r="AS586" s="33">
        <f t="shared" si="397"/>
        <v>-182.16014002090481</v>
      </c>
      <c r="AT586" s="31">
        <f t="shared" si="398"/>
        <v>16.502674523972352</v>
      </c>
      <c r="AU586" s="31">
        <f t="shared" si="399"/>
        <v>81.397557062138645</v>
      </c>
      <c r="AV586" s="32">
        <f t="shared" si="400"/>
        <v>-1.8184845526085485</v>
      </c>
      <c r="AW586" s="31">
        <f t="shared" si="401"/>
        <v>-35.796205153141422</v>
      </c>
      <c r="AX586" s="34">
        <f t="shared" si="402"/>
        <v>14.684189971363804</v>
      </c>
      <c r="AY586" s="35">
        <f t="shared" si="403"/>
        <v>45.601351908997223</v>
      </c>
      <c r="AZ586" s="10">
        <f t="shared" si="416"/>
        <v>-121.33741529352899</v>
      </c>
      <c r="BA586" s="10">
        <f t="shared" si="417"/>
        <v>-315.60880477212902</v>
      </c>
      <c r="BB586" s="10">
        <f t="shared" si="404"/>
        <v>-135.60880477212902</v>
      </c>
      <c r="BC586" s="37"/>
      <c r="BD586" s="60">
        <f t="shared" si="405"/>
        <v>-121</v>
      </c>
      <c r="BE586" s="60">
        <f t="shared" si="406"/>
        <v>-316</v>
      </c>
      <c r="BF586" s="60">
        <f t="shared" si="407"/>
        <v>-136</v>
      </c>
      <c r="BI586" s="37">
        <f t="shared" si="411"/>
        <v>-40.903043047116384</v>
      </c>
      <c r="BJ586" s="37">
        <f t="shared" si="412"/>
        <v>-89.483611740622962</v>
      </c>
      <c r="BK586" s="37">
        <f t="shared" si="413"/>
        <v>-42.420848633954066</v>
      </c>
      <c r="BL586" s="37">
        <f t="shared" si="414"/>
        <v>-89.566404919598469</v>
      </c>
    </row>
    <row r="587" spans="22:64" x14ac:dyDescent="0.35">
      <c r="V587" s="29">
        <v>6.83000000000008</v>
      </c>
      <c r="W587" s="38">
        <f t="shared" si="379"/>
        <v>67608297.539210707</v>
      </c>
      <c r="X587" s="30">
        <f t="shared" si="415"/>
        <v>-6.6910605961528935</v>
      </c>
      <c r="Y587" s="31">
        <f t="shared" si="380"/>
        <v>-80.011315494473351</v>
      </c>
      <c r="Z587" s="31">
        <f t="shared" si="381"/>
        <v>-89.994277881355174</v>
      </c>
      <c r="AA587" s="31">
        <f t="shared" si="382"/>
        <v>57.830418792983821</v>
      </c>
      <c r="AB587" s="31">
        <f t="shared" si="383"/>
        <v>-89.92644675932101</v>
      </c>
      <c r="AC587" s="31">
        <f t="shared" si="384"/>
        <v>28.133302552641037</v>
      </c>
      <c r="AD587" s="31">
        <f t="shared" si="385"/>
        <v>87.753177221003554</v>
      </c>
      <c r="AE587" s="31">
        <f t="shared" si="386"/>
        <v>-0.73865474500138717</v>
      </c>
      <c r="AF587" s="31">
        <f t="shared" si="387"/>
        <v>-92.16754741967263</v>
      </c>
      <c r="AG587" s="31">
        <f t="shared" si="408"/>
        <v>73.803921600570277</v>
      </c>
      <c r="AH587" s="31">
        <f t="shared" si="388"/>
        <v>-144.42931870757309</v>
      </c>
      <c r="AI587" s="31">
        <f t="shared" si="389"/>
        <v>-89.999996559221643</v>
      </c>
      <c r="AJ587" s="31">
        <f t="shared" si="390"/>
        <v>77.424358419476391</v>
      </c>
      <c r="AK587" s="31">
        <f t="shared" si="391"/>
        <v>89.992292656540087</v>
      </c>
      <c r="AL587" s="32">
        <f t="shared" si="392"/>
        <v>-59.007988719241368</v>
      </c>
      <c r="AM587" s="31">
        <f t="shared" si="393"/>
        <v>-89.935772164349828</v>
      </c>
      <c r="AN587" s="31">
        <f t="shared" si="394"/>
        <v>-52.209027406767788</v>
      </c>
      <c r="AO587" s="31">
        <f t="shared" si="395"/>
        <v>-89.943476067031384</v>
      </c>
      <c r="AP587" s="30">
        <f t="shared" si="409"/>
        <v>19.493882694704595</v>
      </c>
      <c r="AQ587" s="30">
        <f t="shared" si="410"/>
        <v>-19.244228782212005</v>
      </c>
      <c r="AR587" s="31">
        <f t="shared" si="396"/>
        <v>-52.698028239276582</v>
      </c>
      <c r="AS587" s="33">
        <f t="shared" si="397"/>
        <v>-182.11102348670403</v>
      </c>
      <c r="AT587" s="31">
        <f t="shared" si="398"/>
        <v>16.698299104738304</v>
      </c>
      <c r="AU587" s="31">
        <f t="shared" si="399"/>
        <v>81.590540606974656</v>
      </c>
      <c r="AV587" s="32">
        <f t="shared" si="400"/>
        <v>-1.8879485319438229</v>
      </c>
      <c r="AW587" s="31">
        <f t="shared" si="401"/>
        <v>-36.424326778193517</v>
      </c>
      <c r="AX587" s="34">
        <f t="shared" si="402"/>
        <v>14.81035057279448</v>
      </c>
      <c r="AY587" s="35">
        <f t="shared" si="403"/>
        <v>45.166213828781139</v>
      </c>
      <c r="AZ587" s="10">
        <f t="shared" si="416"/>
        <v>-121.61154227671543</v>
      </c>
      <c r="BA587" s="10">
        <f t="shared" si="417"/>
        <v>-316.01644959999794</v>
      </c>
      <c r="BB587" s="10">
        <f t="shared" si="404"/>
        <v>-136.01644959999794</v>
      </c>
      <c r="BC587" s="37"/>
      <c r="BD587" s="60">
        <f t="shared" si="405"/>
        <v>-122</v>
      </c>
      <c r="BE587" s="60">
        <f t="shared" si="406"/>
        <v>-316</v>
      </c>
      <c r="BF587" s="60">
        <f t="shared" si="407"/>
        <v>-136</v>
      </c>
      <c r="BI587" s="37">
        <f t="shared" si="411"/>
        <v>-41.103027170247429</v>
      </c>
      <c r="BJ587" s="37">
        <f t="shared" si="412"/>
        <v>-89.495365557521154</v>
      </c>
      <c r="BK587" s="37">
        <f t="shared" si="413"/>
        <v>-42.620837439985891</v>
      </c>
      <c r="BL587" s="37">
        <f t="shared" si="414"/>
        <v>-89.576274384553912</v>
      </c>
    </row>
    <row r="588" spans="22:64" x14ac:dyDescent="0.35">
      <c r="V588" s="29">
        <v>6.8400000000000798</v>
      </c>
      <c r="W588" s="36">
        <f t="shared" si="379"/>
        <v>69183097.091906458</v>
      </c>
      <c r="X588" s="30">
        <f t="shared" si="415"/>
        <v>-6.6910605961528935</v>
      </c>
      <c r="Y588" s="31">
        <f t="shared" si="380"/>
        <v>-80.211315492523767</v>
      </c>
      <c r="Z588" s="31">
        <f t="shared" si="381"/>
        <v>-89.994408132676725</v>
      </c>
      <c r="AA588" s="31">
        <f t="shared" si="382"/>
        <v>58.030418470857285</v>
      </c>
      <c r="AB588" s="31">
        <f t="shared" si="383"/>
        <v>-89.928121033709431</v>
      </c>
      <c r="AC588" s="31">
        <f t="shared" si="384"/>
        <v>28.333002115833914</v>
      </c>
      <c r="AD588" s="31">
        <f t="shared" si="385"/>
        <v>87.804270509752712</v>
      </c>
      <c r="AE588" s="31">
        <f t="shared" si="386"/>
        <v>-0.5389555019854626</v>
      </c>
      <c r="AF588" s="31">
        <f t="shared" si="387"/>
        <v>-92.118258656633429</v>
      </c>
      <c r="AG588" s="31">
        <f t="shared" si="408"/>
        <v>73.803921600570277</v>
      </c>
      <c r="AH588" s="31">
        <f t="shared" si="388"/>
        <v>-144.62931870757308</v>
      </c>
      <c r="AI588" s="31">
        <f t="shared" si="389"/>
        <v>-89.999996637543333</v>
      </c>
      <c r="AJ588" s="31">
        <f t="shared" si="390"/>
        <v>77.624358415939412</v>
      </c>
      <c r="AK588" s="31">
        <f t="shared" si="391"/>
        <v>89.992468097094246</v>
      </c>
      <c r="AL588" s="32">
        <f t="shared" si="392"/>
        <v>-59.207988473618087</v>
      </c>
      <c r="AM588" s="31">
        <f t="shared" si="393"/>
        <v>-89.937234167197943</v>
      </c>
      <c r="AN588" s="31">
        <f t="shared" si="394"/>
        <v>-52.409027164681476</v>
      </c>
      <c r="AO588" s="31">
        <f t="shared" si="395"/>
        <v>-89.94476270764703</v>
      </c>
      <c r="AP588" s="30">
        <f t="shared" si="409"/>
        <v>19.493882694704595</v>
      </c>
      <c r="AQ588" s="30">
        <f t="shared" si="410"/>
        <v>-19.244228782212005</v>
      </c>
      <c r="AR588" s="31">
        <f t="shared" si="396"/>
        <v>-52.698328754174348</v>
      </c>
      <c r="AS588" s="33">
        <f t="shared" si="397"/>
        <v>-182.06302136428047</v>
      </c>
      <c r="AT588" s="31">
        <f t="shared" si="398"/>
        <v>16.894116492780462</v>
      </c>
      <c r="AU588" s="31">
        <f t="shared" si="399"/>
        <v>81.779317200798801</v>
      </c>
      <c r="AV588" s="32">
        <f t="shared" si="400"/>
        <v>-1.9595147168450451</v>
      </c>
      <c r="AW588" s="31">
        <f t="shared" si="401"/>
        <v>-37.056727499087259</v>
      </c>
      <c r="AX588" s="34">
        <f t="shared" si="402"/>
        <v>14.934601775935416</v>
      </c>
      <c r="AY588" s="35">
        <f t="shared" si="403"/>
        <v>44.722589701711541</v>
      </c>
      <c r="AZ588" s="10">
        <f t="shared" si="416"/>
        <v>-121.88756573594237</v>
      </c>
      <c r="BA588" s="10">
        <f t="shared" si="417"/>
        <v>-316.43320274585153</v>
      </c>
      <c r="BB588" s="10">
        <f t="shared" si="404"/>
        <v>-136.43320274585153</v>
      </c>
      <c r="BC588" s="62"/>
      <c r="BD588" s="60">
        <f t="shared" si="405"/>
        <v>-122</v>
      </c>
      <c r="BE588" s="60">
        <f t="shared" si="406"/>
        <v>-316</v>
      </c>
      <c r="BF588" s="60">
        <f t="shared" si="407"/>
        <v>-136</v>
      </c>
      <c r="BI588" s="37">
        <f t="shared" si="411"/>
        <v>-41.303012007901081</v>
      </c>
      <c r="BJ588" s="37">
        <f t="shared" si="412"/>
        <v>-89.506851865925256</v>
      </c>
      <c r="BK588" s="37">
        <f t="shared" si="413"/>
        <v>-42.82082674980235</v>
      </c>
      <c r="BL588" s="37">
        <f t="shared" si="414"/>
        <v>-89.585919217357315</v>
      </c>
    </row>
    <row r="589" spans="22:64" x14ac:dyDescent="0.35">
      <c r="V589" s="29">
        <v>6.8500000000000796</v>
      </c>
      <c r="W589" s="38">
        <f t="shared" si="379"/>
        <v>70794578.438426882</v>
      </c>
      <c r="X589" s="30">
        <f t="shared" si="415"/>
        <v>-6.6910605961528935</v>
      </c>
      <c r="Y589" s="31">
        <f t="shared" si="380"/>
        <v>-80.411315490661949</v>
      </c>
      <c r="Z589" s="31">
        <f t="shared" si="381"/>
        <v>-89.994535419116261</v>
      </c>
      <c r="AA589" s="31">
        <f t="shared" si="382"/>
        <v>58.230418163228805</v>
      </c>
      <c r="AB589" s="31">
        <f t="shared" si="383"/>
        <v>-89.929757197078501</v>
      </c>
      <c r="AC589" s="31">
        <f t="shared" si="384"/>
        <v>28.532715181507655</v>
      </c>
      <c r="AD589" s="31">
        <f t="shared" si="385"/>
        <v>87.85420414954082</v>
      </c>
      <c r="AE589" s="31">
        <f t="shared" si="386"/>
        <v>-0.33924274207838323</v>
      </c>
      <c r="AF589" s="31">
        <f t="shared" si="387"/>
        <v>-92.070088466653928</v>
      </c>
      <c r="AG589" s="31">
        <f t="shared" si="408"/>
        <v>73.803921600570277</v>
      </c>
      <c r="AH589" s="31">
        <f t="shared" si="388"/>
        <v>-144.82931870757307</v>
      </c>
      <c r="AI589" s="31">
        <f t="shared" si="389"/>
        <v>-89.999996714082187</v>
      </c>
      <c r="AJ589" s="31">
        <f t="shared" si="390"/>
        <v>77.824358412561622</v>
      </c>
      <c r="AK589" s="31">
        <f t="shared" si="391"/>
        <v>89.992639544133951</v>
      </c>
      <c r="AL589" s="32">
        <f t="shared" si="392"/>
        <v>-59.407988239049672</v>
      </c>
      <c r="AM589" s="31">
        <f t="shared" si="393"/>
        <v>-89.938662890877239</v>
      </c>
      <c r="AN589" s="31">
        <f t="shared" si="394"/>
        <v>-52.609026933490838</v>
      </c>
      <c r="AO589" s="31">
        <f t="shared" si="395"/>
        <v>-89.946020060825475</v>
      </c>
      <c r="AP589" s="30">
        <f t="shared" si="409"/>
        <v>19.493882694704595</v>
      </c>
      <c r="AQ589" s="30">
        <f t="shared" si="410"/>
        <v>-19.244228782212005</v>
      </c>
      <c r="AR589" s="31">
        <f t="shared" si="396"/>
        <v>-52.698615763076631</v>
      </c>
      <c r="AS589" s="33">
        <f t="shared" si="397"/>
        <v>-182.01610852747939</v>
      </c>
      <c r="AT589" s="31">
        <f t="shared" si="398"/>
        <v>17.090118365524148</v>
      </c>
      <c r="AU589" s="31">
        <f t="shared" si="399"/>
        <v>81.963970532772422</v>
      </c>
      <c r="AV589" s="32">
        <f t="shared" si="400"/>
        <v>-2.0332108083470821</v>
      </c>
      <c r="AW589" s="31">
        <f t="shared" si="401"/>
        <v>-37.693126302444682</v>
      </c>
      <c r="AX589" s="34">
        <f t="shared" si="402"/>
        <v>15.056907557177066</v>
      </c>
      <c r="AY589" s="35">
        <f t="shared" si="403"/>
        <v>44.270844230327739</v>
      </c>
      <c r="AZ589" s="10">
        <f t="shared" si="416"/>
        <v>-122.16552227455465</v>
      </c>
      <c r="BA589" s="10">
        <f t="shared" si="417"/>
        <v>-316.85868557912352</v>
      </c>
      <c r="BB589" s="10">
        <f t="shared" si="404"/>
        <v>-136.85868557912352</v>
      </c>
      <c r="BC589" s="37"/>
      <c r="BD589" s="60">
        <f t="shared" si="405"/>
        <v>-122</v>
      </c>
      <c r="BE589" s="60">
        <f t="shared" si="406"/>
        <v>-317</v>
      </c>
      <c r="BF589" s="60">
        <f t="shared" si="407"/>
        <v>-137</v>
      </c>
      <c r="BI589" s="37">
        <f t="shared" si="411"/>
        <v>-41.502997527923327</v>
      </c>
      <c r="BJ589" s="37">
        <f t="shared" si="412"/>
        <v>-89.518076752332831</v>
      </c>
      <c r="BK589" s="37">
        <f t="shared" si="413"/>
        <v>-43.020816540731758</v>
      </c>
      <c r="BL589" s="37">
        <f t="shared" si="414"/>
        <v>-89.59534452963905</v>
      </c>
    </row>
    <row r="590" spans="22:64" x14ac:dyDescent="0.35">
      <c r="V590" s="29">
        <v>6.8600000000000803</v>
      </c>
      <c r="W590" s="38">
        <f t="shared" si="379"/>
        <v>72443596.007512525</v>
      </c>
      <c r="X590" s="30">
        <f t="shared" si="415"/>
        <v>-6.6910605961528935</v>
      </c>
      <c r="Y590" s="31">
        <f t="shared" si="380"/>
        <v>-80.61131548888396</v>
      </c>
      <c r="Z590" s="31">
        <f t="shared" si="381"/>
        <v>-89.994659808162766</v>
      </c>
      <c r="AA590" s="31">
        <f t="shared" si="382"/>
        <v>58.430417869445883</v>
      </c>
      <c r="AB590" s="31">
        <f t="shared" si="383"/>
        <v>-89.931356116933017</v>
      </c>
      <c r="AC590" s="31">
        <f t="shared" si="384"/>
        <v>28.732441143655443</v>
      </c>
      <c r="AD590" s="31">
        <f t="shared" si="385"/>
        <v>87.903004312265296</v>
      </c>
      <c r="AE590" s="31">
        <f t="shared" si="386"/>
        <v>-0.1395170719355292</v>
      </c>
      <c r="AF590" s="31">
        <f t="shared" si="387"/>
        <v>-92.023011612830487</v>
      </c>
      <c r="AG590" s="31">
        <f t="shared" si="408"/>
        <v>73.803921600570277</v>
      </c>
      <c r="AH590" s="31">
        <f t="shared" si="388"/>
        <v>-145.02931870757308</v>
      </c>
      <c r="AI590" s="31">
        <f t="shared" si="389"/>
        <v>-89.999996788878818</v>
      </c>
      <c r="AJ590" s="31">
        <f t="shared" si="390"/>
        <v>78.024358409335875</v>
      </c>
      <c r="AK590" s="31">
        <f t="shared" si="391"/>
        <v>89.992807088562714</v>
      </c>
      <c r="AL590" s="32">
        <f t="shared" si="392"/>
        <v>-59.607988015038572</v>
      </c>
      <c r="AM590" s="31">
        <f t="shared" si="393"/>
        <v>-89.940059092908825</v>
      </c>
      <c r="AN590" s="31">
        <f t="shared" si="394"/>
        <v>-52.809026712705503</v>
      </c>
      <c r="AO590" s="31">
        <f t="shared" si="395"/>
        <v>-89.947248793224929</v>
      </c>
      <c r="AP590" s="30">
        <f t="shared" si="409"/>
        <v>19.493882694704595</v>
      </c>
      <c r="AQ590" s="30">
        <f t="shared" si="410"/>
        <v>-19.244228782212005</v>
      </c>
      <c r="AR590" s="31">
        <f t="shared" si="396"/>
        <v>-52.698889872148442</v>
      </c>
      <c r="AS590" s="33">
        <f t="shared" si="397"/>
        <v>-181.97026040605542</v>
      </c>
      <c r="AT590" s="31">
        <f t="shared" si="398"/>
        <v>17.286296744637397</v>
      </c>
      <c r="AU590" s="31">
        <f t="shared" si="399"/>
        <v>82.144583157311288</v>
      </c>
      <c r="AV590" s="32">
        <f t="shared" si="400"/>
        <v>-2.1090627573118423</v>
      </c>
      <c r="AW590" s="31">
        <f t="shared" si="401"/>
        <v>-38.333232536249852</v>
      </c>
      <c r="AX590" s="34">
        <f t="shared" si="402"/>
        <v>15.177233987325554</v>
      </c>
      <c r="AY590" s="35">
        <f t="shared" si="403"/>
        <v>43.811350621061436</v>
      </c>
      <c r="AZ590" s="10">
        <f t="shared" si="416"/>
        <v>-122.44544637555241</v>
      </c>
      <c r="BA590" s="10">
        <f t="shared" si="417"/>
        <v>-317.29251126665542</v>
      </c>
      <c r="BB590" s="10">
        <f t="shared" si="404"/>
        <v>-137.29251126665542</v>
      </c>
      <c r="BC590" s="37"/>
      <c r="BD590" s="60">
        <f t="shared" si="405"/>
        <v>-122</v>
      </c>
      <c r="BE590" s="60">
        <f t="shared" si="406"/>
        <v>-317</v>
      </c>
      <c r="BF590" s="60">
        <f t="shared" si="407"/>
        <v>-137</v>
      </c>
      <c r="BI590" s="37">
        <f t="shared" si="411"/>
        <v>-41.702983699606875</v>
      </c>
      <c r="BJ590" s="37">
        <f t="shared" si="412"/>
        <v>-89.52904616487865</v>
      </c>
      <c r="BK590" s="37">
        <f t="shared" si="413"/>
        <v>-43.220806791122641</v>
      </c>
      <c r="BL590" s="37">
        <f t="shared" si="414"/>
        <v>-89.604555316782822</v>
      </c>
    </row>
    <row r="591" spans="22:64" x14ac:dyDescent="0.35">
      <c r="V591" s="29">
        <v>6.87000000000008</v>
      </c>
      <c r="W591" s="36">
        <f t="shared" si="379"/>
        <v>74131024.130105585</v>
      </c>
      <c r="X591" s="30">
        <f t="shared" si="415"/>
        <v>-6.6910605961528935</v>
      </c>
      <c r="Y591" s="31">
        <f t="shared" si="380"/>
        <v>-80.811315487185951</v>
      </c>
      <c r="Z591" s="31">
        <f t="shared" si="381"/>
        <v>-89.99478136576893</v>
      </c>
      <c r="AA591" s="31">
        <f t="shared" si="382"/>
        <v>58.630417588885336</v>
      </c>
      <c r="AB591" s="31">
        <f t="shared" si="383"/>
        <v>-89.932918641031492</v>
      </c>
      <c r="AC591" s="31">
        <f t="shared" si="384"/>
        <v>28.932179423395496</v>
      </c>
      <c r="AD591" s="31">
        <f t="shared" si="385"/>
        <v>87.950696589046743</v>
      </c>
      <c r="AE591" s="31">
        <f t="shared" si="386"/>
        <v>6.0220928941987495E-2</v>
      </c>
      <c r="AF591" s="31">
        <f t="shared" si="387"/>
        <v>-91.977003417753679</v>
      </c>
      <c r="AG591" s="31">
        <f t="shared" si="408"/>
        <v>73.803921600570277</v>
      </c>
      <c r="AH591" s="31">
        <f t="shared" si="388"/>
        <v>-145.22931870757307</v>
      </c>
      <c r="AI591" s="31">
        <f t="shared" si="389"/>
        <v>-89.999996861972846</v>
      </c>
      <c r="AJ591" s="31">
        <f t="shared" si="390"/>
        <v>78.224358406255291</v>
      </c>
      <c r="AK591" s="31">
        <f t="shared" si="391"/>
        <v>89.99297081921479</v>
      </c>
      <c r="AL591" s="32">
        <f t="shared" si="392"/>
        <v>-59.807987801109618</v>
      </c>
      <c r="AM591" s="31">
        <f t="shared" si="393"/>
        <v>-89.94142351357084</v>
      </c>
      <c r="AN591" s="31">
        <f t="shared" si="394"/>
        <v>-53.009026501857122</v>
      </c>
      <c r="AO591" s="31">
        <f t="shared" si="395"/>
        <v>-89.948449556328896</v>
      </c>
      <c r="AP591" s="30">
        <f t="shared" si="409"/>
        <v>19.493882694704595</v>
      </c>
      <c r="AQ591" s="30">
        <f t="shared" si="410"/>
        <v>-19.244228782212005</v>
      </c>
      <c r="AR591" s="31">
        <f t="shared" si="396"/>
        <v>-52.699151660422544</v>
      </c>
      <c r="AS591" s="33">
        <f t="shared" si="397"/>
        <v>-181.92545297408259</v>
      </c>
      <c r="AT591" s="31">
        <f t="shared" si="398"/>
        <v>17.482643983091158</v>
      </c>
      <c r="AU591" s="31">
        <f t="shared" si="399"/>
        <v>82.321236472247477</v>
      </c>
      <c r="AV591" s="32">
        <f t="shared" si="400"/>
        <v>-2.1870946658936079</v>
      </c>
      <c r="AW591" s="31">
        <f t="shared" si="401"/>
        <v>-38.976746477860168</v>
      </c>
      <c r="AX591" s="34">
        <f t="shared" si="402"/>
        <v>15.295549317197551</v>
      </c>
      <c r="AY591" s="35">
        <f t="shared" si="403"/>
        <v>43.34448999438731</v>
      </c>
      <c r="AZ591" s="10">
        <f t="shared" si="416"/>
        <v>-122.72737031714883</v>
      </c>
      <c r="BA591" s="10">
        <f t="shared" si="417"/>
        <v>-317.73428535673179</v>
      </c>
      <c r="BB591" s="10">
        <f t="shared" si="404"/>
        <v>-137.73428535673179</v>
      </c>
      <c r="BC591" s="62"/>
      <c r="BD591" s="60">
        <f t="shared" si="405"/>
        <v>-123</v>
      </c>
      <c r="BE591" s="60">
        <f t="shared" si="406"/>
        <v>-318</v>
      </c>
      <c r="BF591" s="60">
        <f t="shared" si="407"/>
        <v>-138</v>
      </c>
      <c r="BI591" s="37">
        <f t="shared" si="411"/>
        <v>-41.902970493626071</v>
      </c>
      <c r="BJ591" s="37">
        <f t="shared" si="412"/>
        <v>-89.539765916472007</v>
      </c>
      <c r="BK591" s="37">
        <f t="shared" si="413"/>
        <v>-43.420797480297765</v>
      </c>
      <c r="BL591" s="37">
        <f t="shared" si="414"/>
        <v>-89.613556460564467</v>
      </c>
    </row>
    <row r="592" spans="22:64" x14ac:dyDescent="0.35">
      <c r="V592" s="29">
        <v>6.8800000000000798</v>
      </c>
      <c r="W592" s="38">
        <f t="shared" si="379"/>
        <v>75857757.502932385</v>
      </c>
      <c r="X592" s="30">
        <f t="shared" si="415"/>
        <v>-6.6910605961528935</v>
      </c>
      <c r="Y592" s="31">
        <f t="shared" si="380"/>
        <v>-81.011315485564367</v>
      </c>
      <c r="Z592" s="31">
        <f t="shared" si="381"/>
        <v>-89.994900156386208</v>
      </c>
      <c r="AA592" s="31">
        <f t="shared" si="382"/>
        <v>58.830417320952051</v>
      </c>
      <c r="AB592" s="31">
        <f t="shared" si="383"/>
        <v>-89.934445597835563</v>
      </c>
      <c r="AC592" s="31">
        <f t="shared" si="384"/>
        <v>29.131929467763442</v>
      </c>
      <c r="AD592" s="31">
        <f t="shared" si="385"/>
        <v>87.997306002454778</v>
      </c>
      <c r="AE592" s="31">
        <f t="shared" si="386"/>
        <v>0.25997070699823155</v>
      </c>
      <c r="AF592" s="31">
        <f t="shared" si="387"/>
        <v>-91.932039751766993</v>
      </c>
      <c r="AG592" s="31">
        <f t="shared" si="408"/>
        <v>73.803921600570277</v>
      </c>
      <c r="AH592" s="31">
        <f t="shared" si="388"/>
        <v>-145.42931870757306</v>
      </c>
      <c r="AI592" s="31">
        <f t="shared" si="389"/>
        <v>-89.999996933403068</v>
      </c>
      <c r="AJ592" s="31">
        <f t="shared" si="390"/>
        <v>78.424358403313349</v>
      </c>
      <c r="AK592" s="31">
        <f t="shared" si="391"/>
        <v>89.993130822902316</v>
      </c>
      <c r="AL592" s="32">
        <f t="shared" si="392"/>
        <v>-60.007987596809016</v>
      </c>
      <c r="AM592" s="31">
        <f t="shared" si="393"/>
        <v>-89.942756876290986</v>
      </c>
      <c r="AN592" s="31">
        <f t="shared" si="394"/>
        <v>-53.209026300498451</v>
      </c>
      <c r="AO592" s="31">
        <f t="shared" si="395"/>
        <v>-89.949622986791738</v>
      </c>
      <c r="AP592" s="30">
        <f t="shared" si="409"/>
        <v>19.493882694704595</v>
      </c>
      <c r="AQ592" s="30">
        <f t="shared" si="410"/>
        <v>-19.244228782212005</v>
      </c>
      <c r="AR592" s="31">
        <f t="shared" si="396"/>
        <v>-52.699401681007629</v>
      </c>
      <c r="AS592" s="33">
        <f t="shared" si="397"/>
        <v>-181.88166273855873</v>
      </c>
      <c r="AT592" s="31">
        <f t="shared" si="398"/>
        <v>17.679152752591715</v>
      </c>
      <c r="AU592" s="31">
        <f t="shared" si="399"/>
        <v>82.494010700281024</v>
      </c>
      <c r="AV592" s="32">
        <f t="shared" si="400"/>
        <v>-2.2673286943609621</v>
      </c>
      <c r="AW592" s="31">
        <f t="shared" si="401"/>
        <v>-39.623359954033027</v>
      </c>
      <c r="AX592" s="34">
        <f t="shared" si="402"/>
        <v>15.411824058230753</v>
      </c>
      <c r="AY592" s="35">
        <f t="shared" si="403"/>
        <v>42.870650746247996</v>
      </c>
      <c r="AZ592" s="10">
        <f t="shared" si="416"/>
        <v>-123.01132409326209</v>
      </c>
      <c r="BA592" s="10">
        <f t="shared" si="417"/>
        <v>-318.18360641190554</v>
      </c>
      <c r="BB592" s="10">
        <f t="shared" si="404"/>
        <v>-138.18360641190554</v>
      </c>
      <c r="BC592" s="37"/>
      <c r="BD592" s="60">
        <f t="shared" si="405"/>
        <v>-123</v>
      </c>
      <c r="BE592" s="60">
        <f t="shared" si="406"/>
        <v>-318</v>
      </c>
      <c r="BF592" s="60">
        <f t="shared" si="407"/>
        <v>-138</v>
      </c>
      <c r="BI592" s="37">
        <f t="shared" si="411"/>
        <v>-42.10295788197481</v>
      </c>
      <c r="BJ592" s="37">
        <f t="shared" si="412"/>
        <v>-89.550241687863462</v>
      </c>
      <c r="BK592" s="37">
        <f t="shared" si="413"/>
        <v>-43.620788588510408</v>
      </c>
      <c r="BL592" s="37">
        <f t="shared" si="414"/>
        <v>-89.622352731731354</v>
      </c>
    </row>
    <row r="593" spans="22:64" x14ac:dyDescent="0.35">
      <c r="V593" s="29">
        <v>6.8900000000000796</v>
      </c>
      <c r="W593" s="38">
        <f t="shared" si="379"/>
        <v>77624711.662883505</v>
      </c>
      <c r="X593" s="30">
        <f t="shared" si="415"/>
        <v>-6.6910605961528935</v>
      </c>
      <c r="Y593" s="31">
        <f t="shared" si="380"/>
        <v>-81.21131548401577</v>
      </c>
      <c r="Z593" s="31">
        <f t="shared" si="381"/>
        <v>-89.995016242998958</v>
      </c>
      <c r="AA593" s="31">
        <f t="shared" si="382"/>
        <v>59.030417065077771</v>
      </c>
      <c r="AB593" s="31">
        <f t="shared" si="383"/>
        <v>-89.93593779694929</v>
      </c>
      <c r="AC593" s="31">
        <f t="shared" si="384"/>
        <v>29.331690748557854</v>
      </c>
      <c r="AD593" s="31">
        <f t="shared" si="385"/>
        <v>88.04285701852163</v>
      </c>
      <c r="AE593" s="31">
        <f t="shared" si="386"/>
        <v>0.45973173346695972</v>
      </c>
      <c r="AF593" s="31">
        <f t="shared" si="387"/>
        <v>-91.888097021426603</v>
      </c>
      <c r="AG593" s="31">
        <f t="shared" si="408"/>
        <v>73.803921600570277</v>
      </c>
      <c r="AH593" s="31">
        <f t="shared" si="388"/>
        <v>-145.62931870757305</v>
      </c>
      <c r="AI593" s="31">
        <f t="shared" si="389"/>
        <v>-89.999997003207341</v>
      </c>
      <c r="AJ593" s="31">
        <f t="shared" si="390"/>
        <v>78.624358400503823</v>
      </c>
      <c r="AK593" s="31">
        <f t="shared" si="391"/>
        <v>89.993287184461352</v>
      </c>
      <c r="AL593" s="32">
        <f t="shared" si="392"/>
        <v>-60.207987401703463</v>
      </c>
      <c r="AM593" s="31">
        <f t="shared" si="393"/>
        <v>-89.944059888030083</v>
      </c>
      <c r="AN593" s="31">
        <f t="shared" si="394"/>
        <v>-53.409026108202411</v>
      </c>
      <c r="AO593" s="31">
        <f t="shared" si="395"/>
        <v>-89.950769706776072</v>
      </c>
      <c r="AP593" s="30">
        <f t="shared" si="409"/>
        <v>19.493882694704595</v>
      </c>
      <c r="AQ593" s="30">
        <f t="shared" si="410"/>
        <v>-19.244228782212005</v>
      </c>
      <c r="AR593" s="31">
        <f t="shared" si="396"/>
        <v>-52.699640462242861</v>
      </c>
      <c r="AS593" s="33">
        <f t="shared" si="397"/>
        <v>-181.83886672820267</v>
      </c>
      <c r="AT593" s="31">
        <f t="shared" si="398"/>
        <v>17.875816031385096</v>
      </c>
      <c r="AU593" s="31">
        <f t="shared" si="399"/>
        <v>82.662984873499227</v>
      </c>
      <c r="AV593" s="32">
        <f t="shared" si="400"/>
        <v>-2.349784974012826</v>
      </c>
      <c r="AW593" s="31">
        <f t="shared" si="401"/>
        <v>-40.272757010419511</v>
      </c>
      <c r="AX593" s="34">
        <f t="shared" si="402"/>
        <v>15.52603105737227</v>
      </c>
      <c r="AY593" s="35">
        <f t="shared" si="403"/>
        <v>42.390227863079716</v>
      </c>
      <c r="AZ593" s="10">
        <f t="shared" si="416"/>
        <v>-123.29733533968016</v>
      </c>
      <c r="BA593" s="10">
        <f t="shared" si="417"/>
        <v>-318.64006668828881</v>
      </c>
      <c r="BB593" s="10">
        <f t="shared" si="404"/>
        <v>-138.64006668828881</v>
      </c>
      <c r="BC593" s="37"/>
      <c r="BD593" s="60">
        <f t="shared" si="405"/>
        <v>-123</v>
      </c>
      <c r="BE593" s="60">
        <f t="shared" si="406"/>
        <v>-319</v>
      </c>
      <c r="BF593" s="60">
        <f t="shared" si="407"/>
        <v>-139</v>
      </c>
      <c r="BI593" s="37">
        <f t="shared" si="411"/>
        <v>-42.302945837907174</v>
      </c>
      <c r="BJ593" s="37">
        <f t="shared" si="412"/>
        <v>-89.560479030642455</v>
      </c>
      <c r="BK593" s="37">
        <f t="shared" si="413"/>
        <v>-43.820780096902403</v>
      </c>
      <c r="BL593" s="37">
        <f t="shared" si="414"/>
        <v>-89.630948792523355</v>
      </c>
    </row>
    <row r="594" spans="22:64" x14ac:dyDescent="0.35">
      <c r="V594" s="29">
        <v>6.9000000000000803</v>
      </c>
      <c r="W594" s="36">
        <f t="shared" si="379"/>
        <v>79432823.472442955</v>
      </c>
      <c r="X594" s="30">
        <f t="shared" si="415"/>
        <v>-6.6910605961528935</v>
      </c>
      <c r="Y594" s="31">
        <f t="shared" si="380"/>
        <v>-81.411315482536892</v>
      </c>
      <c r="Z594" s="31">
        <f t="shared" si="381"/>
        <v>-89.995129687157828</v>
      </c>
      <c r="AA594" s="31">
        <f t="shared" si="382"/>
        <v>59.230416820719718</v>
      </c>
      <c r="AB594" s="31">
        <f t="shared" si="383"/>
        <v>-89.937396029548268</v>
      </c>
      <c r="AC594" s="31">
        <f t="shared" si="384"/>
        <v>29.531462761236611</v>
      </c>
      <c r="AD594" s="31">
        <f t="shared" si="385"/>
        <v>88.087373558543476</v>
      </c>
      <c r="AE594" s="31">
        <f t="shared" si="386"/>
        <v>0.65950350326654217</v>
      </c>
      <c r="AF594" s="31">
        <f t="shared" si="387"/>
        <v>-91.84515215816262</v>
      </c>
      <c r="AG594" s="31">
        <f t="shared" si="408"/>
        <v>73.803921600570277</v>
      </c>
      <c r="AH594" s="31">
        <f t="shared" si="388"/>
        <v>-145.82931870757309</v>
      </c>
      <c r="AI594" s="31">
        <f t="shared" si="389"/>
        <v>-89.999997071422669</v>
      </c>
      <c r="AJ594" s="31">
        <f t="shared" si="390"/>
        <v>78.824358397820774</v>
      </c>
      <c r="AK594" s="31">
        <f t="shared" si="391"/>
        <v>89.993439986796872</v>
      </c>
      <c r="AL594" s="32">
        <f t="shared" si="392"/>
        <v>-60.407987215379116</v>
      </c>
      <c r="AM594" s="31">
        <f t="shared" si="393"/>
        <v>-89.945333239656776</v>
      </c>
      <c r="AN594" s="31">
        <f t="shared" si="394"/>
        <v>-53.609025924561159</v>
      </c>
      <c r="AO594" s="31">
        <f t="shared" si="395"/>
        <v>-89.951890324282573</v>
      </c>
      <c r="AP594" s="30">
        <f t="shared" si="409"/>
        <v>19.493882694704595</v>
      </c>
      <c r="AQ594" s="30">
        <f t="shared" si="410"/>
        <v>-19.244228782212005</v>
      </c>
      <c r="AR594" s="31">
        <f t="shared" si="396"/>
        <v>-52.699868508802027</v>
      </c>
      <c r="AS594" s="33">
        <f t="shared" si="397"/>
        <v>-181.79704248244519</v>
      </c>
      <c r="AT594" s="31">
        <f t="shared" si="398"/>
        <v>18.072627092432189</v>
      </c>
      <c r="AU594" s="31">
        <f t="shared" si="399"/>
        <v>82.828236820753702</v>
      </c>
      <c r="AV594" s="32">
        <f t="shared" si="400"/>
        <v>-2.4344815268942446</v>
      </c>
      <c r="AW594" s="31">
        <f t="shared" si="401"/>
        <v>-40.924614627457373</v>
      </c>
      <c r="AX594" s="34">
        <f t="shared" si="402"/>
        <v>15.638145565537943</v>
      </c>
      <c r="AY594" s="35">
        <f t="shared" si="403"/>
        <v>41.903622193296329</v>
      </c>
      <c r="AZ594" s="10">
        <f t="shared" si="416"/>
        <v>-123.58542926660905</v>
      </c>
      <c r="BA594" s="10">
        <f t="shared" si="417"/>
        <v>-319.10325285845329</v>
      </c>
      <c r="BB594" s="10">
        <f t="shared" si="404"/>
        <v>-139.10325285845329</v>
      </c>
      <c r="BC594" s="62"/>
      <c r="BD594" s="60">
        <f t="shared" si="405"/>
        <v>-124</v>
      </c>
      <c r="BE594" s="60">
        <f t="shared" si="406"/>
        <v>-319</v>
      </c>
      <c r="BF594" s="60">
        <f t="shared" si="407"/>
        <v>-139</v>
      </c>
      <c r="BI594" s="37">
        <f t="shared" si="411"/>
        <v>-42.502934335880724</v>
      </c>
      <c r="BJ594" s="37">
        <f t="shared" si="412"/>
        <v>-89.570483370167565</v>
      </c>
      <c r="BK594" s="37">
        <f t="shared" si="413"/>
        <v>-44.020771987464251</v>
      </c>
      <c r="BL594" s="37">
        <f t="shared" si="414"/>
        <v>-89.639349199136859</v>
      </c>
    </row>
    <row r="595" spans="22:64" x14ac:dyDescent="0.35">
      <c r="V595" s="29">
        <v>6.9100000000000801</v>
      </c>
      <c r="W595" s="38">
        <f t="shared" si="379"/>
        <v>81283051.616425052</v>
      </c>
      <c r="X595" s="30">
        <f t="shared" si="415"/>
        <v>-6.6910605961528935</v>
      </c>
      <c r="Y595" s="31">
        <f t="shared" si="380"/>
        <v>-81.611315481124564</v>
      </c>
      <c r="Z595" s="31">
        <f t="shared" si="381"/>
        <v>-89.995240549012422</v>
      </c>
      <c r="AA595" s="31">
        <f t="shared" si="382"/>
        <v>59.430416587359559</v>
      </c>
      <c r="AB595" s="31">
        <f t="shared" si="383"/>
        <v>-89.938821068799172</v>
      </c>
      <c r="AC595" s="31">
        <f t="shared" si="384"/>
        <v>29.73124502386198</v>
      </c>
      <c r="AD595" s="31">
        <f t="shared" si="385"/>
        <v>88.130879010670824</v>
      </c>
      <c r="AE595" s="31">
        <f t="shared" si="386"/>
        <v>0.85928553394408169</v>
      </c>
      <c r="AF595" s="31">
        <f t="shared" si="387"/>
        <v>-91.803182607140783</v>
      </c>
      <c r="AG595" s="31">
        <f t="shared" si="408"/>
        <v>73.803921600570277</v>
      </c>
      <c r="AH595" s="31">
        <f t="shared" si="388"/>
        <v>-146.02931870757308</v>
      </c>
      <c r="AI595" s="31">
        <f t="shared" si="389"/>
        <v>-89.999997138085234</v>
      </c>
      <c r="AJ595" s="31">
        <f t="shared" si="390"/>
        <v>79.024358395258446</v>
      </c>
      <c r="AK595" s="31">
        <f t="shared" si="391"/>
        <v>89.99358931092668</v>
      </c>
      <c r="AL595" s="32">
        <f t="shared" si="392"/>
        <v>-60.607987037440729</v>
      </c>
      <c r="AM595" s="31">
        <f t="shared" si="393"/>
        <v>-89.946577606313923</v>
      </c>
      <c r="AN595" s="31">
        <f t="shared" si="394"/>
        <v>-53.809025749185089</v>
      </c>
      <c r="AO595" s="31">
        <f t="shared" si="395"/>
        <v>-89.952985433472477</v>
      </c>
      <c r="AP595" s="30">
        <f t="shared" si="409"/>
        <v>19.493882694704595</v>
      </c>
      <c r="AQ595" s="30">
        <f t="shared" si="410"/>
        <v>-19.244228782212005</v>
      </c>
      <c r="AR595" s="31">
        <f t="shared" si="396"/>
        <v>-52.700086302748417</v>
      </c>
      <c r="AS595" s="33">
        <f t="shared" si="397"/>
        <v>-181.75616804061326</v>
      </c>
      <c r="AT595" s="31">
        <f t="shared" si="398"/>
        <v>18.269579491952392</v>
      </c>
      <c r="AU595" s="31">
        <f t="shared" si="399"/>
        <v>82.989843157694381</v>
      </c>
      <c r="AV595" s="32">
        <f t="shared" si="400"/>
        <v>-2.521434192976252</v>
      </c>
      <c r="AW595" s="31">
        <f t="shared" si="401"/>
        <v>-41.578603479096053</v>
      </c>
      <c r="AX595" s="34">
        <f t="shared" si="402"/>
        <v>15.748145298976141</v>
      </c>
      <c r="AY595" s="35">
        <f t="shared" si="403"/>
        <v>41.411239678598328</v>
      </c>
      <c r="AZ595" s="10">
        <f t="shared" si="416"/>
        <v>-123.87562859827133</v>
      </c>
      <c r="BA595" s="10">
        <f t="shared" si="417"/>
        <v>-319.57274677457866</v>
      </c>
      <c r="BB595" s="10">
        <f t="shared" si="404"/>
        <v>-139.57274677457866</v>
      </c>
      <c r="BC595" s="37"/>
      <c r="BD595" s="60">
        <f t="shared" si="405"/>
        <v>-124</v>
      </c>
      <c r="BE595" s="60">
        <f t="shared" si="406"/>
        <v>-320</v>
      </c>
      <c r="BF595" s="60">
        <f t="shared" si="407"/>
        <v>-140</v>
      </c>
      <c r="BI595" s="37">
        <f t="shared" si="411"/>
        <v>-42.702923351502278</v>
      </c>
      <c r="BJ595" s="37">
        <f t="shared" si="412"/>
        <v>-89.580260008430486</v>
      </c>
      <c r="BK595" s="37">
        <f t="shared" si="413"/>
        <v>-44.220764242996779</v>
      </c>
      <c r="BL595" s="37">
        <f t="shared" si="414"/>
        <v>-89.64755840413325</v>
      </c>
    </row>
    <row r="596" spans="22:64" x14ac:dyDescent="0.35">
      <c r="V596" s="29">
        <v>6.9200000000000799</v>
      </c>
      <c r="W596" s="38">
        <f t="shared" si="379"/>
        <v>83176377.110282585</v>
      </c>
      <c r="X596" s="30">
        <f t="shared" si="415"/>
        <v>-6.6910605961528935</v>
      </c>
      <c r="Y596" s="31">
        <f t="shared" si="380"/>
        <v>-81.8113154797758</v>
      </c>
      <c r="Z596" s="31">
        <f t="shared" si="381"/>
        <v>-89.995348887343127</v>
      </c>
      <c r="AA596" s="31">
        <f t="shared" si="382"/>
        <v>59.630416364502338</v>
      </c>
      <c r="AB596" s="31">
        <f t="shared" si="383"/>
        <v>-89.940213670269614</v>
      </c>
      <c r="AC596" s="31">
        <f t="shared" si="384"/>
        <v>29.93103707609248</v>
      </c>
      <c r="AD596" s="31">
        <f t="shared" si="385"/>
        <v>88.173396241288657</v>
      </c>
      <c r="AE596" s="31">
        <f t="shared" si="386"/>
        <v>1.0590773646661233</v>
      </c>
      <c r="AF596" s="31">
        <f t="shared" si="387"/>
        <v>-91.762166316324084</v>
      </c>
      <c r="AG596" s="31">
        <f t="shared" si="408"/>
        <v>73.803921600570277</v>
      </c>
      <c r="AH596" s="31">
        <f t="shared" si="388"/>
        <v>-146.22931870757307</v>
      </c>
      <c r="AI596" s="31">
        <f t="shared" si="389"/>
        <v>-89.999997203230365</v>
      </c>
      <c r="AJ596" s="31">
        <f t="shared" si="390"/>
        <v>79.224358392811453</v>
      </c>
      <c r="AK596" s="31">
        <f t="shared" si="391"/>
        <v>89.993735236024406</v>
      </c>
      <c r="AL596" s="32">
        <f t="shared" si="392"/>
        <v>-60.807986867510877</v>
      </c>
      <c r="AM596" s="31">
        <f t="shared" si="393"/>
        <v>-89.947793647776521</v>
      </c>
      <c r="AN596" s="31">
        <f t="shared" si="394"/>
        <v>-54.009025581702218</v>
      </c>
      <c r="AO596" s="31">
        <f t="shared" si="395"/>
        <v>-89.954055614982479</v>
      </c>
      <c r="AP596" s="30">
        <f t="shared" si="409"/>
        <v>19.493882694704595</v>
      </c>
      <c r="AQ596" s="30">
        <f t="shared" si="410"/>
        <v>-19.244228782212005</v>
      </c>
      <c r="AR596" s="31">
        <f t="shared" si="396"/>
        <v>-52.700294304543505</v>
      </c>
      <c r="AS596" s="33">
        <f t="shared" si="397"/>
        <v>-181.71622193130656</v>
      </c>
      <c r="AT596" s="31">
        <f t="shared" si="398"/>
        <v>18.466667058332277</v>
      </c>
      <c r="AU596" s="31">
        <f t="shared" si="399"/>
        <v>83.147879279271677</v>
      </c>
      <c r="AV596" s="32">
        <f t="shared" si="400"/>
        <v>-2.6106565654134011</v>
      </c>
      <c r="AW596" s="31">
        <f t="shared" si="401"/>
        <v>-42.234388730313555</v>
      </c>
      <c r="AX596" s="34">
        <f t="shared" si="402"/>
        <v>15.856010492918877</v>
      </c>
      <c r="AY596" s="35">
        <f t="shared" si="403"/>
        <v>40.913490548958123</v>
      </c>
      <c r="AZ596" s="10">
        <f t="shared" si="416"/>
        <v>-124.16795352017587</v>
      </c>
      <c r="BA596" s="10">
        <f t="shared" si="417"/>
        <v>-320.04812626799685</v>
      </c>
      <c r="BB596" s="10">
        <f t="shared" si="404"/>
        <v>-140.04812626799685</v>
      </c>
      <c r="BC596" s="37"/>
      <c r="BD596" s="60">
        <f t="shared" si="405"/>
        <v>-124</v>
      </c>
      <c r="BE596" s="60">
        <f t="shared" si="406"/>
        <v>-320</v>
      </c>
      <c r="BF596" s="60">
        <f t="shared" si="407"/>
        <v>-140</v>
      </c>
      <c r="BI596" s="37">
        <f t="shared" si="411"/>
        <v>-42.902912861476381</v>
      </c>
      <c r="BJ596" s="37">
        <f t="shared" si="412"/>
        <v>-89.589814126855671</v>
      </c>
      <c r="BK596" s="37">
        <f t="shared" si="413"/>
        <v>-44.42075684707487</v>
      </c>
      <c r="BL596" s="37">
        <f t="shared" si="414"/>
        <v>-89.655580758792709</v>
      </c>
    </row>
    <row r="597" spans="22:64" x14ac:dyDescent="0.35">
      <c r="V597" s="29">
        <v>6.9300000000000797</v>
      </c>
      <c r="W597" s="36">
        <f t="shared" si="379"/>
        <v>85113803.820253327</v>
      </c>
      <c r="X597" s="30">
        <f t="shared" si="415"/>
        <v>-6.6910605961528935</v>
      </c>
      <c r="Y597" s="31">
        <f t="shared" si="380"/>
        <v>-82.011315478487717</v>
      </c>
      <c r="Z597" s="31">
        <f t="shared" si="381"/>
        <v>-89.995454759592391</v>
      </c>
      <c r="AA597" s="31">
        <f t="shared" si="382"/>
        <v>59.830416151675301</v>
      </c>
      <c r="AB597" s="31">
        <f t="shared" si="383"/>
        <v>-89.941574572328747</v>
      </c>
      <c r="AC597" s="31">
        <f t="shared" si="384"/>
        <v>30.130838478219104</v>
      </c>
      <c r="AD597" s="31">
        <f t="shared" si="385"/>
        <v>88.214947606187536</v>
      </c>
      <c r="AE597" s="31">
        <f t="shared" si="386"/>
        <v>1.2588785552537942</v>
      </c>
      <c r="AF597" s="31">
        <f t="shared" si="387"/>
        <v>-91.722081725733602</v>
      </c>
      <c r="AG597" s="31">
        <f t="shared" si="408"/>
        <v>73.803921600570277</v>
      </c>
      <c r="AH597" s="31">
        <f t="shared" si="388"/>
        <v>-146.42931870757306</v>
      </c>
      <c r="AI597" s="31">
        <f t="shared" si="389"/>
        <v>-89.999997266892606</v>
      </c>
      <c r="AJ597" s="31">
        <f t="shared" si="390"/>
        <v>79.42435839047458</v>
      </c>
      <c r="AK597" s="31">
        <f t="shared" si="391"/>
        <v>89.993877839461447</v>
      </c>
      <c r="AL597" s="32">
        <f t="shared" si="392"/>
        <v>-61.007986705229101</v>
      </c>
      <c r="AM597" s="31">
        <f t="shared" si="393"/>
        <v>-89.948982008801423</v>
      </c>
      <c r="AN597" s="31">
        <f t="shared" si="394"/>
        <v>-54.209025421757303</v>
      </c>
      <c r="AO597" s="31">
        <f t="shared" si="395"/>
        <v>-89.955101436232582</v>
      </c>
      <c r="AP597" s="30">
        <f t="shared" si="409"/>
        <v>19.493882694704595</v>
      </c>
      <c r="AQ597" s="30">
        <f t="shared" si="410"/>
        <v>-19.244228782212005</v>
      </c>
      <c r="AR597" s="31">
        <f t="shared" si="396"/>
        <v>-52.700492954010919</v>
      </c>
      <c r="AS597" s="33">
        <f t="shared" si="397"/>
        <v>-181.67718316196618</v>
      </c>
      <c r="AT597" s="31">
        <f t="shared" si="398"/>
        <v>18.663883881394977</v>
      </c>
      <c r="AU597" s="31">
        <f t="shared" si="399"/>
        <v>83.302419354526265</v>
      </c>
      <c r="AV597" s="32">
        <f t="shared" si="400"/>
        <v>-2.702159934433193</v>
      </c>
      <c r="AW597" s="31">
        <f t="shared" si="401"/>
        <v>-42.891630868947594</v>
      </c>
      <c r="AX597" s="34">
        <f t="shared" si="402"/>
        <v>15.961723946961783</v>
      </c>
      <c r="AY597" s="35">
        <f t="shared" si="403"/>
        <v>40.410788485578671</v>
      </c>
      <c r="AZ597" s="10">
        <f t="shared" si="416"/>
        <v>-124.46242163461739</v>
      </c>
      <c r="BA597" s="10">
        <f t="shared" si="417"/>
        <v>-320.52896598083913</v>
      </c>
      <c r="BB597" s="10">
        <f t="shared" si="404"/>
        <v>-140.52896598083913</v>
      </c>
      <c r="BC597" s="62"/>
      <c r="BD597" s="60">
        <f t="shared" si="405"/>
        <v>-124</v>
      </c>
      <c r="BE597" s="60">
        <f t="shared" si="406"/>
        <v>-321</v>
      </c>
      <c r="BF597" s="60">
        <f t="shared" si="407"/>
        <v>-141</v>
      </c>
      <c r="BI597" s="37">
        <f t="shared" si="411"/>
        <v>-43.102902843555739</v>
      </c>
      <c r="BJ597" s="37">
        <f t="shared" si="412"/>
        <v>-89.599150789036671</v>
      </c>
      <c r="BK597" s="37">
        <f t="shared" si="413"/>
        <v>-44.620749784012503</v>
      </c>
      <c r="BL597" s="37">
        <f t="shared" si="414"/>
        <v>-89.663420515414941</v>
      </c>
    </row>
    <row r="598" spans="22:64" x14ac:dyDescent="0.35">
      <c r="V598" s="29">
        <v>6.9400000000000803</v>
      </c>
      <c r="W598" s="38">
        <f t="shared" si="379"/>
        <v>87096358.995624259</v>
      </c>
      <c r="X598" s="30">
        <f t="shared" si="415"/>
        <v>-6.6910605961528935</v>
      </c>
      <c r="Y598" s="31">
        <f t="shared" si="380"/>
        <v>-82.211315477257642</v>
      </c>
      <c r="Z598" s="31">
        <f t="shared" si="381"/>
        <v>-89.995558221895081</v>
      </c>
      <c r="AA598" s="31">
        <f t="shared" si="382"/>
        <v>60.030415948427091</v>
      </c>
      <c r="AB598" s="31">
        <f t="shared" si="383"/>
        <v>-89.942904496538702</v>
      </c>
      <c r="AC598" s="31">
        <f t="shared" si="384"/>
        <v>30.330648810244341</v>
      </c>
      <c r="AD598" s="31">
        <f t="shared" si="385"/>
        <v>88.255554961527338</v>
      </c>
      <c r="AE598" s="31">
        <f t="shared" si="386"/>
        <v>1.4586886852608956</v>
      </c>
      <c r="AF598" s="31">
        <f t="shared" si="387"/>
        <v>-91.682907756906445</v>
      </c>
      <c r="AG598" s="31">
        <f t="shared" si="408"/>
        <v>73.803921600570277</v>
      </c>
      <c r="AH598" s="31">
        <f t="shared" si="388"/>
        <v>-146.62931870757308</v>
      </c>
      <c r="AI598" s="31">
        <f t="shared" si="389"/>
        <v>-89.999997329105739</v>
      </c>
      <c r="AJ598" s="31">
        <f t="shared" si="390"/>
        <v>79.624358388242911</v>
      </c>
      <c r="AK598" s="31">
        <f t="shared" si="391"/>
        <v>89.994017196848034</v>
      </c>
      <c r="AL598" s="32">
        <f t="shared" si="392"/>
        <v>-61.207986550251249</v>
      </c>
      <c r="AM598" s="31">
        <f t="shared" si="393"/>
        <v>-89.950143319469305</v>
      </c>
      <c r="AN598" s="31">
        <f t="shared" si="394"/>
        <v>-54.409025269011138</v>
      </c>
      <c r="AO598" s="31">
        <f t="shared" si="395"/>
        <v>-89.956123451727009</v>
      </c>
      <c r="AP598" s="30">
        <f t="shared" si="409"/>
        <v>19.493882694704595</v>
      </c>
      <c r="AQ598" s="30">
        <f t="shared" si="410"/>
        <v>-19.244228782212005</v>
      </c>
      <c r="AR598" s="31">
        <f t="shared" si="396"/>
        <v>-52.700682671257653</v>
      </c>
      <c r="AS598" s="33">
        <f t="shared" si="397"/>
        <v>-181.63903120863347</v>
      </c>
      <c r="AT598" s="31">
        <f t="shared" si="398"/>
        <v>18.861224302025491</v>
      </c>
      <c r="AU598" s="31">
        <f t="shared" si="399"/>
        <v>83.453536323497133</v>
      </c>
      <c r="AV598" s="32">
        <f t="shared" si="400"/>
        <v>-2.7959532403445388</v>
      </c>
      <c r="AW598" s="31">
        <f t="shared" si="401"/>
        <v>-43.549986566973168</v>
      </c>
      <c r="AX598" s="34">
        <f t="shared" si="402"/>
        <v>16.065271061680953</v>
      </c>
      <c r="AY598" s="35">
        <f t="shared" si="403"/>
        <v>39.903549756523965</v>
      </c>
      <c r="AZ598" s="10">
        <f t="shared" si="416"/>
        <v>-124.75904792490059</v>
      </c>
      <c r="BA598" s="10">
        <f t="shared" si="417"/>
        <v>-321.01483822508806</v>
      </c>
      <c r="BB598" s="10">
        <f t="shared" si="404"/>
        <v>-141.01483822508806</v>
      </c>
      <c r="BC598" s="37"/>
      <c r="BD598" s="60">
        <f t="shared" si="405"/>
        <v>-125</v>
      </c>
      <c r="BE598" s="60">
        <f t="shared" si="406"/>
        <v>-321</v>
      </c>
      <c r="BF598" s="60">
        <f t="shared" si="407"/>
        <v>-141</v>
      </c>
      <c r="BI598" s="37">
        <f t="shared" si="411"/>
        <v>-43.30289327649426</v>
      </c>
      <c r="BJ598" s="37">
        <f t="shared" si="412"/>
        <v>-89.608274943410777</v>
      </c>
      <c r="BK598" s="37">
        <f t="shared" si="413"/>
        <v>-44.820743038829619</v>
      </c>
      <c r="BL598" s="37">
        <f t="shared" si="414"/>
        <v>-89.671081829567768</v>
      </c>
    </row>
    <row r="599" spans="22:64" x14ac:dyDescent="0.35">
      <c r="V599" s="29">
        <v>6.9500000000000899</v>
      </c>
      <c r="W599" s="38">
        <f t="shared" si="379"/>
        <v>89125093.813393027</v>
      </c>
      <c r="X599" s="30">
        <f t="shared" si="415"/>
        <v>-6.6910605961528935</v>
      </c>
      <c r="Y599" s="31">
        <f t="shared" si="380"/>
        <v>-82.411315476083104</v>
      </c>
      <c r="Z599" s="31">
        <f t="shared" si="381"/>
        <v>-89.995659329108264</v>
      </c>
      <c r="AA599" s="31">
        <f t="shared" si="382"/>
        <v>60.230415754326721</v>
      </c>
      <c r="AB599" s="31">
        <f t="shared" si="383"/>
        <v>-89.944204148037173</v>
      </c>
      <c r="AC599" s="31">
        <f t="shared" si="384"/>
        <v>30.530467671002</v>
      </c>
      <c r="AD599" s="31">
        <f t="shared" si="385"/>
        <v>88.295239674595095</v>
      </c>
      <c r="AE599" s="31">
        <f t="shared" si="386"/>
        <v>1.6585073530927232</v>
      </c>
      <c r="AF599" s="31">
        <f t="shared" si="387"/>
        <v>-91.644623802550328</v>
      </c>
      <c r="AG599" s="31">
        <f t="shared" si="408"/>
        <v>73.803921600570277</v>
      </c>
      <c r="AH599" s="31">
        <f t="shared" si="388"/>
        <v>-146.82931870757326</v>
      </c>
      <c r="AI599" s="31">
        <f t="shared" si="389"/>
        <v>-89.999997389902717</v>
      </c>
      <c r="AJ599" s="31">
        <f t="shared" si="390"/>
        <v>79.824358386111854</v>
      </c>
      <c r="AK599" s="31">
        <f t="shared" si="391"/>
        <v>89.994153382073293</v>
      </c>
      <c r="AL599" s="32">
        <f t="shared" si="392"/>
        <v>-61.407986402248696</v>
      </c>
      <c r="AM599" s="31">
        <f t="shared" si="393"/>
        <v>-89.95127819551864</v>
      </c>
      <c r="AN599" s="31">
        <f t="shared" si="394"/>
        <v>-54.60902512313983</v>
      </c>
      <c r="AO599" s="31">
        <f t="shared" si="395"/>
        <v>-89.957122203348064</v>
      </c>
      <c r="AP599" s="30">
        <f t="shared" si="409"/>
        <v>19.493882694704595</v>
      </c>
      <c r="AQ599" s="30">
        <f t="shared" si="410"/>
        <v>-19.244228782212005</v>
      </c>
      <c r="AR599" s="31">
        <f t="shared" si="396"/>
        <v>-52.700863857554516</v>
      </c>
      <c r="AS599" s="33">
        <f t="shared" si="397"/>
        <v>-181.60174600589841</v>
      </c>
      <c r="AT599" s="31">
        <f t="shared" si="398"/>
        <v>19.058682902146145</v>
      </c>
      <c r="AU599" s="31">
        <f t="shared" si="399"/>
        <v>83.601301896087008</v>
      </c>
      <c r="AV599" s="32">
        <f t="shared" si="400"/>
        <v>-2.8920430360776246</v>
      </c>
      <c r="AW599" s="31">
        <f t="shared" si="401"/>
        <v>-44.209109566014632</v>
      </c>
      <c r="AX599" s="34">
        <f t="shared" si="402"/>
        <v>16.166639866068522</v>
      </c>
      <c r="AY599" s="35">
        <f t="shared" si="403"/>
        <v>39.392192330072376</v>
      </c>
      <c r="AZ599" s="10">
        <f t="shared" si="416"/>
        <v>-125.05784472870833</v>
      </c>
      <c r="BA599" s="10">
        <f t="shared" si="417"/>
        <v>-321.50531386398421</v>
      </c>
      <c r="BB599" s="10">
        <f t="shared" si="404"/>
        <v>-141.50531386398421</v>
      </c>
      <c r="BC599" s="37"/>
      <c r="BD599" s="60">
        <f t="shared" si="405"/>
        <v>-125</v>
      </c>
      <c r="BE599" s="60">
        <f t="shared" si="406"/>
        <v>-322</v>
      </c>
      <c r="BF599" s="60">
        <f t="shared" si="407"/>
        <v>-142</v>
      </c>
      <c r="BI599" s="37">
        <f t="shared" si="411"/>
        <v>-43.502884140001974</v>
      </c>
      <c r="BJ599" s="37">
        <f t="shared" si="412"/>
        <v>-89.617191425873287</v>
      </c>
      <c r="BK599" s="37">
        <f t="shared" si="413"/>
        <v>-45.020736597220363</v>
      </c>
      <c r="BL599" s="37">
        <f t="shared" si="414"/>
        <v>-89.678568762284911</v>
      </c>
    </row>
    <row r="600" spans="22:64" x14ac:dyDescent="0.35">
      <c r="V600" s="29">
        <v>6.9600000000000897</v>
      </c>
      <c r="W600" s="36">
        <f t="shared" si="379"/>
        <v>91201083.935609847</v>
      </c>
      <c r="X600" s="30">
        <f t="shared" si="415"/>
        <v>-6.6910605961528935</v>
      </c>
      <c r="Y600" s="31">
        <f t="shared" si="380"/>
        <v>-82.611315474961231</v>
      </c>
      <c r="Z600" s="31">
        <f t="shared" si="381"/>
        <v>-89.995758134840315</v>
      </c>
      <c r="AA600" s="31">
        <f t="shared" si="382"/>
        <v>60.430415568962118</v>
      </c>
      <c r="AB600" s="31">
        <f t="shared" si="383"/>
        <v>-89.945474215911233</v>
      </c>
      <c r="AC600" s="31">
        <f t="shared" si="384"/>
        <v>30.730294677315353</v>
      </c>
      <c r="AD600" s="31">
        <f t="shared" si="385"/>
        <v>88.334022634358661</v>
      </c>
      <c r="AE600" s="31">
        <f t="shared" si="386"/>
        <v>1.8583341751633462</v>
      </c>
      <c r="AF600" s="31">
        <f t="shared" si="387"/>
        <v>-91.607209716392873</v>
      </c>
      <c r="AG600" s="31">
        <f t="shared" si="408"/>
        <v>73.803921600570277</v>
      </c>
      <c r="AH600" s="31">
        <f t="shared" si="388"/>
        <v>-147.02931870757325</v>
      </c>
      <c r="AI600" s="31">
        <f t="shared" si="389"/>
        <v>-89.999997449315771</v>
      </c>
      <c r="AJ600" s="31">
        <f t="shared" si="390"/>
        <v>80.024358384076521</v>
      </c>
      <c r="AK600" s="31">
        <f t="shared" si="391"/>
        <v>89.994286467344423</v>
      </c>
      <c r="AL600" s="32">
        <f t="shared" si="392"/>
        <v>-61.607986260907182</v>
      </c>
      <c r="AM600" s="31">
        <f t="shared" si="393"/>
        <v>-89.952387238672173</v>
      </c>
      <c r="AN600" s="31">
        <f t="shared" si="394"/>
        <v>-54.809024983833638</v>
      </c>
      <c r="AO600" s="31">
        <f t="shared" si="395"/>
        <v>-89.958098220643521</v>
      </c>
      <c r="AP600" s="30">
        <f t="shared" si="409"/>
        <v>19.493882694704595</v>
      </c>
      <c r="AQ600" s="30">
        <f t="shared" si="410"/>
        <v>-19.244228782212005</v>
      </c>
      <c r="AR600" s="31">
        <f t="shared" si="396"/>
        <v>-52.701036896177698</v>
      </c>
      <c r="AS600" s="33">
        <f t="shared" si="397"/>
        <v>-181.56530793703638</v>
      </c>
      <c r="AT600" s="31">
        <f t="shared" si="398"/>
        <v>19.256254495035375</v>
      </c>
      <c r="AU600" s="31">
        <f t="shared" si="399"/>
        <v>83.745786552733136</v>
      </c>
      <c r="AV600" s="32">
        <f t="shared" si="400"/>
        <v>-2.9904334595867477</v>
      </c>
      <c r="AW600" s="31">
        <f t="shared" si="401"/>
        <v>-44.86865158159496</v>
      </c>
      <c r="AX600" s="34">
        <f t="shared" si="402"/>
        <v>16.265821035448628</v>
      </c>
      <c r="AY600" s="35">
        <f t="shared" si="403"/>
        <v>38.877134971138176</v>
      </c>
      <c r="AZ600" s="10">
        <f t="shared" si="416"/>
        <v>-125.35882172095273</v>
      </c>
      <c r="BA600" s="10">
        <f t="shared" si="417"/>
        <v>-321.99996321044478</v>
      </c>
      <c r="BB600" s="10">
        <f t="shared" si="404"/>
        <v>-141.99996321044478</v>
      </c>
      <c r="BC600" s="62"/>
      <c r="BD600" s="60">
        <f t="shared" si="405"/>
        <v>-125</v>
      </c>
      <c r="BE600" s="60">
        <f t="shared" si="406"/>
        <v>-322</v>
      </c>
      <c r="BF600" s="60">
        <f t="shared" si="407"/>
        <v>-142</v>
      </c>
      <c r="BI600" s="37">
        <f t="shared" si="411"/>
        <v>-43.702875414701467</v>
      </c>
      <c r="BJ600" s="37">
        <f t="shared" si="412"/>
        <v>-89.625904962332697</v>
      </c>
      <c r="BK600" s="37">
        <f t="shared" si="413"/>
        <v>-45.220730445522186</v>
      </c>
      <c r="BL600" s="37">
        <f t="shared" si="414"/>
        <v>-89.685885282213846</v>
      </c>
    </row>
    <row r="601" spans="22:64" x14ac:dyDescent="0.35">
      <c r="V601" s="29">
        <v>6.9700000000000903</v>
      </c>
      <c r="W601" s="38">
        <f t="shared" si="379"/>
        <v>93325430.079718754</v>
      </c>
      <c r="X601" s="30">
        <f t="shared" si="415"/>
        <v>-6.6910605961528935</v>
      </c>
      <c r="Y601" s="31">
        <f t="shared" si="380"/>
        <v>-82.81131547388992</v>
      </c>
      <c r="Z601" s="31">
        <f t="shared" si="381"/>
        <v>-89.995854691479337</v>
      </c>
      <c r="AA601" s="31">
        <f t="shared" si="382"/>
        <v>60.630415391940318</v>
      </c>
      <c r="AB601" s="31">
        <f t="shared" si="383"/>
        <v>-89.946715373562697</v>
      </c>
      <c r="AC601" s="31">
        <f t="shared" si="384"/>
        <v>30.930129463194298</v>
      </c>
      <c r="AD601" s="31">
        <f t="shared" si="385"/>
        <v>88.371924261818549</v>
      </c>
      <c r="AE601" s="31">
        <f t="shared" si="386"/>
        <v>2.0581687850918016</v>
      </c>
      <c r="AF601" s="31">
        <f t="shared" si="387"/>
        <v>-91.570645803223499</v>
      </c>
      <c r="AG601" s="31">
        <f t="shared" si="408"/>
        <v>73.803921600570277</v>
      </c>
      <c r="AH601" s="31">
        <f t="shared" si="388"/>
        <v>-147.22931870757327</v>
      </c>
      <c r="AI601" s="31">
        <f t="shared" si="389"/>
        <v>-89.999997507376435</v>
      </c>
      <c r="AJ601" s="31">
        <f t="shared" si="390"/>
        <v>80.224358382132849</v>
      </c>
      <c r="AK601" s="31">
        <f t="shared" si="391"/>
        <v>89.994416523224984</v>
      </c>
      <c r="AL601" s="32">
        <f t="shared" si="392"/>
        <v>-61.807986125927108</v>
      </c>
      <c r="AM601" s="31">
        <f t="shared" si="393"/>
        <v>-89.953471036955904</v>
      </c>
      <c r="AN601" s="31">
        <f t="shared" si="394"/>
        <v>-55.009024850797253</v>
      </c>
      <c r="AO601" s="31">
        <f t="shared" si="395"/>
        <v>-89.959052021107354</v>
      </c>
      <c r="AP601" s="30">
        <f t="shared" si="409"/>
        <v>19.493882694704595</v>
      </c>
      <c r="AQ601" s="30">
        <f t="shared" si="410"/>
        <v>-19.244228782212005</v>
      </c>
      <c r="AR601" s="31">
        <f t="shared" si="396"/>
        <v>-52.701202153212861</v>
      </c>
      <c r="AS601" s="33">
        <f t="shared" si="397"/>
        <v>-181.52969782433087</v>
      </c>
      <c r="AT601" s="31">
        <f t="shared" si="398"/>
        <v>19.453934115985476</v>
      </c>
      <c r="AU601" s="31">
        <f t="shared" si="399"/>
        <v>83.887059546742165</v>
      </c>
      <c r="AV601" s="32">
        <f t="shared" si="400"/>
        <v>-3.0911262163633517</v>
      </c>
      <c r="AW601" s="31">
        <f t="shared" si="401"/>
        <v>-45.528263220412263</v>
      </c>
      <c r="AX601" s="34">
        <f t="shared" si="402"/>
        <v>16.362807899622123</v>
      </c>
      <c r="AY601" s="35">
        <f t="shared" si="403"/>
        <v>38.358796326329902</v>
      </c>
      <c r="AZ601" s="10">
        <f t="shared" si="416"/>
        <v>-125.6619859063665</v>
      </c>
      <c r="BA601" s="10">
        <f t="shared" si="417"/>
        <v>-322.49835693692449</v>
      </c>
      <c r="BB601" s="10">
        <f t="shared" si="404"/>
        <v>-142.49835693692449</v>
      </c>
      <c r="BC601" s="37"/>
      <c r="BD601" s="60">
        <f t="shared" si="405"/>
        <v>-126</v>
      </c>
      <c r="BE601" s="60">
        <f t="shared" si="406"/>
        <v>-322</v>
      </c>
      <c r="BF601" s="60">
        <f t="shared" si="407"/>
        <v>-142</v>
      </c>
      <c r="BI601" s="37">
        <f t="shared" si="411"/>
        <v>-43.90286708208783</v>
      </c>
      <c r="BJ601" s="37">
        <f t="shared" si="412"/>
        <v>-89.634420171208205</v>
      </c>
      <c r="BK601" s="37">
        <f t="shared" si="413"/>
        <v>-45.420724570687938</v>
      </c>
      <c r="BL601" s="37">
        <f t="shared" si="414"/>
        <v>-89.693035267715302</v>
      </c>
    </row>
    <row r="602" spans="22:64" x14ac:dyDescent="0.35">
      <c r="V602" s="29">
        <v>6.9800000000000901</v>
      </c>
      <c r="W602" s="38">
        <f t="shared" si="379"/>
        <v>95499258.602163702</v>
      </c>
      <c r="X602" s="30">
        <f t="shared" si="415"/>
        <v>-6.6910605961528935</v>
      </c>
      <c r="Y602" s="31">
        <f t="shared" si="380"/>
        <v>-83.011315472866755</v>
      </c>
      <c r="Z602" s="31">
        <f t="shared" si="381"/>
        <v>-89.995949050220943</v>
      </c>
      <c r="AA602" s="31">
        <f t="shared" si="382"/>
        <v>60.830415222885776</v>
      </c>
      <c r="AB602" s="31">
        <f t="shared" si="383"/>
        <v>-89.947928279065081</v>
      </c>
      <c r="AC602" s="31">
        <f t="shared" si="384"/>
        <v>31.129971679066205</v>
      </c>
      <c r="AD602" s="31">
        <f t="shared" si="385"/>
        <v>88.408964520159515</v>
      </c>
      <c r="AE602" s="31">
        <f t="shared" si="386"/>
        <v>2.2580108329323316</v>
      </c>
      <c r="AF602" s="31">
        <f t="shared" si="387"/>
        <v>-91.534912809126496</v>
      </c>
      <c r="AG602" s="31">
        <f t="shared" si="408"/>
        <v>73.803921600570277</v>
      </c>
      <c r="AH602" s="31">
        <f t="shared" si="388"/>
        <v>-147.42931870757329</v>
      </c>
      <c r="AI602" s="31">
        <f t="shared" si="389"/>
        <v>-89.999997564115475</v>
      </c>
      <c r="AJ602" s="31">
        <f t="shared" si="390"/>
        <v>80.424358380276601</v>
      </c>
      <c r="AK602" s="31">
        <f t="shared" si="391"/>
        <v>89.994543618672338</v>
      </c>
      <c r="AL602" s="32">
        <f t="shared" si="392"/>
        <v>-62.007985997022111</v>
      </c>
      <c r="AM602" s="31">
        <f t="shared" si="393"/>
        <v>-89.954530165010965</v>
      </c>
      <c r="AN602" s="31">
        <f t="shared" si="394"/>
        <v>-55.20902472374852</v>
      </c>
      <c r="AO602" s="31">
        <f t="shared" si="395"/>
        <v>-89.959984110454101</v>
      </c>
      <c r="AP602" s="30">
        <f t="shared" si="409"/>
        <v>19.493882694704595</v>
      </c>
      <c r="AQ602" s="30">
        <f t="shared" si="410"/>
        <v>-19.244228782212005</v>
      </c>
      <c r="AR602" s="31">
        <f t="shared" si="396"/>
        <v>-52.701359978323595</v>
      </c>
      <c r="AS602" s="33">
        <f t="shared" si="397"/>
        <v>-181.49489691958058</v>
      </c>
      <c r="AT602" s="31">
        <f t="shared" si="398"/>
        <v>19.651717013288646</v>
      </c>
      <c r="AU602" s="31">
        <f t="shared" si="399"/>
        <v>84.025188908151932</v>
      </c>
      <c r="AV602" s="32">
        <f t="shared" si="400"/>
        <v>-3.1941205722142922</v>
      </c>
      <c r="AW602" s="31">
        <f t="shared" si="401"/>
        <v>-46.18759490475874</v>
      </c>
      <c r="AX602" s="34">
        <f t="shared" si="402"/>
        <v>16.457596441074354</v>
      </c>
      <c r="AY602" s="35">
        <f t="shared" si="403"/>
        <v>37.837594003393193</v>
      </c>
      <c r="AZ602" s="10">
        <f t="shared" si="416"/>
        <v>-125.9673416219952</v>
      </c>
      <c r="BA602" s="10">
        <f t="shared" si="417"/>
        <v>-323.00006699097315</v>
      </c>
      <c r="BB602" s="10">
        <f t="shared" si="404"/>
        <v>-143.00006699097315</v>
      </c>
      <c r="BC602" s="37"/>
      <c r="BD602" s="60">
        <f t="shared" si="405"/>
        <v>-126</v>
      </c>
      <c r="BE602" s="60">
        <f t="shared" si="406"/>
        <v>-323</v>
      </c>
      <c r="BF602" s="60">
        <f t="shared" si="407"/>
        <v>-143</v>
      </c>
      <c r="BI602" s="37">
        <f t="shared" si="411"/>
        <v>-44.102859124488631</v>
      </c>
      <c r="BJ602" s="37">
        <f t="shared" si="412"/>
        <v>-89.642741565870793</v>
      </c>
      <c r="BK602" s="37">
        <f t="shared" si="413"/>
        <v>-45.620718960257335</v>
      </c>
      <c r="BL602" s="37">
        <f t="shared" si="414"/>
        <v>-89.700022508914955</v>
      </c>
    </row>
    <row r="603" spans="22:64" x14ac:dyDescent="0.35">
      <c r="V603" s="29">
        <v>6.9900000000000899</v>
      </c>
      <c r="W603" s="36">
        <f t="shared" si="379"/>
        <v>97723722.095601618</v>
      </c>
      <c r="X603" s="30">
        <f t="shared" si="415"/>
        <v>-6.6910605961528935</v>
      </c>
      <c r="Y603" s="31">
        <f t="shared" si="380"/>
        <v>-83.211315471889677</v>
      </c>
      <c r="Z603" s="31">
        <f t="shared" si="381"/>
        <v>-89.996041261095385</v>
      </c>
      <c r="AA603" s="31">
        <f t="shared" si="382"/>
        <v>61.030415061439939</v>
      </c>
      <c r="AB603" s="31">
        <f t="shared" si="383"/>
        <v>-89.949113575512627</v>
      </c>
      <c r="AC603" s="31">
        <f t="shared" si="384"/>
        <v>31.329820991042222</v>
      </c>
      <c r="AD603" s="31">
        <f t="shared" si="385"/>
        <v>88.445162924704221</v>
      </c>
      <c r="AE603" s="31">
        <f t="shared" si="386"/>
        <v>2.4578599844395903</v>
      </c>
      <c r="AF603" s="31">
        <f t="shared" si="387"/>
        <v>-91.499991911903805</v>
      </c>
      <c r="AG603" s="31">
        <f t="shared" si="408"/>
        <v>73.803921600570277</v>
      </c>
      <c r="AH603" s="31">
        <f t="shared" si="388"/>
        <v>-147.62931870757328</v>
      </c>
      <c r="AI603" s="31">
        <f t="shared" si="389"/>
        <v>-89.999997619562976</v>
      </c>
      <c r="AJ603" s="31">
        <f t="shared" si="390"/>
        <v>80.624358378503928</v>
      </c>
      <c r="AK603" s="31">
        <f t="shared" si="391"/>
        <v>89.99466782107416</v>
      </c>
      <c r="AL603" s="32">
        <f t="shared" si="392"/>
        <v>-62.207985873918787</v>
      </c>
      <c r="AM603" s="31">
        <f t="shared" si="393"/>
        <v>-89.955565184398154</v>
      </c>
      <c r="AN603" s="31">
        <f t="shared" si="394"/>
        <v>-55.409024602417858</v>
      </c>
      <c r="AO603" s="31">
        <f t="shared" si="395"/>
        <v>-89.96089498288697</v>
      </c>
      <c r="AP603" s="30">
        <f t="shared" si="409"/>
        <v>19.493882694704595</v>
      </c>
      <c r="AQ603" s="30">
        <f t="shared" si="410"/>
        <v>-19.244228782212005</v>
      </c>
      <c r="AR603" s="31">
        <f t="shared" si="396"/>
        <v>-52.701510705485674</v>
      </c>
      <c r="AS603" s="33">
        <f t="shared" si="397"/>
        <v>-181.46088689479078</v>
      </c>
      <c r="AT603" s="31">
        <f t="shared" si="398"/>
        <v>19.849598639547132</v>
      </c>
      <c r="AU603" s="31">
        <f t="shared" si="399"/>
        <v>84.160241448995677</v>
      </c>
      <c r="AV603" s="32">
        <f t="shared" si="400"/>
        <v>-3.2994133563716934</v>
      </c>
      <c r="AW603" s="31">
        <f t="shared" si="401"/>
        <v>-46.846297798134245</v>
      </c>
      <c r="AX603" s="34">
        <f t="shared" si="402"/>
        <v>16.550185283175438</v>
      </c>
      <c r="AY603" s="35">
        <f t="shared" si="403"/>
        <v>37.313943650861432</v>
      </c>
      <c r="AZ603" s="10">
        <f t="shared" si="416"/>
        <v>-126.27489054966796</v>
      </c>
      <c r="BA603" s="10">
        <f t="shared" si="417"/>
        <v>-323.50466751066716</v>
      </c>
      <c r="BB603" s="10">
        <f t="shared" si="404"/>
        <v>-143.50466751066716</v>
      </c>
      <c r="BC603" s="62"/>
      <c r="BD603" s="60">
        <f t="shared" si="405"/>
        <v>-126</v>
      </c>
      <c r="BE603" s="60">
        <f t="shared" si="406"/>
        <v>-324</v>
      </c>
      <c r="BF603" s="60">
        <f t="shared" si="407"/>
        <v>-144</v>
      </c>
      <c r="BI603" s="37">
        <f t="shared" si="411"/>
        <v>-44.302851525026782</v>
      </c>
      <c r="BJ603" s="37">
        <f t="shared" si="412"/>
        <v>-89.650873557029016</v>
      </c>
      <c r="BK603" s="37">
        <f t="shared" si="413"/>
        <v>-45.820713602330933</v>
      </c>
      <c r="BL603" s="37">
        <f t="shared" si="414"/>
        <v>-89.706850709708803</v>
      </c>
    </row>
    <row r="604" spans="22:64" x14ac:dyDescent="0.35">
      <c r="V604" s="29">
        <v>7.0000000000000897</v>
      </c>
      <c r="W604" s="38">
        <f t="shared" si="379"/>
        <v>100000000.00002068</v>
      </c>
      <c r="X604" s="30">
        <f t="shared" si="415"/>
        <v>-6.6910605961528935</v>
      </c>
      <c r="Y604" s="31">
        <f t="shared" si="380"/>
        <v>-83.411315470956509</v>
      </c>
      <c r="Z604" s="31">
        <f t="shared" si="381"/>
        <v>-89.996131372994085</v>
      </c>
      <c r="AA604" s="31">
        <f t="shared" si="382"/>
        <v>61.230414907260318</v>
      </c>
      <c r="AB604" s="31">
        <f t="shared" si="383"/>
        <v>-89.950271891361098</v>
      </c>
      <c r="AC604" s="31">
        <f t="shared" si="384"/>
        <v>31.52967708021556</v>
      </c>
      <c r="AD604" s="31">
        <f t="shared" si="385"/>
        <v>88.480538552671689</v>
      </c>
      <c r="AE604" s="31">
        <f t="shared" si="386"/>
        <v>2.6577159203664742</v>
      </c>
      <c r="AF604" s="31">
        <f t="shared" si="387"/>
        <v>-91.465864711683494</v>
      </c>
      <c r="AG604" s="31">
        <f t="shared" si="408"/>
        <v>73.803921600570277</v>
      </c>
      <c r="AH604" s="31">
        <f t="shared" si="388"/>
        <v>-147.82931870757326</v>
      </c>
      <c r="AI604" s="31">
        <f t="shared" si="389"/>
        <v>-89.999997673748339</v>
      </c>
      <c r="AJ604" s="31">
        <f t="shared" si="390"/>
        <v>80.824358376811006</v>
      </c>
      <c r="AK604" s="31">
        <f t="shared" si="391"/>
        <v>89.994789196284202</v>
      </c>
      <c r="AL604" s="32">
        <f t="shared" si="392"/>
        <v>-62.407985756355998</v>
      </c>
      <c r="AM604" s="31">
        <f t="shared" si="393"/>
        <v>-89.956576643895744</v>
      </c>
      <c r="AN604" s="31">
        <f t="shared" si="394"/>
        <v>-55.60902448654798</v>
      </c>
      <c r="AO604" s="31">
        <f t="shared" si="395"/>
        <v>-89.961785121359881</v>
      </c>
      <c r="AP604" s="30">
        <f t="shared" si="409"/>
        <v>19.493882694704595</v>
      </c>
      <c r="AQ604" s="30">
        <f t="shared" si="410"/>
        <v>-19.244228782212005</v>
      </c>
      <c r="AR604" s="31">
        <f t="shared" si="396"/>
        <v>-52.701654653688919</v>
      </c>
      <c r="AS604" s="33">
        <f t="shared" si="397"/>
        <v>-181.42764983304338</v>
      </c>
      <c r="AT604" s="31">
        <f t="shared" si="398"/>
        <v>20.047574643297988</v>
      </c>
      <c r="AU604" s="31">
        <f t="shared" si="399"/>
        <v>84.292282769848555</v>
      </c>
      <c r="AV604" s="32">
        <f t="shared" si="400"/>
        <v>-3.406998974905608</v>
      </c>
      <c r="AW604" s="31">
        <f t="shared" si="401"/>
        <v>-47.504024726075848</v>
      </c>
      <c r="AX604" s="34">
        <f t="shared" si="402"/>
        <v>16.64057566839238</v>
      </c>
      <c r="AY604" s="35">
        <f t="shared" si="403"/>
        <v>36.788258043772707</v>
      </c>
      <c r="AZ604" s="10">
        <f t="shared" si="416"/>
        <v>-126.58463173842591</v>
      </c>
      <c r="BA604" s="10">
        <f t="shared" si="417"/>
        <v>-324.01173573405464</v>
      </c>
      <c r="BB604" s="10">
        <f t="shared" si="404"/>
        <v>-144.01173573405464</v>
      </c>
      <c r="BC604" s="37"/>
      <c r="BD604" s="60">
        <f t="shared" si="405"/>
        <v>-127</v>
      </c>
      <c r="BE604" s="60">
        <f t="shared" si="406"/>
        <v>-324</v>
      </c>
      <c r="BF604" s="60">
        <f t="shared" si="407"/>
        <v>-144</v>
      </c>
      <c r="BI604" s="37">
        <f t="shared" si="411"/>
        <v>-44.502844267584614</v>
      </c>
      <c r="BJ604" s="37">
        <f t="shared" si="412"/>
        <v>-89.65882045506099</v>
      </c>
      <c r="BK604" s="37">
        <f t="shared" si="413"/>
        <v>-46.020708485544752</v>
      </c>
      <c r="BL604" s="37">
        <f t="shared" si="414"/>
        <v>-89.713523489722988</v>
      </c>
    </row>
    <row r="605" spans="22:64" x14ac:dyDescent="0.35">
      <c r="V605" s="29">
        <v>7.0100000000000904</v>
      </c>
      <c r="W605" s="38">
        <f t="shared" si="379"/>
        <v>102329299.22809692</v>
      </c>
      <c r="X605" s="30">
        <f t="shared" si="415"/>
        <v>-6.6910605961528935</v>
      </c>
      <c r="Y605" s="31">
        <f t="shared" si="380"/>
        <v>-83.611315470065435</v>
      </c>
      <c r="Z605" s="31">
        <f t="shared" si="381"/>
        <v>-89.996219433695558</v>
      </c>
      <c r="AA605" s="31">
        <f t="shared" si="382"/>
        <v>61.430414760019978</v>
      </c>
      <c r="AB605" s="31">
        <f t="shared" si="383"/>
        <v>-89.951403840761145</v>
      </c>
      <c r="AC605" s="31">
        <f t="shared" si="384"/>
        <v>31.729539641991341</v>
      </c>
      <c r="AD605" s="31">
        <f t="shared" si="385"/>
        <v>88.515110052742315</v>
      </c>
      <c r="AE605" s="31">
        <f t="shared" si="386"/>
        <v>2.85757833579299</v>
      </c>
      <c r="AF605" s="31">
        <f t="shared" si="387"/>
        <v>-91.432513221714387</v>
      </c>
      <c r="AG605" s="31">
        <f t="shared" si="408"/>
        <v>73.803921600570277</v>
      </c>
      <c r="AH605" s="31">
        <f t="shared" si="388"/>
        <v>-148.02931870757328</v>
      </c>
      <c r="AI605" s="31">
        <f t="shared" si="389"/>
        <v>-89.9999977267003</v>
      </c>
      <c r="AJ605" s="31">
        <f t="shared" si="390"/>
        <v>81.024358375194311</v>
      </c>
      <c r="AK605" s="31">
        <f t="shared" si="391"/>
        <v>89.994907808657189</v>
      </c>
      <c r="AL605" s="32">
        <f t="shared" si="392"/>
        <v>-62.607985644084451</v>
      </c>
      <c r="AM605" s="31">
        <f t="shared" si="393"/>
        <v>-89.957565079790442</v>
      </c>
      <c r="AN605" s="31">
        <f t="shared" si="394"/>
        <v>-55.809024375893145</v>
      </c>
      <c r="AO605" s="31">
        <f t="shared" si="395"/>
        <v>-89.962654997833553</v>
      </c>
      <c r="AP605" s="30">
        <f t="shared" si="409"/>
        <v>19.493882694704595</v>
      </c>
      <c r="AQ605" s="30">
        <f t="shared" si="410"/>
        <v>-19.244228782212005</v>
      </c>
      <c r="AR605" s="31">
        <f t="shared" si="396"/>
        <v>-52.701792127607561</v>
      </c>
      <c r="AS605" s="33">
        <f t="shared" si="397"/>
        <v>-181.39516821954794</v>
      </c>
      <c r="AT605" s="31">
        <f t="shared" si="398"/>
        <v>20.245640860945436</v>
      </c>
      <c r="AU605" s="31">
        <f t="shared" si="399"/>
        <v>84.421377267544983</v>
      </c>
      <c r="AV605" s="32">
        <f t="shared" si="400"/>
        <v>-3.5168694343195712</v>
      </c>
      <c r="AW605" s="31">
        <f t="shared" si="401"/>
        <v>-48.160431086290622</v>
      </c>
      <c r="AX605" s="34">
        <f t="shared" si="402"/>
        <v>16.728771426625865</v>
      </c>
      <c r="AY605" s="35">
        <f t="shared" si="403"/>
        <v>36.260946181254361</v>
      </c>
      <c r="AZ605" s="10">
        <f t="shared" si="416"/>
        <v>-126.8965616367979</v>
      </c>
      <c r="BA605" s="10">
        <f t="shared" si="417"/>
        <v>-324.52085289681645</v>
      </c>
      <c r="BB605" s="10">
        <f t="shared" si="404"/>
        <v>-144.52085289681645</v>
      </c>
      <c r="BC605" s="37"/>
      <c r="BD605" s="60">
        <f t="shared" si="405"/>
        <v>-127</v>
      </c>
      <c r="BE605" s="60">
        <f t="shared" si="406"/>
        <v>-325</v>
      </c>
      <c r="BF605" s="60">
        <f t="shared" si="407"/>
        <v>-145</v>
      </c>
      <c r="BI605" s="37">
        <f t="shared" si="411"/>
        <v>-44.702837336769896</v>
      </c>
      <c r="BJ605" s="37">
        <f t="shared" si="412"/>
        <v>-89.666586472293503</v>
      </c>
      <c r="BK605" s="37">
        <f t="shared" si="413"/>
        <v>-46.220703599046303</v>
      </c>
      <c r="BL605" s="37">
        <f t="shared" si="414"/>
        <v>-89.720044386229375</v>
      </c>
    </row>
    <row r="606" spans="22:64" x14ac:dyDescent="0.35">
      <c r="V606" s="29">
        <v>7.0200000000000902</v>
      </c>
      <c r="W606" s="36">
        <f t="shared" si="379"/>
        <v>104712854.80511194</v>
      </c>
      <c r="X606" s="30">
        <f t="shared" si="415"/>
        <v>-6.6910605961528935</v>
      </c>
      <c r="Y606" s="31">
        <f t="shared" si="380"/>
        <v>-83.811315469214406</v>
      </c>
      <c r="Z606" s="31">
        <f t="shared" si="381"/>
        <v>-89.996305489890773</v>
      </c>
      <c r="AA606" s="31">
        <f t="shared" si="382"/>
        <v>61.630414619406515</v>
      </c>
      <c r="AB606" s="31">
        <f t="shared" si="383"/>
        <v>-89.952510023883761</v>
      </c>
      <c r="AC606" s="31">
        <f t="shared" si="384"/>
        <v>31.929408385445836</v>
      </c>
      <c r="AD606" s="31">
        <f t="shared" si="385"/>
        <v>88.548895654432329</v>
      </c>
      <c r="AE606" s="31">
        <f t="shared" si="386"/>
        <v>3.0574469394850503</v>
      </c>
      <c r="AF606" s="31">
        <f t="shared" si="387"/>
        <v>-91.399919859342219</v>
      </c>
      <c r="AG606" s="31">
        <f t="shared" si="408"/>
        <v>73.803921600570277</v>
      </c>
      <c r="AH606" s="31">
        <f t="shared" si="388"/>
        <v>-148.22931870757327</v>
      </c>
      <c r="AI606" s="31">
        <f t="shared" si="389"/>
        <v>-89.999997778446897</v>
      </c>
      <c r="AJ606" s="31">
        <f t="shared" si="390"/>
        <v>81.224358373650347</v>
      </c>
      <c r="AK606" s="31">
        <f t="shared" si="391"/>
        <v>89.995023721082987</v>
      </c>
      <c r="AL606" s="32">
        <f t="shared" si="392"/>
        <v>-62.807985536865928</v>
      </c>
      <c r="AM606" s="31">
        <f t="shared" si="393"/>
        <v>-89.958531016161672</v>
      </c>
      <c r="AN606" s="31">
        <f t="shared" si="394"/>
        <v>-56.009024270218575</v>
      </c>
      <c r="AO606" s="31">
        <f t="shared" si="395"/>
        <v>-89.963505073525582</v>
      </c>
      <c r="AP606" s="30">
        <f t="shared" si="409"/>
        <v>19.493882694704595</v>
      </c>
      <c r="AQ606" s="30">
        <f t="shared" si="410"/>
        <v>-19.244228782212005</v>
      </c>
      <c r="AR606" s="31">
        <f t="shared" si="396"/>
        <v>-52.701923418240938</v>
      </c>
      <c r="AS606" s="33">
        <f t="shared" si="397"/>
        <v>-181.36342493286782</v>
      </c>
      <c r="AT606" s="31">
        <f t="shared" si="398"/>
        <v>20.443793308992134</v>
      </c>
      <c r="AU606" s="31">
        <f t="shared" si="399"/>
        <v>84.547588143961633</v>
      </c>
      <c r="AV606" s="32">
        <f t="shared" si="400"/>
        <v>-3.6290143751176798</v>
      </c>
      <c r="AW606" s="31">
        <f t="shared" si="401"/>
        <v>-48.815175742301832</v>
      </c>
      <c r="AX606" s="34">
        <f t="shared" si="402"/>
        <v>16.814778933874454</v>
      </c>
      <c r="AY606" s="35">
        <f t="shared" si="403"/>
        <v>35.732412401659801</v>
      </c>
      <c r="AZ606" s="10">
        <f t="shared" si="416"/>
        <v>-127.2106741347207</v>
      </c>
      <c r="BA606" s="10">
        <f t="shared" si="417"/>
        <v>-325.03160511245505</v>
      </c>
      <c r="BB606" s="10">
        <f t="shared" si="404"/>
        <v>-145.03160511245505</v>
      </c>
      <c r="BC606" s="62"/>
      <c r="BD606" s="60">
        <f t="shared" si="405"/>
        <v>-127</v>
      </c>
      <c r="BE606" s="60">
        <f t="shared" si="406"/>
        <v>-325</v>
      </c>
      <c r="BF606" s="60">
        <f t="shared" si="407"/>
        <v>-145</v>
      </c>
      <c r="BI606" s="37">
        <f t="shared" si="411"/>
        <v>-44.902830717882864</v>
      </c>
      <c r="BJ606" s="37">
        <f t="shared" si="412"/>
        <v>-89.674175725229617</v>
      </c>
      <c r="BK606" s="37">
        <f t="shared" si="413"/>
        <v>-46.42069893247136</v>
      </c>
      <c r="BL606" s="37">
        <f t="shared" si="414"/>
        <v>-89.726416856017451</v>
      </c>
    </row>
    <row r="607" spans="22:64" x14ac:dyDescent="0.35">
      <c r="V607" s="29">
        <v>7.03000000000009</v>
      </c>
      <c r="W607" s="38">
        <f t="shared" si="379"/>
        <v>107151930.52378313</v>
      </c>
      <c r="X607" s="30">
        <f t="shared" si="415"/>
        <v>-6.6910605961528935</v>
      </c>
      <c r="Y607" s="31">
        <f t="shared" si="380"/>
        <v>-84.011315468401691</v>
      </c>
      <c r="Z607" s="31">
        <f t="shared" si="381"/>
        <v>-89.996389587207844</v>
      </c>
      <c r="AA607" s="31">
        <f t="shared" si="382"/>
        <v>61.8304144851217</v>
      </c>
      <c r="AB607" s="31">
        <f t="shared" si="383"/>
        <v>-89.953591027238573</v>
      </c>
      <c r="AC607" s="31">
        <f t="shared" si="384"/>
        <v>32.129283032714746</v>
      </c>
      <c r="AD607" s="31">
        <f t="shared" si="385"/>
        <v>88.5819131772802</v>
      </c>
      <c r="AE607" s="31">
        <f t="shared" si="386"/>
        <v>3.2573214532818611</v>
      </c>
      <c r="AF607" s="31">
        <f t="shared" si="387"/>
        <v>-91.368067437166218</v>
      </c>
      <c r="AG607" s="31">
        <f t="shared" si="408"/>
        <v>73.803921600570277</v>
      </c>
      <c r="AH607" s="31">
        <f t="shared" si="388"/>
        <v>-148.42931870757329</v>
      </c>
      <c r="AI607" s="31">
        <f t="shared" si="389"/>
        <v>-89.999997829015641</v>
      </c>
      <c r="AJ607" s="31">
        <f t="shared" si="390"/>
        <v>81.424358372175902</v>
      </c>
      <c r="AK607" s="31">
        <f t="shared" si="391"/>
        <v>89.995136995019877</v>
      </c>
      <c r="AL607" s="32">
        <f t="shared" si="392"/>
        <v>-63.007985434473035</v>
      </c>
      <c r="AM607" s="31">
        <f t="shared" si="393"/>
        <v>-89.959474965159473</v>
      </c>
      <c r="AN607" s="31">
        <f t="shared" si="394"/>
        <v>-56.209024169300143</v>
      </c>
      <c r="AO607" s="31">
        <f t="shared" si="395"/>
        <v>-89.964335799155236</v>
      </c>
      <c r="AP607" s="30">
        <f t="shared" si="409"/>
        <v>19.493882694704595</v>
      </c>
      <c r="AQ607" s="30">
        <f t="shared" si="410"/>
        <v>-19.244228782212005</v>
      </c>
      <c r="AR607" s="31">
        <f t="shared" si="396"/>
        <v>-52.702048803525692</v>
      </c>
      <c r="AS607" s="33">
        <f t="shared" si="397"/>
        <v>-181.33240323632145</v>
      </c>
      <c r="AT607" s="31">
        <f t="shared" si="398"/>
        <v>20.642028176562071</v>
      </c>
      <c r="AU607" s="31">
        <f t="shared" si="399"/>
        <v>84.670977415768448</v>
      </c>
      <c r="AV607" s="32">
        <f t="shared" si="400"/>
        <v>-3.7434211150455714</v>
      </c>
      <c r="AW607" s="31">
        <f t="shared" si="401"/>
        <v>-49.467921895020055</v>
      </c>
      <c r="AX607" s="34">
        <f t="shared" si="402"/>
        <v>16.8986070615165</v>
      </c>
      <c r="AY607" s="35">
        <f t="shared" si="403"/>
        <v>35.203055520748393</v>
      </c>
      <c r="AZ607" s="10">
        <f t="shared" si="416"/>
        <v>-127.52696061481679</v>
      </c>
      <c r="BA607" s="10">
        <f t="shared" si="417"/>
        <v>-325.54358422952305</v>
      </c>
      <c r="BB607" s="10">
        <f t="shared" si="404"/>
        <v>-145.54358422952305</v>
      </c>
      <c r="BC607" s="37"/>
      <c r="BD607" s="60">
        <f t="shared" si="405"/>
        <v>-128</v>
      </c>
      <c r="BE607" s="60">
        <f t="shared" si="406"/>
        <v>-326</v>
      </c>
      <c r="BF607" s="60">
        <f t="shared" si="407"/>
        <v>-146</v>
      </c>
      <c r="BI607" s="37">
        <f t="shared" si="411"/>
        <v>-45.102824396885396</v>
      </c>
      <c r="BJ607" s="37">
        <f t="shared" si="412"/>
        <v>-89.681592236725891</v>
      </c>
      <c r="BK607" s="37">
        <f t="shared" si="413"/>
        <v>-46.620694475922207</v>
      </c>
      <c r="BL607" s="37">
        <f t="shared" si="414"/>
        <v>-89.732644277224125</v>
      </c>
    </row>
    <row r="608" spans="22:64" x14ac:dyDescent="0.35">
      <c r="V608" s="29">
        <v>7.0400000000000897</v>
      </c>
      <c r="W608" s="38">
        <f t="shared" si="379"/>
        <v>109647819.61434153</v>
      </c>
      <c r="X608" s="30">
        <f t="shared" si="415"/>
        <v>-6.6910605961528935</v>
      </c>
      <c r="Y608" s="31">
        <f t="shared" si="380"/>
        <v>-84.211315467625553</v>
      </c>
      <c r="Z608" s="31">
        <f t="shared" si="381"/>
        <v>-89.996471770236283</v>
      </c>
      <c r="AA608" s="31">
        <f t="shared" si="382"/>
        <v>62.030414356880684</v>
      </c>
      <c r="AB608" s="31">
        <f t="shared" si="383"/>
        <v>-89.95464742398481</v>
      </c>
      <c r="AC608" s="31">
        <f t="shared" si="384"/>
        <v>32.329163318408298</v>
      </c>
      <c r="AD608" s="31">
        <f t="shared" si="385"/>
        <v>88.614180039847483</v>
      </c>
      <c r="AE608" s="31">
        <f t="shared" si="386"/>
        <v>3.4572016115105342</v>
      </c>
      <c r="AF608" s="31">
        <f t="shared" si="387"/>
        <v>-91.33693915437361</v>
      </c>
      <c r="AG608" s="31">
        <f t="shared" si="408"/>
        <v>73.803921600570277</v>
      </c>
      <c r="AH608" s="31">
        <f t="shared" si="388"/>
        <v>-148.62931870757328</v>
      </c>
      <c r="AI608" s="31">
        <f t="shared" si="389"/>
        <v>-89.999997878433263</v>
      </c>
      <c r="AJ608" s="31">
        <f t="shared" si="390"/>
        <v>81.624358370767794</v>
      </c>
      <c r="AK608" s="31">
        <f t="shared" si="391"/>
        <v>89.995247690527222</v>
      </c>
      <c r="AL608" s="32">
        <f t="shared" si="392"/>
        <v>-63.207985336688573</v>
      </c>
      <c r="AM608" s="31">
        <f t="shared" si="393"/>
        <v>-89.960397427276078</v>
      </c>
      <c r="AN608" s="31">
        <f t="shared" si="394"/>
        <v>-56.409024072923778</v>
      </c>
      <c r="AO608" s="31">
        <f t="shared" si="395"/>
        <v>-89.965147615182119</v>
      </c>
      <c r="AP608" s="30">
        <f t="shared" si="409"/>
        <v>19.493882694704595</v>
      </c>
      <c r="AQ608" s="30">
        <f t="shared" si="410"/>
        <v>-19.244228782212005</v>
      </c>
      <c r="AR608" s="31">
        <f t="shared" si="396"/>
        <v>-52.702168548920653</v>
      </c>
      <c r="AS608" s="33">
        <f t="shared" si="397"/>
        <v>-181.30208676955573</v>
      </c>
      <c r="AT608" s="31">
        <f t="shared" si="398"/>
        <v>20.840341818206014</v>
      </c>
      <c r="AU608" s="31">
        <f t="shared" si="399"/>
        <v>84.791605925054768</v>
      </c>
      <c r="AV608" s="32">
        <f t="shared" si="400"/>
        <v>-3.8600747016236503</v>
      </c>
      <c r="AW608" s="31">
        <f t="shared" si="401"/>
        <v>-50.118337926904474</v>
      </c>
      <c r="AX608" s="34">
        <f t="shared" si="402"/>
        <v>16.980267116582365</v>
      </c>
      <c r="AY608" s="35">
        <f t="shared" si="403"/>
        <v>34.673267998150294</v>
      </c>
      <c r="AZ608" s="10">
        <f t="shared" si="416"/>
        <v>-127.84541001265592</v>
      </c>
      <c r="BA608" s="10">
        <f t="shared" si="417"/>
        <v>-326.0563886606472</v>
      </c>
      <c r="BB608" s="10">
        <f t="shared" si="404"/>
        <v>-146.0563886606472</v>
      </c>
      <c r="BC608" s="37"/>
      <c r="BD608" s="60">
        <f t="shared" si="405"/>
        <v>-128</v>
      </c>
      <c r="BE608" s="60">
        <f t="shared" si="406"/>
        <v>-326</v>
      </c>
      <c r="BF608" s="60">
        <f t="shared" si="407"/>
        <v>-146</v>
      </c>
      <c r="BI608" s="37">
        <f t="shared" si="411"/>
        <v>-45.302818360371113</v>
      </c>
      <c r="BJ608" s="37">
        <f t="shared" si="412"/>
        <v>-89.68883993812014</v>
      </c>
      <c r="BK608" s="37">
        <f t="shared" si="413"/>
        <v>-46.820690219946535</v>
      </c>
      <c r="BL608" s="37">
        <f t="shared" si="414"/>
        <v>-89.738729951121641</v>
      </c>
    </row>
    <row r="609" spans="22:64" x14ac:dyDescent="0.35">
      <c r="V609" s="29">
        <v>7.0500000000000904</v>
      </c>
      <c r="W609" s="36">
        <f t="shared" si="379"/>
        <v>112201845.43021989</v>
      </c>
      <c r="X609" s="30">
        <f t="shared" si="415"/>
        <v>-6.6910605961528935</v>
      </c>
      <c r="Y609" s="31">
        <f t="shared" si="380"/>
        <v>-84.411315466884361</v>
      </c>
      <c r="Z609" s="31">
        <f t="shared" si="381"/>
        <v>-89.996552082550608</v>
      </c>
      <c r="AA609" s="31">
        <f t="shared" si="382"/>
        <v>62.230414234411469</v>
      </c>
      <c r="AB609" s="31">
        <f t="shared" si="383"/>
        <v>-89.955679774235136</v>
      </c>
      <c r="AC609" s="31">
        <f t="shared" si="384"/>
        <v>32.529048989052598</v>
      </c>
      <c r="AD609" s="31">
        <f t="shared" si="385"/>
        <v>88.645713268536738</v>
      </c>
      <c r="AE609" s="31">
        <f t="shared" si="386"/>
        <v>3.657087160426812</v>
      </c>
      <c r="AF609" s="31">
        <f t="shared" si="387"/>
        <v>-91.306518588249006</v>
      </c>
      <c r="AG609" s="31">
        <f t="shared" si="408"/>
        <v>73.803921600570277</v>
      </c>
      <c r="AH609" s="31">
        <f t="shared" si="388"/>
        <v>-148.82931870757326</v>
      </c>
      <c r="AI609" s="31">
        <f t="shared" si="389"/>
        <v>-89.999997926726024</v>
      </c>
      <c r="AJ609" s="31">
        <f t="shared" si="390"/>
        <v>81.824358369423067</v>
      </c>
      <c r="AK609" s="31">
        <f t="shared" si="391"/>
        <v>89.995355866297231</v>
      </c>
      <c r="AL609" s="32">
        <f t="shared" si="392"/>
        <v>-63.407985243305134</v>
      </c>
      <c r="AM609" s="31">
        <f t="shared" si="393"/>
        <v>-89.961298891611193</v>
      </c>
      <c r="AN609" s="31">
        <f t="shared" si="394"/>
        <v>-56.609023980885055</v>
      </c>
      <c r="AO609" s="31">
        <f t="shared" si="395"/>
        <v>-89.965940952039986</v>
      </c>
      <c r="AP609" s="30">
        <f t="shared" si="409"/>
        <v>19.493882694704595</v>
      </c>
      <c r="AQ609" s="30">
        <f t="shared" si="410"/>
        <v>-19.244228782212005</v>
      </c>
      <c r="AR609" s="31">
        <f t="shared" si="396"/>
        <v>-52.702282907965653</v>
      </c>
      <c r="AS609" s="33">
        <f t="shared" si="397"/>
        <v>-181.27245954028899</v>
      </c>
      <c r="AT609" s="31">
        <f t="shared" si="398"/>
        <v>21.038730746981848</v>
      </c>
      <c r="AU609" s="31">
        <f t="shared" si="399"/>
        <v>84.90953335074515</v>
      </c>
      <c r="AV609" s="32">
        <f t="shared" si="400"/>
        <v>-3.9789579735148179</v>
      </c>
      <c r="AW609" s="31">
        <f t="shared" si="401"/>
        <v>-50.766098213704559</v>
      </c>
      <c r="AX609" s="34">
        <f t="shared" si="402"/>
        <v>17.059772773467031</v>
      </c>
      <c r="AY609" s="35">
        <f t="shared" si="403"/>
        <v>34.143435137040591</v>
      </c>
      <c r="AZ609" s="10">
        <f t="shared" si="416"/>
        <v>-128.16600888555294</v>
      </c>
      <c r="BA609" s="10">
        <f t="shared" si="417"/>
        <v>-326.56962417842499</v>
      </c>
      <c r="BB609" s="10">
        <f t="shared" si="404"/>
        <v>-146.56962417842499</v>
      </c>
      <c r="BC609" s="62"/>
      <c r="BD609" s="60">
        <f t="shared" si="405"/>
        <v>-128</v>
      </c>
      <c r="BE609" s="60">
        <f t="shared" si="406"/>
        <v>-327</v>
      </c>
      <c r="BF609" s="60">
        <f t="shared" si="407"/>
        <v>-147</v>
      </c>
      <c r="BI609" s="37">
        <f t="shared" si="411"/>
        <v>-45.502812595536881</v>
      </c>
      <c r="BJ609" s="37">
        <f t="shared" si="412"/>
        <v>-89.695922671311322</v>
      </c>
      <c r="BK609" s="37">
        <f t="shared" si="413"/>
        <v>-47.020686155517438</v>
      </c>
      <c r="BL609" s="37">
        <f t="shared" si="414"/>
        <v>-89.744677103865286</v>
      </c>
    </row>
    <row r="610" spans="22:64" x14ac:dyDescent="0.35">
      <c r="V610" s="29">
        <v>7.0600000000000902</v>
      </c>
      <c r="W610" s="38">
        <f t="shared" si="379"/>
        <v>114815362.14971235</v>
      </c>
      <c r="X610" s="30">
        <f t="shared" si="415"/>
        <v>-6.6910605961528935</v>
      </c>
      <c r="Y610" s="31">
        <f t="shared" si="380"/>
        <v>-84.611315466176521</v>
      </c>
      <c r="Z610" s="31">
        <f t="shared" si="381"/>
        <v>-89.996630566733486</v>
      </c>
      <c r="AA610" s="31">
        <f t="shared" si="382"/>
        <v>62.430414117454269</v>
      </c>
      <c r="AB610" s="31">
        <f t="shared" si="383"/>
        <v>-89.956688625352612</v>
      </c>
      <c r="AC610" s="31">
        <f t="shared" si="384"/>
        <v>32.728939802555871</v>
      </c>
      <c r="AD610" s="31">
        <f t="shared" si="385"/>
        <v>88.676529506229485</v>
      </c>
      <c r="AE610" s="31">
        <f t="shared" si="386"/>
        <v>3.8569778576807252</v>
      </c>
      <c r="AF610" s="31">
        <f t="shared" si="387"/>
        <v>-91.276789685856613</v>
      </c>
      <c r="AG610" s="31">
        <f t="shared" si="408"/>
        <v>73.803921600570277</v>
      </c>
      <c r="AH610" s="31">
        <f t="shared" si="388"/>
        <v>-149.02931870757328</v>
      </c>
      <c r="AI610" s="31">
        <f t="shared" si="389"/>
        <v>-89.999997973919506</v>
      </c>
      <c r="AJ610" s="31">
        <f t="shared" si="390"/>
        <v>82.024358368138891</v>
      </c>
      <c r="AK610" s="31">
        <f t="shared" si="391"/>
        <v>89.995461579686108</v>
      </c>
      <c r="AL610" s="32">
        <f t="shared" si="392"/>
        <v>-63.607985154124648</v>
      </c>
      <c r="AM610" s="31">
        <f t="shared" si="393"/>
        <v>-89.962179836131341</v>
      </c>
      <c r="AN610" s="31">
        <f t="shared" si="394"/>
        <v>-56.809023892988762</v>
      </c>
      <c r="AO610" s="31">
        <f t="shared" si="395"/>
        <v>-89.966716230364739</v>
      </c>
      <c r="AP610" s="30">
        <f t="shared" si="409"/>
        <v>19.493882694704595</v>
      </c>
      <c r="AQ610" s="30">
        <f t="shared" si="410"/>
        <v>-19.244228782212005</v>
      </c>
      <c r="AR610" s="31">
        <f t="shared" si="396"/>
        <v>-52.702392122815446</v>
      </c>
      <c r="AS610" s="33">
        <f t="shared" si="397"/>
        <v>-181.24350591622135</v>
      </c>
      <c r="AT610" s="31">
        <f t="shared" si="398"/>
        <v>21.237191627801337</v>
      </c>
      <c r="AU610" s="31">
        <f t="shared" si="399"/>
        <v>85.024818220724214</v>
      </c>
      <c r="AV610" s="32">
        <f t="shared" si="400"/>
        <v>-4.1000516301981573</v>
      </c>
      <c r="AW610" s="31">
        <f t="shared" si="401"/>
        <v>-51.410883899142981</v>
      </c>
      <c r="AX610" s="34">
        <f t="shared" si="402"/>
        <v>17.137139997603178</v>
      </c>
      <c r="AY610" s="35">
        <f t="shared" si="403"/>
        <v>33.613934321581233</v>
      </c>
      <c r="AZ610" s="10">
        <f t="shared" si="416"/>
        <v>-128.48874148938228</v>
      </c>
      <c r="BA610" s="10">
        <f t="shared" si="417"/>
        <v>-327.08290467363332</v>
      </c>
      <c r="BB610" s="10">
        <f t="shared" si="404"/>
        <v>-147.08290467363332</v>
      </c>
      <c r="BC610" s="37"/>
      <c r="BD610" s="60">
        <f t="shared" si="405"/>
        <v>-128</v>
      </c>
      <c r="BE610" s="60">
        <f t="shared" si="406"/>
        <v>-327</v>
      </c>
      <c r="BF610" s="60">
        <f t="shared" si="407"/>
        <v>-147</v>
      </c>
      <c r="BI610" s="37">
        <f t="shared" si="411"/>
        <v>-45.70280709015578</v>
      </c>
      <c r="BJ610" s="37">
        <f t="shared" si="412"/>
        <v>-89.702844190791893</v>
      </c>
      <c r="BK610" s="37">
        <f t="shared" si="413"/>
        <v>-47.220682274014216</v>
      </c>
      <c r="BL610" s="37">
        <f t="shared" si="414"/>
        <v>-89.750488888201303</v>
      </c>
    </row>
    <row r="611" spans="22:64" x14ac:dyDescent="0.35">
      <c r="V611" s="29">
        <v>7.07000000000009</v>
      </c>
      <c r="W611" s="38">
        <f t="shared" si="379"/>
        <v>117489755.49397758</v>
      </c>
      <c r="X611" s="30">
        <f t="shared" si="415"/>
        <v>-6.6910605961528935</v>
      </c>
      <c r="Y611" s="31">
        <f t="shared" si="380"/>
        <v>-84.811315465500527</v>
      </c>
      <c r="Z611" s="31">
        <f t="shared" si="381"/>
        <v>-89.996707264398268</v>
      </c>
      <c r="AA611" s="31">
        <f t="shared" si="382"/>
        <v>62.630414005761011</v>
      </c>
      <c r="AB611" s="31">
        <f t="shared" si="383"/>
        <v>-89.95767451224097</v>
      </c>
      <c r="AC611" s="31">
        <f t="shared" si="384"/>
        <v>32.928835527698396</v>
      </c>
      <c r="AD611" s="31">
        <f t="shared" si="385"/>
        <v>88.706645020746521</v>
      </c>
      <c r="AE611" s="31">
        <f t="shared" si="386"/>
        <v>4.0568734718059858</v>
      </c>
      <c r="AF611" s="31">
        <f t="shared" si="387"/>
        <v>-91.247736755892731</v>
      </c>
      <c r="AG611" s="31">
        <f t="shared" si="408"/>
        <v>73.803921600570277</v>
      </c>
      <c r="AH611" s="31">
        <f t="shared" si="388"/>
        <v>-149.22931870757327</v>
      </c>
      <c r="AI611" s="31">
        <f t="shared" si="389"/>
        <v>-89.999998020038717</v>
      </c>
      <c r="AJ611" s="31">
        <f t="shared" si="390"/>
        <v>82.224358366912469</v>
      </c>
      <c r="AK611" s="31">
        <f t="shared" si="391"/>
        <v>89.995564886744503</v>
      </c>
      <c r="AL611" s="32">
        <f t="shared" si="392"/>
        <v>-63.80798506895794</v>
      </c>
      <c r="AM611" s="31">
        <f t="shared" si="393"/>
        <v>-89.9630407279233</v>
      </c>
      <c r="AN611" s="31">
        <f t="shared" si="394"/>
        <v>-57.009023809048465</v>
      </c>
      <c r="AO611" s="31">
        <f t="shared" si="395"/>
        <v>-89.967473861217513</v>
      </c>
      <c r="AP611" s="30">
        <f t="shared" si="409"/>
        <v>19.493882694704595</v>
      </c>
      <c r="AQ611" s="30">
        <f t="shared" si="410"/>
        <v>-19.244228782212005</v>
      </c>
      <c r="AR611" s="31">
        <f t="shared" si="396"/>
        <v>-52.702496424749889</v>
      </c>
      <c r="AS611" s="33">
        <f t="shared" si="397"/>
        <v>-181.21521061711024</v>
      </c>
      <c r="AT611" s="31">
        <f t="shared" si="398"/>
        <v>21.435721271035185</v>
      </c>
      <c r="AU611" s="31">
        <f t="shared" si="399"/>
        <v>85.137517924595301</v>
      </c>
      <c r="AV611" s="32">
        <f t="shared" si="400"/>
        <v>-4.2233343093575808</v>
      </c>
      <c r="AW611" s="31">
        <f t="shared" si="401"/>
        <v>-52.052383628320847</v>
      </c>
      <c r="AX611" s="34">
        <f t="shared" si="402"/>
        <v>17.212386961677602</v>
      </c>
      <c r="AY611" s="35">
        <f t="shared" si="403"/>
        <v>33.085134296274454</v>
      </c>
      <c r="AZ611" s="10">
        <f t="shared" si="416"/>
        <v>-128.8135898628276</v>
      </c>
      <c r="BA611" s="10">
        <f t="shared" si="417"/>
        <v>-327.59585287160644</v>
      </c>
      <c r="BB611" s="10">
        <f t="shared" si="404"/>
        <v>-147.59585287160644</v>
      </c>
      <c r="BC611" s="37"/>
      <c r="BD611" s="60">
        <f t="shared" si="405"/>
        <v>-129</v>
      </c>
      <c r="BE611" s="60">
        <f t="shared" si="406"/>
        <v>-328</v>
      </c>
      <c r="BF611" s="60">
        <f t="shared" si="407"/>
        <v>-148</v>
      </c>
      <c r="BI611" s="37">
        <f t="shared" si="411"/>
        <v>-45.902801832551134</v>
      </c>
      <c r="BJ611" s="37">
        <f t="shared" si="412"/>
        <v>-89.709608165634648</v>
      </c>
      <c r="BK611" s="37">
        <f t="shared" si="413"/>
        <v>-47.420678567204185</v>
      </c>
      <c r="BL611" s="37">
        <f t="shared" si="414"/>
        <v>-89.756168385135993</v>
      </c>
    </row>
    <row r="612" spans="22:64" x14ac:dyDescent="0.35">
      <c r="V612" s="29">
        <v>7.0800000000000898</v>
      </c>
      <c r="W612" s="36">
        <f t="shared" si="379"/>
        <v>120226443.46176647</v>
      </c>
      <c r="X612" s="30">
        <f t="shared" si="415"/>
        <v>-6.6910605961528935</v>
      </c>
      <c r="Y612" s="31">
        <f t="shared" si="380"/>
        <v>-85.011315464854974</v>
      </c>
      <c r="Z612" s="31">
        <f t="shared" si="381"/>
        <v>-89.996782216211059</v>
      </c>
      <c r="AA612" s="31">
        <f t="shared" si="382"/>
        <v>62.830413899094772</v>
      </c>
      <c r="AB612" s="31">
        <f t="shared" si="383"/>
        <v>-89.958637957628127</v>
      </c>
      <c r="AC612" s="31">
        <f t="shared" si="384"/>
        <v>33.128735943645388</v>
      </c>
      <c r="AD612" s="31">
        <f t="shared" si="385"/>
        <v>88.736075713133786</v>
      </c>
      <c r="AE612" s="31">
        <f t="shared" si="386"/>
        <v>4.2567737817322922</v>
      </c>
      <c r="AF612" s="31">
        <f t="shared" si="387"/>
        <v>-91.219344460705386</v>
      </c>
      <c r="AG612" s="31">
        <f t="shared" si="408"/>
        <v>73.803921600570277</v>
      </c>
      <c r="AH612" s="31">
        <f t="shared" si="388"/>
        <v>-149.42931870757326</v>
      </c>
      <c r="AI612" s="31">
        <f t="shared" si="389"/>
        <v>-89.999998065108144</v>
      </c>
      <c r="AJ612" s="31">
        <f t="shared" si="390"/>
        <v>82.424358365741284</v>
      </c>
      <c r="AK612" s="31">
        <f t="shared" si="391"/>
        <v>89.995665842247192</v>
      </c>
      <c r="AL612" s="32">
        <f t="shared" si="392"/>
        <v>-64.007984987624354</v>
      </c>
      <c r="AM612" s="31">
        <f t="shared" si="393"/>
        <v>-89.963882023441755</v>
      </c>
      <c r="AN612" s="31">
        <f t="shared" si="394"/>
        <v>-57.209023728886052</v>
      </c>
      <c r="AO612" s="31">
        <f t="shared" si="395"/>
        <v>-89.968214246302708</v>
      </c>
      <c r="AP612" s="30">
        <f t="shared" si="409"/>
        <v>19.493882694704595</v>
      </c>
      <c r="AQ612" s="30">
        <f t="shared" si="410"/>
        <v>-19.244228782212005</v>
      </c>
      <c r="AR612" s="31">
        <f t="shared" si="396"/>
        <v>-52.70259603466117</v>
      </c>
      <c r="AS612" s="33">
        <f t="shared" si="397"/>
        <v>-181.18755870700809</v>
      </c>
      <c r="AT612" s="31">
        <f t="shared" si="398"/>
        <v>21.634316626368207</v>
      </c>
      <c r="AU612" s="31">
        <f t="shared" si="399"/>
        <v>85.24768872700291</v>
      </c>
      <c r="AV612" s="32">
        <f t="shared" si="400"/>
        <v>-4.348782671340266</v>
      </c>
      <c r="AW612" s="31">
        <f t="shared" si="401"/>
        <v>-52.690294236085691</v>
      </c>
      <c r="AX612" s="34">
        <f t="shared" si="402"/>
        <v>17.28553395502794</v>
      </c>
      <c r="AY612" s="35">
        <f t="shared" si="403"/>
        <v>32.557394490917218</v>
      </c>
      <c r="AZ612" s="10">
        <f t="shared" si="416"/>
        <v>-129.14053391843009</v>
      </c>
      <c r="BA612" s="10">
        <f t="shared" si="417"/>
        <v>-328.10810100309192</v>
      </c>
      <c r="BB612" s="10">
        <f t="shared" si="404"/>
        <v>-148.10810100309192</v>
      </c>
      <c r="BC612" s="62"/>
      <c r="BD612" s="60">
        <f t="shared" si="405"/>
        <v>-129</v>
      </c>
      <c r="BE612" s="60">
        <f t="shared" si="406"/>
        <v>-328</v>
      </c>
      <c r="BF612" s="60">
        <f t="shared" si="407"/>
        <v>-148</v>
      </c>
      <c r="BI612" s="37">
        <f t="shared" si="411"/>
        <v>-46.102796811571736</v>
      </c>
      <c r="BJ612" s="37">
        <f t="shared" si="412"/>
        <v>-89.716218181433945</v>
      </c>
      <c r="BK612" s="37">
        <f t="shared" si="413"/>
        <v>-47.620675027225133</v>
      </c>
      <c r="BL612" s="37">
        <f t="shared" si="414"/>
        <v>-89.761718605567111</v>
      </c>
    </row>
    <row r="613" spans="22:64" x14ac:dyDescent="0.35">
      <c r="V613" s="29">
        <v>7.0900000000000896</v>
      </c>
      <c r="W613" s="38">
        <f t="shared" si="379"/>
        <v>123026877.08126393</v>
      </c>
      <c r="X613" s="30">
        <f t="shared" si="415"/>
        <v>-6.6910605961528935</v>
      </c>
      <c r="Y613" s="31">
        <f t="shared" si="380"/>
        <v>-85.211315464238467</v>
      </c>
      <c r="Z613" s="31">
        <f t="shared" si="381"/>
        <v>-89.996855461912318</v>
      </c>
      <c r="AA613" s="31">
        <f t="shared" si="382"/>
        <v>63.030413797229308</v>
      </c>
      <c r="AB613" s="31">
        <f t="shared" si="383"/>
        <v>-89.959579472343435</v>
      </c>
      <c r="AC613" s="31">
        <f t="shared" si="384"/>
        <v>33.328640839481402</v>
      </c>
      <c r="AD613" s="31">
        <f t="shared" si="385"/>
        <v>88.764837125776225</v>
      </c>
      <c r="AE613" s="31">
        <f t="shared" si="386"/>
        <v>4.4566785763193479</v>
      </c>
      <c r="AF613" s="31">
        <f t="shared" si="387"/>
        <v>-91.191597808479528</v>
      </c>
      <c r="AG613" s="31">
        <f t="shared" si="408"/>
        <v>73.803921600570277</v>
      </c>
      <c r="AH613" s="31">
        <f t="shared" si="388"/>
        <v>-149.62931870757328</v>
      </c>
      <c r="AI613" s="31">
        <f t="shared" si="389"/>
        <v>-89.999998109151662</v>
      </c>
      <c r="AJ613" s="31">
        <f t="shared" si="390"/>
        <v>82.624358364622793</v>
      </c>
      <c r="AK613" s="31">
        <f t="shared" si="391"/>
        <v>89.995764499722085</v>
      </c>
      <c r="AL613" s="32">
        <f t="shared" si="392"/>
        <v>-64.207984909951406</v>
      </c>
      <c r="AM613" s="31">
        <f t="shared" si="393"/>
        <v>-89.964704168751254</v>
      </c>
      <c r="AN613" s="31">
        <f t="shared" si="394"/>
        <v>-57.409023652331612</v>
      </c>
      <c r="AO613" s="31">
        <f t="shared" si="395"/>
        <v>-89.96893777818083</v>
      </c>
      <c r="AP613" s="30">
        <f t="shared" si="409"/>
        <v>19.493882694704595</v>
      </c>
      <c r="AQ613" s="30">
        <f t="shared" si="410"/>
        <v>-19.244228782212005</v>
      </c>
      <c r="AR613" s="31">
        <f t="shared" si="396"/>
        <v>-52.702691163519674</v>
      </c>
      <c r="AS613" s="33">
        <f t="shared" si="397"/>
        <v>-181.16053558666036</v>
      </c>
      <c r="AT613" s="31">
        <f t="shared" si="398"/>
        <v>21.832974776896563</v>
      </c>
      <c r="AU613" s="31">
        <f t="shared" si="399"/>
        <v>85.355385781453847</v>
      </c>
      <c r="AV613" s="32">
        <f t="shared" si="400"/>
        <v>-4.4763714899946514</v>
      </c>
      <c r="AW613" s="31">
        <f t="shared" si="401"/>
        <v>-53.324321387092525</v>
      </c>
      <c r="AX613" s="34">
        <f t="shared" si="402"/>
        <v>17.356603286901912</v>
      </c>
      <c r="AY613" s="35">
        <f t="shared" si="403"/>
        <v>32.031064394361323</v>
      </c>
      <c r="AZ613" s="10">
        <f t="shared" si="416"/>
        <v>-129.46955153975466</v>
      </c>
      <c r="BA613" s="10">
        <f t="shared" si="417"/>
        <v>-328.61929142638064</v>
      </c>
      <c r="BB613" s="10">
        <f t="shared" si="404"/>
        <v>-148.61929142638064</v>
      </c>
      <c r="BC613" s="37"/>
      <c r="BD613" s="60">
        <f t="shared" si="405"/>
        <v>-129</v>
      </c>
      <c r="BE613" s="60">
        <f t="shared" si="406"/>
        <v>-329</v>
      </c>
      <c r="BF613" s="60">
        <f t="shared" si="407"/>
        <v>-149</v>
      </c>
      <c r="BI613" s="37">
        <f t="shared" si="411"/>
        <v>-46.302792016568226</v>
      </c>
      <c r="BJ613" s="37">
        <f t="shared" si="412"/>
        <v>-89.722677742203473</v>
      </c>
      <c r="BK613" s="37">
        <f t="shared" si="413"/>
        <v>-47.820671646568698</v>
      </c>
      <c r="BL613" s="37">
        <f t="shared" si="414"/>
        <v>-89.767142491878104</v>
      </c>
    </row>
    <row r="614" spans="22:64" x14ac:dyDescent="0.35">
      <c r="V614" s="29">
        <v>7.1000000000000902</v>
      </c>
      <c r="W614" s="38">
        <f t="shared" si="379"/>
        <v>125892541.17944308</v>
      </c>
      <c r="X614" s="30">
        <f t="shared" si="415"/>
        <v>-6.6910605961528935</v>
      </c>
      <c r="Y614" s="31">
        <f t="shared" si="380"/>
        <v>-85.411315463649714</v>
      </c>
      <c r="Z614" s="31">
        <f t="shared" si="381"/>
        <v>-89.996927040337866</v>
      </c>
      <c r="AA614" s="31">
        <f t="shared" si="382"/>
        <v>63.230413699948535</v>
      </c>
      <c r="AB614" s="31">
        <f t="shared" si="383"/>
        <v>-89.960499555588385</v>
      </c>
      <c r="AC614" s="31">
        <f t="shared" si="384"/>
        <v>33.52855001376571</v>
      </c>
      <c r="AD614" s="31">
        <f t="shared" si="385"/>
        <v>88.792944450342674</v>
      </c>
      <c r="AE614" s="31">
        <f t="shared" si="386"/>
        <v>4.656587653911636</v>
      </c>
      <c r="AF614" s="31">
        <f t="shared" si="387"/>
        <v>-91.164482145583577</v>
      </c>
      <c r="AG614" s="31">
        <f t="shared" si="408"/>
        <v>73.803921600570277</v>
      </c>
      <c r="AH614" s="31">
        <f t="shared" si="388"/>
        <v>-149.82931870757326</v>
      </c>
      <c r="AI614" s="31">
        <f t="shared" si="389"/>
        <v>-89.999998152192632</v>
      </c>
      <c r="AJ614" s="31">
        <f t="shared" si="390"/>
        <v>82.824358363554623</v>
      </c>
      <c r="AK614" s="31">
        <f t="shared" si="391"/>
        <v>89.995860911478715</v>
      </c>
      <c r="AL614" s="32">
        <f t="shared" si="392"/>
        <v>-64.407984835774286</v>
      </c>
      <c r="AM614" s="31">
        <f t="shared" si="393"/>
        <v>-89.965507599762759</v>
      </c>
      <c r="AN614" s="31">
        <f t="shared" si="394"/>
        <v>-57.609023579222651</v>
      </c>
      <c r="AO614" s="31">
        <f t="shared" si="395"/>
        <v>-89.969644840476676</v>
      </c>
      <c r="AP614" s="30">
        <f t="shared" si="409"/>
        <v>19.493882694704595</v>
      </c>
      <c r="AQ614" s="30">
        <f t="shared" si="410"/>
        <v>-19.244228782212005</v>
      </c>
      <c r="AR614" s="31">
        <f t="shared" si="396"/>
        <v>-52.702782012818425</v>
      </c>
      <c r="AS614" s="33">
        <f t="shared" si="397"/>
        <v>-181.13412698606027</v>
      </c>
      <c r="AT614" s="31">
        <f t="shared" si="398"/>
        <v>22.031692933459102</v>
      </c>
      <c r="AU614" s="31">
        <f t="shared" si="399"/>
        <v>85.46066314457596</v>
      </c>
      <c r="AV614" s="32">
        <f t="shared" si="400"/>
        <v>-4.6060737491618697</v>
      </c>
      <c r="AW614" s="31">
        <f t="shared" si="401"/>
        <v>-53.954180164801372</v>
      </c>
      <c r="AX614" s="34">
        <f t="shared" si="402"/>
        <v>17.425619184297233</v>
      </c>
      <c r="AY614" s="35">
        <f t="shared" si="403"/>
        <v>31.506482979774589</v>
      </c>
      <c r="AZ614" s="10">
        <f t="shared" si="416"/>
        <v>-129.80061868395609</v>
      </c>
      <c r="BA614" s="10">
        <f t="shared" si="417"/>
        <v>-329.12907719801251</v>
      </c>
      <c r="BB614" s="10">
        <f t="shared" si="404"/>
        <v>-149.12907719801251</v>
      </c>
      <c r="BC614" s="37"/>
      <c r="BD614" s="60">
        <f t="shared" si="405"/>
        <v>-130</v>
      </c>
      <c r="BE614" s="60">
        <f t="shared" si="406"/>
        <v>-329</v>
      </c>
      <c r="BF614" s="60">
        <f t="shared" si="407"/>
        <v>-149</v>
      </c>
      <c r="BI614" s="37">
        <f t="shared" si="411"/>
        <v>-46.502787437370472</v>
      </c>
      <c r="BJ614" s="37">
        <f t="shared" si="412"/>
        <v>-89.728990272230632</v>
      </c>
      <c r="BK614" s="37">
        <f t="shared" si="413"/>
        <v>-48.020668418064403</v>
      </c>
      <c r="BL614" s="37">
        <f t="shared" si="414"/>
        <v>-89.772442919496228</v>
      </c>
    </row>
    <row r="615" spans="22:64" x14ac:dyDescent="0.35">
      <c r="V615" s="29">
        <v>7.11000000000009</v>
      </c>
      <c r="W615" s="36">
        <f t="shared" si="379"/>
        <v>128824955.16934036</v>
      </c>
      <c r="X615" s="30">
        <f t="shared" si="415"/>
        <v>-6.6910605961528935</v>
      </c>
      <c r="Y615" s="31">
        <f t="shared" si="380"/>
        <v>-85.61131546308745</v>
      </c>
      <c r="Z615" s="31">
        <f t="shared" si="381"/>
        <v>-89.996996989439538</v>
      </c>
      <c r="AA615" s="31">
        <f t="shared" si="382"/>
        <v>63.430413607046113</v>
      </c>
      <c r="AB615" s="31">
        <f t="shared" si="383"/>
        <v>-89.961398695201439</v>
      </c>
      <c r="AC615" s="31">
        <f t="shared" si="384"/>
        <v>33.728463274107398</v>
      </c>
      <c r="AD615" s="31">
        <f t="shared" si="385"/>
        <v>88.820412535564429</v>
      </c>
      <c r="AE615" s="31">
        <f t="shared" si="386"/>
        <v>4.8565008219131656</v>
      </c>
      <c r="AF615" s="31">
        <f t="shared" si="387"/>
        <v>-91.137983149076547</v>
      </c>
      <c r="AG615" s="31">
        <f t="shared" si="408"/>
        <v>73.803921600570277</v>
      </c>
      <c r="AH615" s="31">
        <f t="shared" si="388"/>
        <v>-150.02931870757325</v>
      </c>
      <c r="AI615" s="31">
        <f t="shared" si="389"/>
        <v>-89.999998194253862</v>
      </c>
      <c r="AJ615" s="31">
        <f t="shared" si="390"/>
        <v>83.024358362534542</v>
      </c>
      <c r="AK615" s="31">
        <f t="shared" si="391"/>
        <v>89.995955128635856</v>
      </c>
      <c r="AL615" s="32">
        <f t="shared" si="392"/>
        <v>-64.607984764935708</v>
      </c>
      <c r="AM615" s="31">
        <f t="shared" si="393"/>
        <v>-89.966292742464802</v>
      </c>
      <c r="AN615" s="31">
        <f t="shared" si="394"/>
        <v>-57.809023509404142</v>
      </c>
      <c r="AO615" s="31">
        <f t="shared" si="395"/>
        <v>-89.970335808082808</v>
      </c>
      <c r="AP615" s="30">
        <f t="shared" si="409"/>
        <v>19.493882694704595</v>
      </c>
      <c r="AQ615" s="30">
        <f t="shared" si="410"/>
        <v>-19.244228782212005</v>
      </c>
      <c r="AR615" s="31">
        <f t="shared" si="396"/>
        <v>-52.702868774998386</v>
      </c>
      <c r="AS615" s="33">
        <f t="shared" si="397"/>
        <v>-181.10831895715936</v>
      </c>
      <c r="AT615" s="31">
        <f t="shared" si="398"/>
        <v>22.230468429194939</v>
      </c>
      <c r="AU615" s="31">
        <f t="shared" si="399"/>
        <v>85.563573790758127</v>
      </c>
      <c r="AV615" s="32">
        <f t="shared" si="400"/>
        <v>-4.7378607440685094</v>
      </c>
      <c r="AW615" s="31">
        <f t="shared" si="401"/>
        <v>-54.579595607182128</v>
      </c>
      <c r="AX615" s="34">
        <f t="shared" si="402"/>
        <v>17.49260768512643</v>
      </c>
      <c r="AY615" s="35">
        <f t="shared" si="403"/>
        <v>30.983978183575999</v>
      </c>
      <c r="AZ615" s="10">
        <f t="shared" si="416"/>
        <v>-130.13370948900251</v>
      </c>
      <c r="BA615" s="10">
        <f t="shared" si="417"/>
        <v>-329.63712258988767</v>
      </c>
      <c r="BB615" s="10">
        <f t="shared" si="404"/>
        <v>-149.63712258988767</v>
      </c>
      <c r="BC615" s="62"/>
      <c r="BD615" s="60">
        <f t="shared" si="405"/>
        <v>-130</v>
      </c>
      <c r="BE615" s="60">
        <f t="shared" si="406"/>
        <v>-330</v>
      </c>
      <c r="BF615" s="60">
        <f t="shared" si="407"/>
        <v>-150</v>
      </c>
      <c r="BI615" s="37">
        <f t="shared" si="411"/>
        <v>-46.702783064266065</v>
      </c>
      <c r="BJ615" s="37">
        <f t="shared" si="412"/>
        <v>-89.735159117889069</v>
      </c>
      <c r="BK615" s="37">
        <f t="shared" si="413"/>
        <v>-48.220665334864499</v>
      </c>
      <c r="BL615" s="37">
        <f t="shared" si="414"/>
        <v>-89.777622698415243</v>
      </c>
    </row>
    <row r="616" spans="22:64" x14ac:dyDescent="0.35">
      <c r="V616" s="29">
        <v>7.1200000000000898</v>
      </c>
      <c r="W616" s="38">
        <f t="shared" si="379"/>
        <v>131825673.85566828</v>
      </c>
      <c r="X616" s="30">
        <f t="shared" si="415"/>
        <v>-6.6910605961528935</v>
      </c>
      <c r="Y616" s="31">
        <f t="shared" si="380"/>
        <v>-85.811315462550496</v>
      </c>
      <c r="Z616" s="31">
        <f t="shared" si="381"/>
        <v>-89.997065346305263</v>
      </c>
      <c r="AA616" s="31">
        <f t="shared" si="382"/>
        <v>63.630413518324993</v>
      </c>
      <c r="AB616" s="31">
        <f t="shared" si="383"/>
        <v>-89.962277367916514</v>
      </c>
      <c r="AC616" s="31">
        <f t="shared" si="384"/>
        <v>33.928380436759561</v>
      </c>
      <c r="AD616" s="31">
        <f t="shared" si="385"/>
        <v>88.84725589485042</v>
      </c>
      <c r="AE616" s="31">
        <f t="shared" si="386"/>
        <v>5.0564178963811628</v>
      </c>
      <c r="AF616" s="31">
        <f t="shared" si="387"/>
        <v>-91.112086819371356</v>
      </c>
      <c r="AG616" s="31">
        <f t="shared" si="408"/>
        <v>73.803921600570277</v>
      </c>
      <c r="AH616" s="31">
        <f t="shared" si="388"/>
        <v>-150.22931870757327</v>
      </c>
      <c r="AI616" s="31">
        <f t="shared" si="389"/>
        <v>-89.999998235357651</v>
      </c>
      <c r="AJ616" s="31">
        <f t="shared" si="390"/>
        <v>83.224358361560391</v>
      </c>
      <c r="AK616" s="31">
        <f t="shared" si="391"/>
        <v>89.996047201148684</v>
      </c>
      <c r="AL616" s="32">
        <f t="shared" si="392"/>
        <v>-64.807984697285377</v>
      </c>
      <c r="AM616" s="31">
        <f t="shared" si="393"/>
        <v>-89.967060013149236</v>
      </c>
      <c r="AN616" s="31">
        <f t="shared" si="394"/>
        <v>-58.00902344272798</v>
      </c>
      <c r="AO616" s="31">
        <f t="shared" si="395"/>
        <v>-89.971011047358203</v>
      </c>
      <c r="AP616" s="30">
        <f t="shared" si="409"/>
        <v>19.493882694704595</v>
      </c>
      <c r="AQ616" s="30">
        <f t="shared" si="410"/>
        <v>-19.244228782212005</v>
      </c>
      <c r="AR616" s="31">
        <f t="shared" si="396"/>
        <v>-52.702951633854227</v>
      </c>
      <c r="AS616" s="33">
        <f t="shared" si="397"/>
        <v>-181.08309786672956</v>
      </c>
      <c r="AT616" s="31">
        <f t="shared" si="398"/>
        <v>22.42929871431954</v>
      </c>
      <c r="AU616" s="31">
        <f t="shared" si="399"/>
        <v>85.66416962711908</v>
      </c>
      <c r="AV616" s="32">
        <f t="shared" si="400"/>
        <v>-4.871702186851838</v>
      </c>
      <c r="AW616" s="31">
        <f t="shared" si="401"/>
        <v>-55.200303187430755</v>
      </c>
      <c r="AX616" s="34">
        <f t="shared" si="402"/>
        <v>17.557596527467702</v>
      </c>
      <c r="AY616" s="35">
        <f t="shared" si="403"/>
        <v>30.463866439688324</v>
      </c>
      <c r="AZ616" s="10">
        <f t="shared" si="416"/>
        <v>-130.46879638479561</v>
      </c>
      <c r="BA616" s="10">
        <f t="shared" si="417"/>
        <v>-330.14310355113486</v>
      </c>
      <c r="BB616" s="10">
        <f t="shared" si="404"/>
        <v>-150.14310355113486</v>
      </c>
      <c r="BC616" s="37"/>
      <c r="BD616" s="60">
        <f t="shared" si="405"/>
        <v>-130</v>
      </c>
      <c r="BE616" s="60">
        <f t="shared" si="406"/>
        <v>-330</v>
      </c>
      <c r="BF616" s="60">
        <f t="shared" si="407"/>
        <v>-150</v>
      </c>
      <c r="BI616" s="37">
        <f t="shared" si="411"/>
        <v>-46.902778887979657</v>
      </c>
      <c r="BJ616" s="37">
        <f t="shared" si="412"/>
        <v>-89.74118754941</v>
      </c>
      <c r="BK616" s="37">
        <f t="shared" si="413"/>
        <v>-48.420662390429413</v>
      </c>
      <c r="BL616" s="37">
        <f t="shared" si="414"/>
        <v>-89.782684574683643</v>
      </c>
    </row>
    <row r="617" spans="22:64" x14ac:dyDescent="0.35">
      <c r="V617" s="29">
        <v>7.1300000000000896</v>
      </c>
      <c r="W617" s="38">
        <f t="shared" ref="W617:W680" si="418">10*10^V617</f>
        <v>134896288.25919357</v>
      </c>
      <c r="X617" s="30">
        <f t="shared" si="415"/>
        <v>-6.6910605961528935</v>
      </c>
      <c r="Y617" s="31">
        <f t="shared" ref="Y617:Y680" si="419">20*LOG(1/SQRT((W617/fp)^2+1))</f>
        <v>-86.011315462037714</v>
      </c>
      <c r="Z617" s="31">
        <f t="shared" ref="Z617:Z680" si="420">-180/PI()*ATAN(W617/fp)</f>
        <v>-89.997132147178775</v>
      </c>
      <c r="AA617" s="31">
        <f t="shared" ref="AA617:AA680" si="421">20*LOG(SQRT((W617/fzRHP)^2+1))</f>
        <v>63.830413433596988</v>
      </c>
      <c r="AB617" s="31">
        <f t="shared" ref="AB617:AB680" si="422">-180/PI()*ATAN(W617/fzRHP)</f>
        <v>-89.963136039615861</v>
      </c>
      <c r="AC617" s="31">
        <f t="shared" ref="AC617:AC680" si="423">20*LOG(SQRT((W617/fzESR)^2+1))</f>
        <v>34.128301326231529</v>
      </c>
      <c r="AD617" s="31">
        <f t="shared" ref="AD617:AD680" si="424">180/PI()*ATAN(W617/fzESR)</f>
        <v>88.87348871374175</v>
      </c>
      <c r="AE617" s="31">
        <f t="shared" ref="AE617:AE680" si="425">X617+Y617+AA617+AC617</f>
        <v>5.2563387016379082</v>
      </c>
      <c r="AF617" s="31">
        <f t="shared" ref="AF617:AF680" si="426">Z617+AB617+AD617</f>
        <v>-91.086779473052871</v>
      </c>
      <c r="AG617" s="31">
        <f t="shared" si="408"/>
        <v>73.803921600570277</v>
      </c>
      <c r="AH617" s="31">
        <f t="shared" ref="AH617:AH680" si="427">20*LOG(1/SQRT((W617/fp_comp1)^2+1))</f>
        <v>-150.42931870757326</v>
      </c>
      <c r="AI617" s="31">
        <f t="shared" ref="AI617:AI680" si="428">-180/PI()*ATAN(W617/fp_comp1)</f>
        <v>-89.999998275525826</v>
      </c>
      <c r="AJ617" s="31">
        <f t="shared" ref="AJ617:AJ680" si="429">20*LOG(SQRT((W617/fz_comp)^2+1))</f>
        <v>83.424358360630066</v>
      </c>
      <c r="AK617" s="31">
        <f t="shared" ref="AK617:AK680" si="430">180/PI()*ATAN(W617/fz_comp)</f>
        <v>89.996137177835266</v>
      </c>
      <c r="AL617" s="32">
        <f t="shared" ref="AL617:AL680" si="431">20*LOG(1/SQRT((W617/fp_comp2)^2+1))</f>
        <v>-65.007984632679808</v>
      </c>
      <c r="AM617" s="31">
        <f t="shared" ref="AM617:AM680" si="432">-180/PI()*ATAN(W617/fp_comp2)</f>
        <v>-89.967809818632006</v>
      </c>
      <c r="AN617" s="31">
        <f t="shared" ref="AN617:AN680" si="433">AG617+AH617+AJ617+AL617</f>
        <v>-58.209023379052724</v>
      </c>
      <c r="AO617" s="31">
        <f t="shared" ref="AO617:AO680" si="434">AI617+AK617+AM617</f>
        <v>-89.971670916322566</v>
      </c>
      <c r="AP617" s="30">
        <f t="shared" si="409"/>
        <v>19.493882694704595</v>
      </c>
      <c r="AQ617" s="30">
        <f t="shared" si="410"/>
        <v>-19.244228782212005</v>
      </c>
      <c r="AR617" s="31">
        <f t="shared" ref="AR617:AR680" si="435">AE617+AN617+AP617+AQ617</f>
        <v>-52.703030764922225</v>
      </c>
      <c r="AS617" s="33">
        <f t="shared" ref="AS617:AS680" si="436">AF617+AO617</f>
        <v>-181.05845038937542</v>
      </c>
      <c r="AT617" s="31">
        <f t="shared" ref="AT617:AT680" si="437">20*LOG(SQRT((W617/fz_ff)^2+1))</f>
        <v>22.628181351111753</v>
      </c>
      <c r="AU617" s="31">
        <f t="shared" ref="AU617:AU680" si="438">180/PI()*ATAN(W617/fz_ff)</f>
        <v>85.762501508755889</v>
      </c>
      <c r="AV617" s="32">
        <f t="shared" ref="AV617:AV680" si="439">20*LOG(1/SQRT((W617/fp_ff)^2+1))</f>
        <v>-5.0075663154415793</v>
      </c>
      <c r="AW617" s="31">
        <f t="shared" ref="AW617:AW680" si="440">-180/PI()*ATAN(W617/fp_ff)</f>
        <v>-55.816049238532756</v>
      </c>
      <c r="AX617" s="34">
        <f t="shared" ref="AX617:AX680" si="441">AT617+AV617</f>
        <v>17.620615035670173</v>
      </c>
      <c r="AY617" s="35">
        <f t="shared" ref="AY617:AY680" si="442">AU617+AW617</f>
        <v>29.946452270223133</v>
      </c>
      <c r="AZ617" s="10">
        <f t="shared" si="416"/>
        <v>-130.80585020741927</v>
      </c>
      <c r="BA617" s="10">
        <f t="shared" si="417"/>
        <v>-330.64670811362464</v>
      </c>
      <c r="BB617" s="10">
        <f t="shared" ref="BB617:BB680" si="443">BA617+180</f>
        <v>-150.64670811362464</v>
      </c>
      <c r="BC617" s="37"/>
      <c r="BD617" s="60">
        <f t="shared" ref="BD617:BD680" si="444">ROUND(AZ617,0)</f>
        <v>-131</v>
      </c>
      <c r="BE617" s="60">
        <f t="shared" ref="BE617:BE680" si="445">ROUND(BA617,0)</f>
        <v>-331</v>
      </c>
      <c r="BF617" s="60">
        <f t="shared" ref="BF617:BF680" si="446">ROUND(BB617,0)</f>
        <v>-151</v>
      </c>
      <c r="BI617" s="37">
        <f t="shared" si="411"/>
        <v>-47.102774899653362</v>
      </c>
      <c r="BJ617" s="37">
        <f t="shared" si="412"/>
        <v>-89.747078762613384</v>
      </c>
      <c r="BK617" s="37">
        <f t="shared" si="413"/>
        <v>-48.620659578513859</v>
      </c>
      <c r="BL617" s="37">
        <f t="shared" si="414"/>
        <v>-89.787631231858967</v>
      </c>
    </row>
    <row r="618" spans="22:64" x14ac:dyDescent="0.35">
      <c r="V618" s="29">
        <v>7.1400000000000903</v>
      </c>
      <c r="W618" s="36">
        <f t="shared" si="418"/>
        <v>138038426.46031731</v>
      </c>
      <c r="X618" s="30">
        <f t="shared" si="415"/>
        <v>-6.6910605961528935</v>
      </c>
      <c r="Y618" s="31">
        <f t="shared" si="419"/>
        <v>-86.211315461547997</v>
      </c>
      <c r="Z618" s="31">
        <f t="shared" si="420"/>
        <v>-89.997197427478767</v>
      </c>
      <c r="AA618" s="31">
        <f t="shared" si="421"/>
        <v>64.030413352682359</v>
      </c>
      <c r="AB618" s="31">
        <f t="shared" si="422"/>
        <v>-89.963975165577054</v>
      </c>
      <c r="AC618" s="31">
        <f t="shared" si="423"/>
        <v>34.328225774918522</v>
      </c>
      <c r="AD618" s="31">
        <f t="shared" si="424"/>
        <v>88.89912485720842</v>
      </c>
      <c r="AE618" s="31">
        <f t="shared" si="425"/>
        <v>5.4562630698999897</v>
      </c>
      <c r="AF618" s="31">
        <f t="shared" si="426"/>
        <v>-91.062047735847415</v>
      </c>
      <c r="AG618" s="31">
        <f t="shared" si="408"/>
        <v>73.803921600570277</v>
      </c>
      <c r="AH618" s="31">
        <f t="shared" si="427"/>
        <v>-150.62931870757328</v>
      </c>
      <c r="AI618" s="31">
        <f t="shared" si="428"/>
        <v>-89.999998314779646</v>
      </c>
      <c r="AJ618" s="31">
        <f t="shared" si="429"/>
        <v>83.62435835974162</v>
      </c>
      <c r="AK618" s="31">
        <f t="shared" si="430"/>
        <v>89.996225106402434</v>
      </c>
      <c r="AL618" s="32">
        <f t="shared" si="431"/>
        <v>-65.207984570981978</v>
      </c>
      <c r="AM618" s="31">
        <f t="shared" si="432"/>
        <v>-89.968542556468918</v>
      </c>
      <c r="AN618" s="31">
        <f t="shared" si="433"/>
        <v>-58.409023318243356</v>
      </c>
      <c r="AO618" s="31">
        <f t="shared" si="434"/>
        <v>-89.97231576484613</v>
      </c>
      <c r="AP618" s="30">
        <f t="shared" si="409"/>
        <v>19.493882694704595</v>
      </c>
      <c r="AQ618" s="30">
        <f t="shared" si="410"/>
        <v>-19.244228782212005</v>
      </c>
      <c r="AR618" s="31">
        <f t="shared" si="435"/>
        <v>-52.703106335850777</v>
      </c>
      <c r="AS618" s="33">
        <f t="shared" si="436"/>
        <v>-181.03436350069353</v>
      </c>
      <c r="AT618" s="31">
        <f t="shared" si="437"/>
        <v>22.827114009104349</v>
      </c>
      <c r="AU618" s="31">
        <f t="shared" si="438"/>
        <v>85.858619254227534</v>
      </c>
      <c r="AV618" s="32">
        <f t="shared" si="439"/>
        <v>-5.1454200050240972</v>
      </c>
      <c r="AW618" s="31">
        <f t="shared" si="440"/>
        <v>-56.426591321031061</v>
      </c>
      <c r="AX618" s="34">
        <f t="shared" si="441"/>
        <v>17.681694004080253</v>
      </c>
      <c r="AY618" s="35">
        <f t="shared" si="442"/>
        <v>29.432027933196473</v>
      </c>
      <c r="AZ618" s="10">
        <f t="shared" si="416"/>
        <v>-131.14484031575208</v>
      </c>
      <c r="BA618" s="10">
        <f t="shared" si="417"/>
        <v>-331.1476367405262</v>
      </c>
      <c r="BB618" s="10">
        <f t="shared" si="443"/>
        <v>-151.1476367405262</v>
      </c>
      <c r="BC618" s="62"/>
      <c r="BD618" s="60">
        <f t="shared" si="444"/>
        <v>-131</v>
      </c>
      <c r="BE618" s="60">
        <f t="shared" si="445"/>
        <v>-331</v>
      </c>
      <c r="BF618" s="60">
        <f t="shared" si="446"/>
        <v>-151</v>
      </c>
      <c r="BI618" s="37">
        <f t="shared" si="411"/>
        <v>-47.302771090827903</v>
      </c>
      <c r="BJ618" s="37">
        <f t="shared" si="412"/>
        <v>-89.752835880599932</v>
      </c>
      <c r="BK618" s="37">
        <f t="shared" si="413"/>
        <v>-48.820656893153654</v>
      </c>
      <c r="BL618" s="37">
        <f t="shared" si="414"/>
        <v>-89.792465292429199</v>
      </c>
    </row>
    <row r="619" spans="22:64" x14ac:dyDescent="0.35">
      <c r="V619" s="29">
        <v>7.1500000000000901</v>
      </c>
      <c r="W619" s="38">
        <f t="shared" si="418"/>
        <v>141253754.46230492</v>
      </c>
      <c r="X619" s="30">
        <f t="shared" si="415"/>
        <v>-6.6910605961528935</v>
      </c>
      <c r="Y619" s="31">
        <f t="shared" si="419"/>
        <v>-86.411315461080335</v>
      </c>
      <c r="Z619" s="31">
        <f t="shared" si="420"/>
        <v>-89.997261221817737</v>
      </c>
      <c r="AA619" s="31">
        <f t="shared" si="421"/>
        <v>64.230413275409489</v>
      </c>
      <c r="AB619" s="31">
        <f t="shared" si="422"/>
        <v>-89.964795190714327</v>
      </c>
      <c r="AC619" s="31">
        <f t="shared" si="423"/>
        <v>34.528153622747801</v>
      </c>
      <c r="AD619" s="31">
        <f t="shared" si="424"/>
        <v>88.924177876790978</v>
      </c>
      <c r="AE619" s="31">
        <f t="shared" si="425"/>
        <v>5.6561908409240615</v>
      </c>
      <c r="AF619" s="31">
        <f t="shared" si="426"/>
        <v>-91.037878535741086</v>
      </c>
      <c r="AG619" s="31">
        <f t="shared" si="408"/>
        <v>73.803921600570277</v>
      </c>
      <c r="AH619" s="31">
        <f t="shared" si="427"/>
        <v>-150.82931870757326</v>
      </c>
      <c r="AI619" s="31">
        <f t="shared" si="428"/>
        <v>-89.999998353139944</v>
      </c>
      <c r="AJ619" s="31">
        <f t="shared" si="429"/>
        <v>83.824358358893164</v>
      </c>
      <c r="AK619" s="31">
        <f t="shared" si="430"/>
        <v>89.996311033471073</v>
      </c>
      <c r="AL619" s="32">
        <f t="shared" si="431"/>
        <v>-65.407984512061006</v>
      </c>
      <c r="AM619" s="31">
        <f t="shared" si="432"/>
        <v>-89.969258615166297</v>
      </c>
      <c r="AN619" s="31">
        <f t="shared" si="433"/>
        <v>-58.609023260170829</v>
      </c>
      <c r="AO619" s="31">
        <f t="shared" si="434"/>
        <v>-89.972945934835167</v>
      </c>
      <c r="AP619" s="30">
        <f t="shared" si="409"/>
        <v>19.493882694704595</v>
      </c>
      <c r="AQ619" s="30">
        <f t="shared" si="410"/>
        <v>-19.244228782212005</v>
      </c>
      <c r="AR619" s="31">
        <f t="shared" si="435"/>
        <v>-52.703178506754178</v>
      </c>
      <c r="AS619" s="33">
        <f t="shared" si="436"/>
        <v>-181.01082447057627</v>
      </c>
      <c r="AT619" s="31">
        <f t="shared" si="437"/>
        <v>23.02609446047077</v>
      </c>
      <c r="AU619" s="31">
        <f t="shared" si="438"/>
        <v>85.952571661231232</v>
      </c>
      <c r="AV619" s="32">
        <f t="shared" si="439"/>
        <v>-5.285228881325529</v>
      </c>
      <c r="AW619" s="31">
        <f t="shared" si="440"/>
        <v>-57.031698533861118</v>
      </c>
      <c r="AX619" s="34">
        <f t="shared" si="441"/>
        <v>17.74086557914524</v>
      </c>
      <c r="AY619" s="35">
        <f t="shared" si="442"/>
        <v>28.920873127370115</v>
      </c>
      <c r="AZ619" s="10">
        <f t="shared" si="416"/>
        <v>-131.48573470968665</v>
      </c>
      <c r="BA619" s="10">
        <f t="shared" si="417"/>
        <v>-331.64560261781247</v>
      </c>
      <c r="BB619" s="10">
        <f t="shared" si="443"/>
        <v>-151.64560261781247</v>
      </c>
      <c r="BC619" s="37"/>
      <c r="BD619" s="60">
        <f t="shared" si="444"/>
        <v>-131</v>
      </c>
      <c r="BE619" s="60">
        <f t="shared" si="445"/>
        <v>-332</v>
      </c>
      <c r="BF619" s="60">
        <f t="shared" si="446"/>
        <v>-152</v>
      </c>
      <c r="BI619" s="37">
        <f t="shared" si="411"/>
        <v>-47.502767453424696</v>
      </c>
      <c r="BJ619" s="37">
        <f t="shared" si="412"/>
        <v>-89.758461955404499</v>
      </c>
      <c r="BK619" s="37">
        <f t="shared" si="413"/>
        <v>-49.020654328653031</v>
      </c>
      <c r="BL619" s="37">
        <f t="shared" si="414"/>
        <v>-89.797189319201792</v>
      </c>
    </row>
    <row r="620" spans="22:64" x14ac:dyDescent="0.35">
      <c r="V620" s="29">
        <v>7.1600000000000898</v>
      </c>
      <c r="W620" s="38">
        <f t="shared" si="418"/>
        <v>144543977.07462293</v>
      </c>
      <c r="X620" s="30">
        <f t="shared" si="415"/>
        <v>-6.6910605961528935</v>
      </c>
      <c r="Y620" s="31">
        <f t="shared" si="419"/>
        <v>-86.611315460633719</v>
      </c>
      <c r="Z620" s="31">
        <f t="shared" si="420"/>
        <v>-89.997323564020249</v>
      </c>
      <c r="AA620" s="31">
        <f t="shared" si="421"/>
        <v>64.430413201614471</v>
      </c>
      <c r="AB620" s="31">
        <f t="shared" si="422"/>
        <v>-89.965596549814535</v>
      </c>
      <c r="AC620" s="31">
        <f t="shared" si="423"/>
        <v>34.728084716840677</v>
      </c>
      <c r="AD620" s="31">
        <f t="shared" si="424"/>
        <v>88.948661017590126</v>
      </c>
      <c r="AE620" s="31">
        <f t="shared" si="425"/>
        <v>5.8561218616685338</v>
      </c>
      <c r="AF620" s="31">
        <f t="shared" si="426"/>
        <v>-91.014259096244672</v>
      </c>
      <c r="AG620" s="31">
        <f t="shared" si="408"/>
        <v>73.803921600570277</v>
      </c>
      <c r="AH620" s="31">
        <f t="shared" si="427"/>
        <v>-151.02931870757325</v>
      </c>
      <c r="AI620" s="31">
        <f t="shared" si="428"/>
        <v>-89.999998390627056</v>
      </c>
      <c r="AJ620" s="31">
        <f t="shared" si="429"/>
        <v>84.024358358082878</v>
      </c>
      <c r="AK620" s="31">
        <f t="shared" si="430"/>
        <v>89.996395004600842</v>
      </c>
      <c r="AL620" s="32">
        <f t="shared" si="431"/>
        <v>-65.607984455791922</v>
      </c>
      <c r="AM620" s="31">
        <f t="shared" si="432"/>
        <v>-89.969958374387019</v>
      </c>
      <c r="AN620" s="31">
        <f t="shared" si="433"/>
        <v>-58.80902320471202</v>
      </c>
      <c r="AO620" s="31">
        <f t="shared" si="434"/>
        <v>-89.973561760413233</v>
      </c>
      <c r="AP620" s="30">
        <f t="shared" si="409"/>
        <v>19.493882694704595</v>
      </c>
      <c r="AQ620" s="30">
        <f t="shared" si="410"/>
        <v>-19.244228782212005</v>
      </c>
      <c r="AR620" s="31">
        <f t="shared" si="435"/>
        <v>-52.703247430550896</v>
      </c>
      <c r="AS620" s="33">
        <f t="shared" si="436"/>
        <v>-180.98782085665789</v>
      </c>
      <c r="AT620" s="31">
        <f t="shared" si="437"/>
        <v>23.225120575601039</v>
      </c>
      <c r="AU620" s="31">
        <f t="shared" si="438"/>
        <v>86.044406522432908</v>
      </c>
      <c r="AV620" s="32">
        <f t="shared" si="439"/>
        <v>-5.4269574349686529</v>
      </c>
      <c r="AW620" s="31">
        <f t="shared" si="440"/>
        <v>-57.631151768597491</v>
      </c>
      <c r="AX620" s="34">
        <f t="shared" si="441"/>
        <v>17.798163140632386</v>
      </c>
      <c r="AY620" s="35">
        <f t="shared" si="442"/>
        <v>28.413254753835417</v>
      </c>
      <c r="AZ620" s="10">
        <f t="shared" si="416"/>
        <v>-131.82850014921979</v>
      </c>
      <c r="BA620" s="10">
        <f t="shared" si="417"/>
        <v>-332.14033188909588</v>
      </c>
      <c r="BB620" s="10">
        <f t="shared" si="443"/>
        <v>-152.14033188909588</v>
      </c>
      <c r="BC620" s="37"/>
      <c r="BD620" s="60">
        <f t="shared" si="444"/>
        <v>-132</v>
      </c>
      <c r="BE620" s="60">
        <f t="shared" si="445"/>
        <v>-332</v>
      </c>
      <c r="BF620" s="60">
        <f t="shared" si="446"/>
        <v>-152</v>
      </c>
      <c r="BI620" s="37">
        <f t="shared" si="411"/>
        <v>-47.702763979728772</v>
      </c>
      <c r="BJ620" s="37">
        <f t="shared" si="412"/>
        <v>-89.763959969612202</v>
      </c>
      <c r="BK620" s="37">
        <f t="shared" si="413"/>
        <v>-49.220651879572522</v>
      </c>
      <c r="BL620" s="37">
        <f t="shared" si="414"/>
        <v>-89.801805816661229</v>
      </c>
    </row>
    <row r="621" spans="22:64" x14ac:dyDescent="0.35">
      <c r="V621" s="29">
        <v>7.1700000000000896</v>
      </c>
      <c r="W621" s="36">
        <f t="shared" si="418"/>
        <v>147910838.81685162</v>
      </c>
      <c r="X621" s="30">
        <f t="shared" si="415"/>
        <v>-6.6910605961528935</v>
      </c>
      <c r="Y621" s="31">
        <f t="shared" si="419"/>
        <v>-86.811315460207197</v>
      </c>
      <c r="Z621" s="31">
        <f t="shared" si="420"/>
        <v>-89.997384487141005</v>
      </c>
      <c r="AA621" s="31">
        <f t="shared" si="421"/>
        <v>64.63041313114077</v>
      </c>
      <c r="AB621" s="31">
        <f t="shared" si="422"/>
        <v>-89.966379667767598</v>
      </c>
      <c r="AC621" s="31">
        <f t="shared" si="423"/>
        <v>34.92801891118966</v>
      </c>
      <c r="AD621" s="31">
        <f t="shared" si="424"/>
        <v>88.972587225106636</v>
      </c>
      <c r="AE621" s="31">
        <f t="shared" si="425"/>
        <v>6.0560559859703389</v>
      </c>
      <c r="AF621" s="31">
        <f t="shared" si="426"/>
        <v>-90.991176929801966</v>
      </c>
      <c r="AG621" s="31">
        <f t="shared" si="408"/>
        <v>73.803921600570277</v>
      </c>
      <c r="AH621" s="31">
        <f t="shared" si="427"/>
        <v>-151.22931870757327</v>
      </c>
      <c r="AI621" s="31">
        <f t="shared" si="428"/>
        <v>-89.999998427260863</v>
      </c>
      <c r="AJ621" s="31">
        <f t="shared" si="429"/>
        <v>84.224358357309072</v>
      </c>
      <c r="AK621" s="31">
        <f t="shared" si="430"/>
        <v>89.996477064314362</v>
      </c>
      <c r="AL621" s="32">
        <f t="shared" si="431"/>
        <v>-65.80798440205534</v>
      </c>
      <c r="AM621" s="31">
        <f t="shared" si="432"/>
        <v>-89.97064220515189</v>
      </c>
      <c r="AN621" s="31">
        <f t="shared" si="433"/>
        <v>-59.009023151749261</v>
      </c>
      <c r="AO621" s="31">
        <f t="shared" si="434"/>
        <v>-89.97416356809839</v>
      </c>
      <c r="AP621" s="30">
        <f t="shared" si="409"/>
        <v>19.493882694704595</v>
      </c>
      <c r="AQ621" s="30">
        <f t="shared" si="410"/>
        <v>-19.244228782212005</v>
      </c>
      <c r="AR621" s="31">
        <f t="shared" si="435"/>
        <v>-52.703313253286332</v>
      </c>
      <c r="AS621" s="33">
        <f t="shared" si="436"/>
        <v>-180.96534049790034</v>
      </c>
      <c r="AT621" s="31">
        <f t="shared" si="437"/>
        <v>23.424190318859864</v>
      </c>
      <c r="AU621" s="31">
        <f t="shared" si="438"/>
        <v>86.134170641416304</v>
      </c>
      <c r="AV621" s="32">
        <f t="shared" si="439"/>
        <v>-5.5705691361842726</v>
      </c>
      <c r="AW621" s="31">
        <f t="shared" si="440"/>
        <v>-58.224743907910295</v>
      </c>
      <c r="AX621" s="34">
        <f t="shared" si="441"/>
        <v>17.853621182675592</v>
      </c>
      <c r="AY621" s="35">
        <f t="shared" si="442"/>
        <v>27.90942673350601</v>
      </c>
      <c r="AZ621" s="10">
        <f t="shared" si="416"/>
        <v>-132.17310227370058</v>
      </c>
      <c r="BA621" s="10">
        <f t="shared" si="417"/>
        <v>-332.63156383462774</v>
      </c>
      <c r="BB621" s="10">
        <f t="shared" si="443"/>
        <v>-152.63156383462774</v>
      </c>
      <c r="BC621" s="62"/>
      <c r="BD621" s="60">
        <f t="shared" si="444"/>
        <v>-132</v>
      </c>
      <c r="BE621" s="60">
        <f t="shared" si="445"/>
        <v>-333</v>
      </c>
      <c r="BF621" s="60">
        <f t="shared" si="446"/>
        <v>-153</v>
      </c>
      <c r="BI621" s="37">
        <f t="shared" si="411"/>
        <v>-47.902760662372323</v>
      </c>
      <c r="BJ621" s="37">
        <f t="shared" si="412"/>
        <v>-89.769332837937711</v>
      </c>
      <c r="BK621" s="37">
        <f t="shared" si="413"/>
        <v>-49.420649540717505</v>
      </c>
      <c r="BL621" s="37">
        <f t="shared" si="414"/>
        <v>-89.80631723229564</v>
      </c>
    </row>
    <row r="622" spans="22:64" x14ac:dyDescent="0.35">
      <c r="V622" s="29">
        <v>7.1800000000000903</v>
      </c>
      <c r="W622" s="38">
        <f t="shared" si="418"/>
        <v>151356124.84365237</v>
      </c>
      <c r="X622" s="30">
        <f t="shared" si="415"/>
        <v>-6.6910605961528935</v>
      </c>
      <c r="Y622" s="31">
        <f t="shared" si="419"/>
        <v>-87.011315459799874</v>
      </c>
      <c r="Z622" s="31">
        <f t="shared" si="420"/>
        <v>-89.997444023482217</v>
      </c>
      <c r="AA622" s="31">
        <f t="shared" si="421"/>
        <v>64.830413063838904</v>
      </c>
      <c r="AB622" s="31">
        <f t="shared" si="422"/>
        <v>-89.967144959791881</v>
      </c>
      <c r="AC622" s="31">
        <f t="shared" si="423"/>
        <v>35.127956066349995</v>
      </c>
      <c r="AD622" s="31">
        <f t="shared" si="424"/>
        <v>88.995969151934844</v>
      </c>
      <c r="AE622" s="31">
        <f t="shared" si="425"/>
        <v>6.2559930742361303</v>
      </c>
      <c r="AF622" s="31">
        <f t="shared" si="426"/>
        <v>-90.968619831339254</v>
      </c>
      <c r="AG622" s="31">
        <f t="shared" si="408"/>
        <v>73.803921600570277</v>
      </c>
      <c r="AH622" s="31">
        <f t="shared" si="427"/>
        <v>-151.42931870757326</v>
      </c>
      <c r="AI622" s="31">
        <f t="shared" si="428"/>
        <v>-89.999998463060763</v>
      </c>
      <c r="AJ622" s="31">
        <f t="shared" si="429"/>
        <v>84.424358356570082</v>
      </c>
      <c r="AK622" s="31">
        <f t="shared" si="430"/>
        <v>89.996557256120767</v>
      </c>
      <c r="AL622" s="32">
        <f t="shared" si="431"/>
        <v>-66.007984350737303</v>
      </c>
      <c r="AM622" s="31">
        <f t="shared" si="432"/>
        <v>-89.971310470036244</v>
      </c>
      <c r="AN622" s="31">
        <f t="shared" si="433"/>
        <v>-59.209023101170203</v>
      </c>
      <c r="AO622" s="31">
        <f t="shared" si="434"/>
        <v>-89.97475167697624</v>
      </c>
      <c r="AP622" s="30">
        <f t="shared" si="409"/>
        <v>19.493882694704595</v>
      </c>
      <c r="AQ622" s="30">
        <f t="shared" si="410"/>
        <v>-19.244228782212005</v>
      </c>
      <c r="AR622" s="31">
        <f t="shared" si="435"/>
        <v>-52.703376114441483</v>
      </c>
      <c r="AS622" s="33">
        <f t="shared" si="436"/>
        <v>-180.94337150831549</v>
      </c>
      <c r="AT622" s="31">
        <f t="shared" si="437"/>
        <v>23.623301744520223</v>
      </c>
      <c r="AU622" s="31">
        <f t="shared" si="438"/>
        <v>86.221909848717473</v>
      </c>
      <c r="AV622" s="32">
        <f t="shared" si="439"/>
        <v>-5.7160265491900102</v>
      </c>
      <c r="AW622" s="31">
        <f t="shared" si="440"/>
        <v>-58.812279969449428</v>
      </c>
      <c r="AX622" s="34">
        <f t="shared" si="441"/>
        <v>17.907275195330215</v>
      </c>
      <c r="AY622" s="35">
        <f t="shared" si="442"/>
        <v>27.409629879268046</v>
      </c>
      <c r="AZ622" s="10">
        <f t="shared" si="416"/>
        <v>-132.51950572055753</v>
      </c>
      <c r="BA622" s="10">
        <f t="shared" si="417"/>
        <v>-333.11905099570964</v>
      </c>
      <c r="BB622" s="10">
        <f t="shared" si="443"/>
        <v>-153.11905099570964</v>
      </c>
      <c r="BC622" s="37"/>
      <c r="BD622" s="60">
        <f t="shared" si="444"/>
        <v>-133</v>
      </c>
      <c r="BE622" s="60">
        <f t="shared" si="445"/>
        <v>-333</v>
      </c>
      <c r="BF622" s="60">
        <f t="shared" si="446"/>
        <v>-153</v>
      </c>
      <c r="BI622" s="37">
        <f t="shared" si="411"/>
        <v>-48.102757494319135</v>
      </c>
      <c r="BJ622" s="37">
        <f t="shared" si="412"/>
        <v>-89.774583408768734</v>
      </c>
      <c r="BK622" s="37">
        <f t="shared" si="413"/>
        <v>-49.620647307127129</v>
      </c>
      <c r="BL622" s="37">
        <f t="shared" si="414"/>
        <v>-89.810725957893439</v>
      </c>
    </row>
    <row r="623" spans="22:64" x14ac:dyDescent="0.35">
      <c r="V623" s="29">
        <v>7.1900000000000901</v>
      </c>
      <c r="W623" s="38">
        <f t="shared" si="418"/>
        <v>154881661.89128041</v>
      </c>
      <c r="X623" s="30">
        <f t="shared" si="415"/>
        <v>-6.6910605961528935</v>
      </c>
      <c r="Y623" s="31">
        <f t="shared" si="419"/>
        <v>-87.211315459410883</v>
      </c>
      <c r="Z623" s="31">
        <f t="shared" si="420"/>
        <v>-89.997502204610868</v>
      </c>
      <c r="AA623" s="31">
        <f t="shared" si="421"/>
        <v>65.030412999566124</v>
      </c>
      <c r="AB623" s="31">
        <f t="shared" si="422"/>
        <v>-89.96789283165424</v>
      </c>
      <c r="AC623" s="31">
        <f t="shared" si="423"/>
        <v>35.327896049145117</v>
      </c>
      <c r="AD623" s="31">
        <f t="shared" si="424"/>
        <v>89.018819164312006</v>
      </c>
      <c r="AE623" s="31">
        <f t="shared" si="425"/>
        <v>6.4559329931474636</v>
      </c>
      <c r="AF623" s="31">
        <f t="shared" si="426"/>
        <v>-90.946575871953101</v>
      </c>
      <c r="AG623" s="31">
        <f t="shared" si="408"/>
        <v>73.803921600570277</v>
      </c>
      <c r="AH623" s="31">
        <f t="shared" si="427"/>
        <v>-151.62931870757325</v>
      </c>
      <c r="AI623" s="31">
        <f t="shared" si="428"/>
        <v>-89.99999849804577</v>
      </c>
      <c r="AJ623" s="31">
        <f t="shared" si="429"/>
        <v>84.624358355864359</v>
      </c>
      <c r="AK623" s="31">
        <f t="shared" si="430"/>
        <v>89.996635622538818</v>
      </c>
      <c r="AL623" s="32">
        <f t="shared" si="431"/>
        <v>-66.207984301728985</v>
      </c>
      <c r="AM623" s="31">
        <f t="shared" si="432"/>
        <v>-89.971963523362234</v>
      </c>
      <c r="AN623" s="31">
        <f t="shared" si="433"/>
        <v>-59.409023052867596</v>
      </c>
      <c r="AO623" s="31">
        <f t="shared" si="434"/>
        <v>-89.975326398869186</v>
      </c>
      <c r="AP623" s="30">
        <f t="shared" si="409"/>
        <v>19.493882694704595</v>
      </c>
      <c r="AQ623" s="30">
        <f t="shared" si="410"/>
        <v>-19.244228782212005</v>
      </c>
      <c r="AR623" s="31">
        <f t="shared" si="435"/>
        <v>-52.703436147227542</v>
      </c>
      <c r="AS623" s="33">
        <f t="shared" si="436"/>
        <v>-180.92190227082227</v>
      </c>
      <c r="AT623" s="31">
        <f t="shared" si="437"/>
        <v>23.822452992865777</v>
      </c>
      <c r="AU623" s="31">
        <f t="shared" si="438"/>
        <v>86.307669017914307</v>
      </c>
      <c r="AV623" s="32">
        <f t="shared" si="439"/>
        <v>-5.8632914455873388</v>
      </c>
      <c r="AW623" s="31">
        <f t="shared" si="440"/>
        <v>-59.393577196758088</v>
      </c>
      <c r="AX623" s="34">
        <f t="shared" si="441"/>
        <v>17.959161547278438</v>
      </c>
      <c r="AY623" s="35">
        <f t="shared" si="442"/>
        <v>26.914091821156219</v>
      </c>
      <c r="AZ623" s="10">
        <f t="shared" si="416"/>
        <v>-132.86767424286262</v>
      </c>
      <c r="BA623" s="10">
        <f t="shared" si="417"/>
        <v>-333.60255924615092</v>
      </c>
      <c r="BB623" s="10">
        <f t="shared" si="443"/>
        <v>-153.60255924615092</v>
      </c>
      <c r="BC623" s="37"/>
      <c r="BD623" s="60">
        <f t="shared" si="444"/>
        <v>-133</v>
      </c>
      <c r="BE623" s="60">
        <f t="shared" si="445"/>
        <v>-334</v>
      </c>
      <c r="BF623" s="60">
        <f t="shared" si="446"/>
        <v>-154</v>
      </c>
      <c r="BI623" s="37">
        <f t="shared" si="411"/>
        <v>-48.302754468849677</v>
      </c>
      <c r="BJ623" s="37">
        <f t="shared" si="412"/>
        <v>-89.779714465674488</v>
      </c>
      <c r="BK623" s="37">
        <f t="shared" si="413"/>
        <v>-49.820645174063813</v>
      </c>
      <c r="BL623" s="37">
        <f t="shared" si="414"/>
        <v>-89.815034330810334</v>
      </c>
    </row>
    <row r="624" spans="22:64" x14ac:dyDescent="0.35">
      <c r="V624" s="29">
        <v>7.2000000000000899</v>
      </c>
      <c r="W624" s="36">
        <f t="shared" si="418"/>
        <v>158489319.24614435</v>
      </c>
      <c r="X624" s="30">
        <f t="shared" si="415"/>
        <v>-6.6910605961528935</v>
      </c>
      <c r="Y624" s="31">
        <f t="shared" si="419"/>
        <v>-87.4113154590394</v>
      </c>
      <c r="Z624" s="31">
        <f t="shared" si="420"/>
        <v>-89.997559061375327</v>
      </c>
      <c r="AA624" s="31">
        <f t="shared" si="421"/>
        <v>65.230412938186092</v>
      </c>
      <c r="AB624" s="31">
        <f t="shared" si="422"/>
        <v>-89.968623679885212</v>
      </c>
      <c r="AC624" s="31">
        <f t="shared" si="423"/>
        <v>35.527838732385149</v>
      </c>
      <c r="AD624" s="31">
        <f t="shared" si="424"/>
        <v>89.041149348526503</v>
      </c>
      <c r="AE624" s="31">
        <f t="shared" si="425"/>
        <v>6.655875615378946</v>
      </c>
      <c r="AF624" s="31">
        <f t="shared" si="426"/>
        <v>-90.925033392734022</v>
      </c>
      <c r="AG624" s="31">
        <f t="shared" si="408"/>
        <v>73.803921600570277</v>
      </c>
      <c r="AH624" s="31">
        <f t="shared" si="427"/>
        <v>-151.82931870757326</v>
      </c>
      <c r="AI624" s="31">
        <f t="shared" si="428"/>
        <v>-89.999998532234429</v>
      </c>
      <c r="AJ624" s="31">
        <f t="shared" si="429"/>
        <v>84.824358355190412</v>
      </c>
      <c r="AK624" s="31">
        <f t="shared" si="430"/>
        <v>89.996712205119422</v>
      </c>
      <c r="AL624" s="32">
        <f t="shared" si="431"/>
        <v>-66.407984254926376</v>
      </c>
      <c r="AM624" s="31">
        <f t="shared" si="432"/>
        <v>-89.972601711386702</v>
      </c>
      <c r="AN624" s="31">
        <f t="shared" si="433"/>
        <v>-59.609023006738951</v>
      </c>
      <c r="AO624" s="31">
        <f t="shared" si="434"/>
        <v>-89.975888038501708</v>
      </c>
      <c r="AP624" s="30">
        <f t="shared" si="409"/>
        <v>19.493882694704595</v>
      </c>
      <c r="AQ624" s="30">
        <f t="shared" si="410"/>
        <v>-19.244228782212005</v>
      </c>
      <c r="AR624" s="31">
        <f t="shared" si="435"/>
        <v>-52.703493478867415</v>
      </c>
      <c r="AS624" s="33">
        <f t="shared" si="436"/>
        <v>-180.90092143123573</v>
      </c>
      <c r="AT624" s="31">
        <f t="shared" si="437"/>
        <v>24.021642286455879</v>
      </c>
      <c r="AU624" s="31">
        <f t="shared" si="438"/>
        <v>86.391492081743237</v>
      </c>
      <c r="AV624" s="32">
        <f t="shared" si="439"/>
        <v>-6.0123249161703027</v>
      </c>
      <c r="AW624" s="31">
        <f t="shared" si="440"/>
        <v>-59.968465099159587</v>
      </c>
      <c r="AX624" s="34">
        <f t="shared" si="441"/>
        <v>18.009317370285576</v>
      </c>
      <c r="AY624" s="35">
        <f t="shared" si="442"/>
        <v>26.42302698258365</v>
      </c>
      <c r="AZ624" s="10">
        <f t="shared" si="416"/>
        <v>-133.21757082513182</v>
      </c>
      <c r="BA624" s="10">
        <f t="shared" si="417"/>
        <v>-334.08186781273963</v>
      </c>
      <c r="BB624" s="10">
        <f t="shared" si="443"/>
        <v>-154.08186781273963</v>
      </c>
      <c r="BC624" s="62"/>
      <c r="BD624" s="60">
        <f t="shared" si="444"/>
        <v>-133</v>
      </c>
      <c r="BE624" s="60">
        <f t="shared" si="445"/>
        <v>-334</v>
      </c>
      <c r="BF624" s="60">
        <f t="shared" si="446"/>
        <v>-154</v>
      </c>
      <c r="BI624" s="37">
        <f t="shared" si="411"/>
        <v>-48.502751579546803</v>
      </c>
      <c r="BJ624" s="37">
        <f t="shared" si="412"/>
        <v>-89.784728728879855</v>
      </c>
      <c r="BK624" s="37">
        <f t="shared" si="413"/>
        <v>-50.020643137003177</v>
      </c>
      <c r="BL624" s="37">
        <f t="shared" si="414"/>
        <v>-89.819244635207681</v>
      </c>
    </row>
    <row r="625" spans="22:64" x14ac:dyDescent="0.35">
      <c r="V625" s="29">
        <v>7.2100000000000897</v>
      </c>
      <c r="W625" s="38">
        <f t="shared" si="418"/>
        <v>162181009.73592675</v>
      </c>
      <c r="X625" s="30">
        <f t="shared" si="415"/>
        <v>-6.6910605961528935</v>
      </c>
      <c r="Y625" s="31">
        <f t="shared" si="419"/>
        <v>-87.611315458684643</v>
      </c>
      <c r="Z625" s="31">
        <f t="shared" si="420"/>
        <v>-89.997614623921834</v>
      </c>
      <c r="AA625" s="31">
        <f t="shared" si="421"/>
        <v>65.430412879568621</v>
      </c>
      <c r="AB625" s="31">
        <f t="shared" si="422"/>
        <v>-89.969337891989255</v>
      </c>
      <c r="AC625" s="31">
        <f t="shared" si="423"/>
        <v>35.727783994598184</v>
      </c>
      <c r="AD625" s="31">
        <f t="shared" si="424"/>
        <v>89.062971517187535</v>
      </c>
      <c r="AE625" s="31">
        <f t="shared" si="425"/>
        <v>6.8558208193292671</v>
      </c>
      <c r="AF625" s="31">
        <f t="shared" si="426"/>
        <v>-90.903980998723554</v>
      </c>
      <c r="AG625" s="31">
        <f t="shared" si="408"/>
        <v>73.803921600570277</v>
      </c>
      <c r="AH625" s="31">
        <f t="shared" si="427"/>
        <v>-152.02931870757325</v>
      </c>
      <c r="AI625" s="31">
        <f t="shared" si="428"/>
        <v>-89.999998565644844</v>
      </c>
      <c r="AJ625" s="31">
        <f t="shared" si="429"/>
        <v>85.024358354546777</v>
      </c>
      <c r="AK625" s="31">
        <f t="shared" si="430"/>
        <v>89.996787044467652</v>
      </c>
      <c r="AL625" s="32">
        <f t="shared" si="431"/>
        <v>-66.607984210230256</v>
      </c>
      <c r="AM625" s="31">
        <f t="shared" si="432"/>
        <v>-89.973225372484734</v>
      </c>
      <c r="AN625" s="31">
        <f t="shared" si="433"/>
        <v>-59.809022962686456</v>
      </c>
      <c r="AO625" s="31">
        <f t="shared" si="434"/>
        <v>-89.976436893661926</v>
      </c>
      <c r="AP625" s="30">
        <f t="shared" si="409"/>
        <v>19.493882694704595</v>
      </c>
      <c r="AQ625" s="30">
        <f t="shared" si="410"/>
        <v>-19.244228782212005</v>
      </c>
      <c r="AR625" s="31">
        <f t="shared" si="435"/>
        <v>-52.703548230864598</v>
      </c>
      <c r="AS625" s="33">
        <f t="shared" si="436"/>
        <v>-180.88041789238548</v>
      </c>
      <c r="AT625" s="31">
        <f t="shared" si="437"/>
        <v>24.220867926546767</v>
      </c>
      <c r="AU625" s="31">
        <f t="shared" si="438"/>
        <v>86.473422048217415</v>
      </c>
      <c r="AV625" s="32">
        <f t="shared" si="439"/>
        <v>-6.1630874805858511</v>
      </c>
      <c r="AW625" s="31">
        <f t="shared" si="440"/>
        <v>-60.536785442863412</v>
      </c>
      <c r="AX625" s="34">
        <f t="shared" si="441"/>
        <v>18.057780445960915</v>
      </c>
      <c r="AY625" s="35">
        <f t="shared" si="442"/>
        <v>25.936636605354003</v>
      </c>
      <c r="AZ625" s="10">
        <f t="shared" si="416"/>
        <v>-133.56915779681037</v>
      </c>
      <c r="BA625" s="10">
        <f t="shared" si="417"/>
        <v>-334.55676924700026</v>
      </c>
      <c r="BB625" s="10">
        <f t="shared" si="443"/>
        <v>-154.55676924700026</v>
      </c>
      <c r="BC625" s="37"/>
      <c r="BD625" s="60">
        <f t="shared" si="444"/>
        <v>-134</v>
      </c>
      <c r="BE625" s="60">
        <f t="shared" si="445"/>
        <v>-335</v>
      </c>
      <c r="BF625" s="60">
        <f t="shared" si="446"/>
        <v>-155</v>
      </c>
      <c r="BI625" s="37">
        <f t="shared" si="411"/>
        <v>-48.702748820282189</v>
      </c>
      <c r="BJ625" s="37">
        <f t="shared" si="412"/>
        <v>-89.789628856706159</v>
      </c>
      <c r="BK625" s="37">
        <f t="shared" si="413"/>
        <v>-50.220641191624495</v>
      </c>
      <c r="BL625" s="37">
        <f t="shared" si="414"/>
        <v>-89.823359103262632</v>
      </c>
    </row>
    <row r="626" spans="22:64" x14ac:dyDescent="0.35">
      <c r="V626" s="29">
        <v>7.2200000000000903</v>
      </c>
      <c r="W626" s="38">
        <f t="shared" si="418"/>
        <v>165958690.7437906</v>
      </c>
      <c r="X626" s="30">
        <f t="shared" si="415"/>
        <v>-6.6910605961528935</v>
      </c>
      <c r="Y626" s="31">
        <f t="shared" si="419"/>
        <v>-87.811315458345831</v>
      </c>
      <c r="Z626" s="31">
        <f t="shared" si="420"/>
        <v>-89.997668921710385</v>
      </c>
      <c r="AA626" s="31">
        <f t="shared" si="421"/>
        <v>65.630412823589367</v>
      </c>
      <c r="AB626" s="31">
        <f t="shared" si="422"/>
        <v>-89.970035846650191</v>
      </c>
      <c r="AC626" s="31">
        <f t="shared" si="423"/>
        <v>35.927731719773412</v>
      </c>
      <c r="AD626" s="31">
        <f t="shared" si="424"/>
        <v>89.084297215358887</v>
      </c>
      <c r="AE626" s="31">
        <f t="shared" si="425"/>
        <v>7.0557684888640537</v>
      </c>
      <c r="AF626" s="31">
        <f t="shared" si="426"/>
        <v>-90.883407553001703</v>
      </c>
      <c r="AG626" s="31">
        <f t="shared" si="408"/>
        <v>73.803921600570277</v>
      </c>
      <c r="AH626" s="31">
        <f t="shared" si="427"/>
        <v>-152.22931870757324</v>
      </c>
      <c r="AI626" s="31">
        <f t="shared" si="428"/>
        <v>-89.999998598294766</v>
      </c>
      <c r="AJ626" s="31">
        <f t="shared" si="429"/>
        <v>85.224358353932118</v>
      </c>
      <c r="AK626" s="31">
        <f t="shared" si="430"/>
        <v>89.996860180264378</v>
      </c>
      <c r="AL626" s="32">
        <f t="shared" si="431"/>
        <v>-66.807984167545783</v>
      </c>
      <c r="AM626" s="31">
        <f t="shared" si="432"/>
        <v>-89.973834837329136</v>
      </c>
      <c r="AN626" s="31">
        <f t="shared" si="433"/>
        <v>-60.00902292061663</v>
      </c>
      <c r="AO626" s="31">
        <f t="shared" si="434"/>
        <v>-89.976973255359525</v>
      </c>
      <c r="AP626" s="30">
        <f t="shared" si="409"/>
        <v>19.493882694704595</v>
      </c>
      <c r="AQ626" s="30">
        <f t="shared" si="410"/>
        <v>-19.244228782212005</v>
      </c>
      <c r="AR626" s="31">
        <f t="shared" si="435"/>
        <v>-52.703600519259986</v>
      </c>
      <c r="AS626" s="33">
        <f t="shared" si="436"/>
        <v>-180.86038080836124</v>
      </c>
      <c r="AT626" s="31">
        <f t="shared" si="437"/>
        <v>24.420128289663161</v>
      </c>
      <c r="AU626" s="31">
        <f t="shared" si="438"/>
        <v>86.553501016722649</v>
      </c>
      <c r="AV626" s="32">
        <f t="shared" si="439"/>
        <v>-6.3155391943350629</v>
      </c>
      <c r="AW626" s="31">
        <f t="shared" si="440"/>
        <v>-61.098392195793309</v>
      </c>
      <c r="AX626" s="34">
        <f t="shared" si="441"/>
        <v>18.104589095328098</v>
      </c>
      <c r="AY626" s="35">
        <f t="shared" si="442"/>
        <v>25.45510882092934</v>
      </c>
      <c r="AZ626" s="10">
        <f t="shared" si="416"/>
        <v>-133.92239694293664</v>
      </c>
      <c r="BA626" s="10">
        <f t="shared" si="417"/>
        <v>-335.02706935076179</v>
      </c>
      <c r="BB626" s="10">
        <f t="shared" si="443"/>
        <v>-155.02706935076179</v>
      </c>
      <c r="BC626" s="37"/>
      <c r="BD626" s="60">
        <f t="shared" si="444"/>
        <v>-134</v>
      </c>
      <c r="BE626" s="60">
        <f t="shared" si="445"/>
        <v>-335</v>
      </c>
      <c r="BF626" s="60">
        <f t="shared" si="446"/>
        <v>-155</v>
      </c>
      <c r="BI626" s="37">
        <f t="shared" si="411"/>
        <v>-48.902746185203299</v>
      </c>
      <c r="BJ626" s="37">
        <f t="shared" si="412"/>
        <v>-89.794417446979139</v>
      </c>
      <c r="BK626" s="37">
        <f t="shared" si="413"/>
        <v>-50.420639333801446</v>
      </c>
      <c r="BL626" s="37">
        <f t="shared" si="414"/>
        <v>-89.82737991635075</v>
      </c>
    </row>
    <row r="627" spans="22:64" x14ac:dyDescent="0.35">
      <c r="V627" s="29">
        <v>7.2300000000000901</v>
      </c>
      <c r="W627" s="36">
        <f t="shared" si="418"/>
        <v>169824365.24620977</v>
      </c>
      <c r="X627" s="30">
        <f t="shared" si="415"/>
        <v>-6.6910605961528935</v>
      </c>
      <c r="Y627" s="31">
        <f t="shared" si="419"/>
        <v>-88.011315458022281</v>
      </c>
      <c r="Z627" s="31">
        <f t="shared" si="420"/>
        <v>-89.997721983530369</v>
      </c>
      <c r="AA627" s="31">
        <f t="shared" si="421"/>
        <v>65.830412770129612</v>
      </c>
      <c r="AB627" s="31">
        <f t="shared" si="422"/>
        <v>-89.970717913931992</v>
      </c>
      <c r="AC627" s="31">
        <f t="shared" si="423"/>
        <v>36.127681797115947</v>
      </c>
      <c r="AD627" s="31">
        <f t="shared" si="424"/>
        <v>89.105137726559477</v>
      </c>
      <c r="AE627" s="31">
        <f t="shared" si="425"/>
        <v>7.2557185130703843</v>
      </c>
      <c r="AF627" s="31">
        <f t="shared" si="426"/>
        <v>-90.863302170902884</v>
      </c>
      <c r="AG627" s="31">
        <f t="shared" si="408"/>
        <v>73.803921600570277</v>
      </c>
      <c r="AH627" s="31">
        <f t="shared" si="427"/>
        <v>-152.42931870757326</v>
      </c>
      <c r="AI627" s="31">
        <f t="shared" si="428"/>
        <v>-89.999998630201475</v>
      </c>
      <c r="AJ627" s="31">
        <f t="shared" si="429"/>
        <v>85.424358353345141</v>
      </c>
      <c r="AK627" s="31">
        <f t="shared" si="430"/>
        <v>89.996931651287113</v>
      </c>
      <c r="AL627" s="32">
        <f t="shared" si="431"/>
        <v>-67.007984126782418</v>
      </c>
      <c r="AM627" s="31">
        <f t="shared" si="432"/>
        <v>-89.974430429065663</v>
      </c>
      <c r="AN627" s="31">
        <f t="shared" si="433"/>
        <v>-60.209022880440259</v>
      </c>
      <c r="AO627" s="31">
        <f t="shared" si="434"/>
        <v>-89.977497407980024</v>
      </c>
      <c r="AP627" s="30">
        <f t="shared" si="409"/>
        <v>19.493882694704595</v>
      </c>
      <c r="AQ627" s="30">
        <f t="shared" si="410"/>
        <v>-19.244228782212005</v>
      </c>
      <c r="AR627" s="31">
        <f t="shared" si="435"/>
        <v>-52.703650454877284</v>
      </c>
      <c r="AS627" s="33">
        <f t="shared" si="436"/>
        <v>-180.84079957888292</v>
      </c>
      <c r="AT627" s="31">
        <f t="shared" si="437"/>
        <v>24.619421824314209</v>
      </c>
      <c r="AU627" s="31">
        <f t="shared" si="438"/>
        <v>86.631770194069858</v>
      </c>
      <c r="AV627" s="32">
        <f t="shared" si="439"/>
        <v>-6.469639752656013</v>
      </c>
      <c r="AW627" s="31">
        <f t="shared" si="440"/>
        <v>-61.653151428855956</v>
      </c>
      <c r="AX627" s="34">
        <f t="shared" si="441"/>
        <v>18.149782071658194</v>
      </c>
      <c r="AY627" s="35">
        <f t="shared" si="442"/>
        <v>24.978618765213902</v>
      </c>
      <c r="AZ627" s="10">
        <f t="shared" si="416"/>
        <v>-134.27724961153356</v>
      </c>
      <c r="BA627" s="10">
        <f t="shared" si="417"/>
        <v>-335.49258705827589</v>
      </c>
      <c r="BB627" s="10">
        <f t="shared" si="443"/>
        <v>-155.49258705827589</v>
      </c>
      <c r="BC627" s="62"/>
      <c r="BD627" s="60">
        <f t="shared" si="444"/>
        <v>-134</v>
      </c>
      <c r="BE627" s="60">
        <f t="shared" si="445"/>
        <v>-335</v>
      </c>
      <c r="BF627" s="60">
        <f t="shared" si="446"/>
        <v>-155</v>
      </c>
      <c r="BI627" s="37">
        <f t="shared" si="411"/>
        <v>-49.102743668721011</v>
      </c>
      <c r="BJ627" s="37">
        <f t="shared" si="412"/>
        <v>-89.79909703840498</v>
      </c>
      <c r="BK627" s="37">
        <f t="shared" si="413"/>
        <v>-50.620637559593469</v>
      </c>
      <c r="BL627" s="37">
        <f t="shared" si="414"/>
        <v>-89.83130920620188</v>
      </c>
    </row>
    <row r="628" spans="22:64" x14ac:dyDescent="0.35">
      <c r="V628" s="29">
        <v>7.2400000000000899</v>
      </c>
      <c r="W628" s="38">
        <f t="shared" si="418"/>
        <v>173780082.87497368</v>
      </c>
      <c r="X628" s="30">
        <f t="shared" si="415"/>
        <v>-6.6910605961528935</v>
      </c>
      <c r="Y628" s="31">
        <f t="shared" si="419"/>
        <v>-88.211315457713297</v>
      </c>
      <c r="Z628" s="31">
        <f t="shared" si="420"/>
        <v>-89.997773837515865</v>
      </c>
      <c r="AA628" s="31">
        <f t="shared" si="421"/>
        <v>66.030412719075912</v>
      </c>
      <c r="AB628" s="31">
        <f t="shared" si="422"/>
        <v>-89.971384455474976</v>
      </c>
      <c r="AC628" s="31">
        <f t="shared" si="423"/>
        <v>36.327634120812469</v>
      </c>
      <c r="AD628" s="31">
        <f t="shared" si="424"/>
        <v>89.125504078633384</v>
      </c>
      <c r="AE628" s="31">
        <f t="shared" si="425"/>
        <v>7.4556707860221891</v>
      </c>
      <c r="AF628" s="31">
        <f t="shared" si="426"/>
        <v>-90.843654214357457</v>
      </c>
      <c r="AG628" s="31">
        <f t="shared" si="408"/>
        <v>73.803921600570277</v>
      </c>
      <c r="AH628" s="31">
        <f t="shared" si="427"/>
        <v>-152.62931870757325</v>
      </c>
      <c r="AI628" s="31">
        <f t="shared" si="428"/>
        <v>-89.999998661381881</v>
      </c>
      <c r="AJ628" s="31">
        <f t="shared" si="429"/>
        <v>85.624358352784554</v>
      </c>
      <c r="AK628" s="31">
        <f t="shared" si="430"/>
        <v>89.99700149543078</v>
      </c>
      <c r="AL628" s="32">
        <f t="shared" si="431"/>
        <v>-67.207984087853703</v>
      </c>
      <c r="AM628" s="31">
        <f t="shared" si="432"/>
        <v>-89.975012463484447</v>
      </c>
      <c r="AN628" s="31">
        <f t="shared" si="433"/>
        <v>-60.409022842072119</v>
      </c>
      <c r="AO628" s="31">
        <f t="shared" si="434"/>
        <v>-89.978009629435547</v>
      </c>
      <c r="AP628" s="30">
        <f t="shared" si="409"/>
        <v>19.493882694704595</v>
      </c>
      <c r="AQ628" s="30">
        <f t="shared" si="410"/>
        <v>-19.244228782212005</v>
      </c>
      <c r="AR628" s="31">
        <f t="shared" si="435"/>
        <v>-52.70369814355734</v>
      </c>
      <c r="AS628" s="33">
        <f t="shared" si="436"/>
        <v>-180.821663843793</v>
      </c>
      <c r="AT628" s="31">
        <f t="shared" si="437"/>
        <v>24.818747047848284</v>
      </c>
      <c r="AU628" s="31">
        <f t="shared" si="438"/>
        <v>86.708269910483949</v>
      </c>
      <c r="AV628" s="32">
        <f t="shared" si="439"/>
        <v>-6.625348590881698</v>
      </c>
      <c r="AW628" s="31">
        <f t="shared" si="440"/>
        <v>-62.200941176539324</v>
      </c>
      <c r="AX628" s="34">
        <f t="shared" si="441"/>
        <v>18.193398456966584</v>
      </c>
      <c r="AY628" s="35">
        <f t="shared" si="442"/>
        <v>24.507328733944625</v>
      </c>
      <c r="AZ628" s="10">
        <f t="shared" si="416"/>
        <v>-134.63367681732581</v>
      </c>
      <c r="BA628" s="10">
        <f t="shared" si="417"/>
        <v>-335.95315427779309</v>
      </c>
      <c r="BB628" s="10">
        <f t="shared" si="443"/>
        <v>-155.95315427779309</v>
      </c>
      <c r="BC628" s="37"/>
      <c r="BD628" s="60">
        <f t="shared" si="444"/>
        <v>-135</v>
      </c>
      <c r="BE628" s="60">
        <f t="shared" si="445"/>
        <v>-336</v>
      </c>
      <c r="BF628" s="60">
        <f t="shared" si="446"/>
        <v>-156</v>
      </c>
      <c r="BI628" s="37">
        <f t="shared" si="411"/>
        <v>-49.302741265497716</v>
      </c>
      <c r="BJ628" s="37">
        <f t="shared" si="412"/>
        <v>-89.803670111915181</v>
      </c>
      <c r="BK628" s="37">
        <f t="shared" si="413"/>
        <v>-50.820635865237335</v>
      </c>
      <c r="BL628" s="37">
        <f t="shared" si="414"/>
        <v>-89.83514905602955</v>
      </c>
    </row>
    <row r="629" spans="22:64" x14ac:dyDescent="0.35">
      <c r="V629" s="29">
        <v>7.2500000000000897</v>
      </c>
      <c r="W629" s="38">
        <f t="shared" si="418"/>
        <v>177827941.00392923</v>
      </c>
      <c r="X629" s="30">
        <f t="shared" si="415"/>
        <v>-6.6910605961528935</v>
      </c>
      <c r="Y629" s="31">
        <f t="shared" si="419"/>
        <v>-88.411315457418226</v>
      </c>
      <c r="Z629" s="31">
        <f t="shared" si="420"/>
        <v>-89.997824511160559</v>
      </c>
      <c r="AA629" s="31">
        <f t="shared" si="421"/>
        <v>66.230412670320021</v>
      </c>
      <c r="AB629" s="31">
        <f t="shared" si="422"/>
        <v>-89.97203582468758</v>
      </c>
      <c r="AC629" s="31">
        <f t="shared" si="423"/>
        <v>36.527588589807536</v>
      </c>
      <c r="AD629" s="31">
        <f t="shared" si="424"/>
        <v>89.145407049491652</v>
      </c>
      <c r="AE629" s="31">
        <f t="shared" si="425"/>
        <v>7.6556252065564365</v>
      </c>
      <c r="AF629" s="31">
        <f t="shared" si="426"/>
        <v>-90.824453286356473</v>
      </c>
      <c r="AG629" s="31">
        <f t="shared" si="408"/>
        <v>73.803921600570277</v>
      </c>
      <c r="AH629" s="31">
        <f t="shared" si="427"/>
        <v>-152.82931870757326</v>
      </c>
      <c r="AI629" s="31">
        <f t="shared" si="428"/>
        <v>-89.999998691852554</v>
      </c>
      <c r="AJ629" s="31">
        <f t="shared" si="429"/>
        <v>85.824358352249206</v>
      </c>
      <c r="AK629" s="31">
        <f t="shared" si="430"/>
        <v>89.997069749727629</v>
      </c>
      <c r="AL629" s="32">
        <f t="shared" si="431"/>
        <v>-67.407984050677086</v>
      </c>
      <c r="AM629" s="31">
        <f t="shared" si="432"/>
        <v>-89.975581249187314</v>
      </c>
      <c r="AN629" s="31">
        <f t="shared" si="433"/>
        <v>-60.609022805430868</v>
      </c>
      <c r="AO629" s="31">
        <f t="shared" si="434"/>
        <v>-89.978510191312239</v>
      </c>
      <c r="AP629" s="30">
        <f t="shared" si="409"/>
        <v>19.493882694704595</v>
      </c>
      <c r="AQ629" s="30">
        <f t="shared" si="410"/>
        <v>-19.244228782212005</v>
      </c>
      <c r="AR629" s="31">
        <f t="shared" si="435"/>
        <v>-52.703743686381841</v>
      </c>
      <c r="AS629" s="33">
        <f t="shared" si="436"/>
        <v>-180.8029634776687</v>
      </c>
      <c r="AT629" s="31">
        <f t="shared" si="437"/>
        <v>25.018102543441106</v>
      </c>
      <c r="AU629" s="31">
        <f t="shared" si="438"/>
        <v>86.7830396355115</v>
      </c>
      <c r="AV629" s="32">
        <f t="shared" si="439"/>
        <v>-6.7826249809194099</v>
      </c>
      <c r="AW629" s="31">
        <f t="shared" si="440"/>
        <v>-62.741651259860305</v>
      </c>
      <c r="AX629" s="34">
        <f t="shared" si="441"/>
        <v>18.235477562521694</v>
      </c>
      <c r="AY629" s="35">
        <f t="shared" si="442"/>
        <v>24.041388375651195</v>
      </c>
      <c r="AZ629" s="10">
        <f t="shared" si="416"/>
        <v>-134.99163934143536</v>
      </c>
      <c r="BA629" s="10">
        <f t="shared" si="417"/>
        <v>-336.40861569563305</v>
      </c>
      <c r="BB629" s="10">
        <f t="shared" si="443"/>
        <v>-156.40861569563305</v>
      </c>
      <c r="BC629" s="37"/>
      <c r="BD629" s="60">
        <f t="shared" si="444"/>
        <v>-135</v>
      </c>
      <c r="BE629" s="60">
        <f t="shared" si="445"/>
        <v>-336</v>
      </c>
      <c r="BF629" s="60">
        <f t="shared" si="446"/>
        <v>-156</v>
      </c>
      <c r="BI629" s="37">
        <f t="shared" si="411"/>
        <v>-49.502738970436049</v>
      </c>
      <c r="BJ629" s="37">
        <f t="shared" si="412"/>
        <v>-89.808139091980593</v>
      </c>
      <c r="BK629" s="37">
        <f t="shared" si="413"/>
        <v>-51.020634247139171</v>
      </c>
      <c r="BL629" s="37">
        <f t="shared" si="414"/>
        <v>-89.838901501634965</v>
      </c>
    </row>
    <row r="630" spans="22:64" x14ac:dyDescent="0.35">
      <c r="V630" s="29">
        <v>7.2600000000000904</v>
      </c>
      <c r="W630" s="36">
        <f t="shared" si="418"/>
        <v>181970085.86103681</v>
      </c>
      <c r="X630" s="30">
        <f t="shared" si="415"/>
        <v>-6.6910605961528935</v>
      </c>
      <c r="Y630" s="31">
        <f t="shared" si="419"/>
        <v>-88.611315457136456</v>
      </c>
      <c r="Z630" s="31">
        <f t="shared" si="420"/>
        <v>-89.997874031332287</v>
      </c>
      <c r="AA630" s="31">
        <f t="shared" si="421"/>
        <v>66.430412623758542</v>
      </c>
      <c r="AB630" s="31">
        <f t="shared" si="422"/>
        <v>-89.972672366933708</v>
      </c>
      <c r="AC630" s="31">
        <f t="shared" si="423"/>
        <v>36.727545107589819</v>
      </c>
      <c r="AD630" s="31">
        <f t="shared" si="424"/>
        <v>89.164857172728702</v>
      </c>
      <c r="AE630" s="31">
        <f t="shared" si="425"/>
        <v>7.8555816780590106</v>
      </c>
      <c r="AF630" s="31">
        <f t="shared" si="426"/>
        <v>-90.805689225537279</v>
      </c>
      <c r="AG630" s="31">
        <f t="shared" si="408"/>
        <v>73.803921600570277</v>
      </c>
      <c r="AH630" s="31">
        <f t="shared" si="427"/>
        <v>-153.02931870757328</v>
      </c>
      <c r="AI630" s="31">
        <f t="shared" si="428"/>
        <v>-89.999998721629638</v>
      </c>
      <c r="AJ630" s="31">
        <f t="shared" si="429"/>
        <v>86.024358351738002</v>
      </c>
      <c r="AK630" s="31">
        <f t="shared" si="430"/>
        <v>89.997136450367009</v>
      </c>
      <c r="AL630" s="32">
        <f t="shared" si="431"/>
        <v>-67.607984015173713</v>
      </c>
      <c r="AM630" s="31">
        <f t="shared" si="432"/>
        <v>-89.976137087751582</v>
      </c>
      <c r="AN630" s="31">
        <f t="shared" si="433"/>
        <v>-60.809022770438716</v>
      </c>
      <c r="AO630" s="31">
        <f t="shared" si="434"/>
        <v>-89.97899935901421</v>
      </c>
      <c r="AP630" s="30">
        <f t="shared" si="409"/>
        <v>19.493882694704595</v>
      </c>
      <c r="AQ630" s="30">
        <f t="shared" si="410"/>
        <v>-19.244228782212005</v>
      </c>
      <c r="AR630" s="31">
        <f t="shared" si="435"/>
        <v>-52.703787179887115</v>
      </c>
      <c r="AS630" s="33">
        <f t="shared" si="436"/>
        <v>-180.78468858455147</v>
      </c>
      <c r="AT630" s="31">
        <f t="shared" si="437"/>
        <v>25.217486957211932</v>
      </c>
      <c r="AU630" s="31">
        <f t="shared" si="438"/>
        <v>86.856117993830722</v>
      </c>
      <c r="AV630" s="32">
        <f t="shared" si="439"/>
        <v>-6.941428123550903</v>
      </c>
      <c r="AW630" s="31">
        <f t="shared" si="440"/>
        <v>-63.275183074770126</v>
      </c>
      <c r="AX630" s="34">
        <f t="shared" si="441"/>
        <v>18.276058833661029</v>
      </c>
      <c r="AY630" s="35">
        <f t="shared" si="442"/>
        <v>23.580934919060596</v>
      </c>
      <c r="AZ630" s="10">
        <f t="shared" si="416"/>
        <v>-135.35109782676102</v>
      </c>
      <c r="BA630" s="10">
        <f t="shared" si="417"/>
        <v>-336.85882854587243</v>
      </c>
      <c r="BB630" s="10">
        <f t="shared" si="443"/>
        <v>-156.85882854587243</v>
      </c>
      <c r="BC630" s="62"/>
      <c r="BD630" s="60">
        <f t="shared" si="444"/>
        <v>-135</v>
      </c>
      <c r="BE630" s="60">
        <f t="shared" si="445"/>
        <v>-337</v>
      </c>
      <c r="BF630" s="60">
        <f t="shared" si="446"/>
        <v>-157</v>
      </c>
      <c r="BI630" s="37">
        <f t="shared" si="411"/>
        <v>-49.702736778668068</v>
      </c>
      <c r="BJ630" s="37">
        <f t="shared" si="412"/>
        <v>-89.812506347896004</v>
      </c>
      <c r="BK630" s="37">
        <f t="shared" si="413"/>
        <v>-51.220632701866876</v>
      </c>
      <c r="BL630" s="37">
        <f t="shared" si="414"/>
        <v>-89.842568532485558</v>
      </c>
    </row>
    <row r="631" spans="22:64" x14ac:dyDescent="0.35">
      <c r="V631" s="29">
        <v>7.2700000000000902</v>
      </c>
      <c r="W631" s="38">
        <f t="shared" si="418"/>
        <v>186208713.66632539</v>
      </c>
      <c r="X631" s="30">
        <f t="shared" si="415"/>
        <v>-6.6910605961528935</v>
      </c>
      <c r="Y631" s="31">
        <f t="shared" si="419"/>
        <v>-88.811315456867305</v>
      </c>
      <c r="Z631" s="31">
        <f t="shared" si="420"/>
        <v>-89.997922424287282</v>
      </c>
      <c r="AA631" s="31">
        <f t="shared" si="421"/>
        <v>66.63041257929261</v>
      </c>
      <c r="AB631" s="31">
        <f t="shared" si="422"/>
        <v>-89.973294419715856</v>
      </c>
      <c r="AC631" s="31">
        <f t="shared" si="423"/>
        <v>36.927503581987807</v>
      </c>
      <c r="AD631" s="31">
        <f t="shared" si="424"/>
        <v>89.18386474311572</v>
      </c>
      <c r="AE631" s="31">
        <f t="shared" si="425"/>
        <v>8.0555401082602174</v>
      </c>
      <c r="AF631" s="31">
        <f t="shared" si="426"/>
        <v>-90.787352100887432</v>
      </c>
      <c r="AG631" s="31">
        <f t="shared" si="408"/>
        <v>73.803921600570277</v>
      </c>
      <c r="AH631" s="31">
        <f t="shared" si="427"/>
        <v>-153.22931870757324</v>
      </c>
      <c r="AI631" s="31">
        <f t="shared" si="428"/>
        <v>-89.999998750728892</v>
      </c>
      <c r="AJ631" s="31">
        <f t="shared" si="429"/>
        <v>86.224358351249734</v>
      </c>
      <c r="AK631" s="31">
        <f t="shared" si="430"/>
        <v>89.997201632714479</v>
      </c>
      <c r="AL631" s="32">
        <f t="shared" si="431"/>
        <v>-67.807983981268194</v>
      </c>
      <c r="AM631" s="31">
        <f t="shared" si="432"/>
        <v>-89.976680273889755</v>
      </c>
      <c r="AN631" s="31">
        <f t="shared" si="433"/>
        <v>-61.009022737021425</v>
      </c>
      <c r="AO631" s="31">
        <f t="shared" si="434"/>
        <v>-89.979477391904169</v>
      </c>
      <c r="AP631" s="30">
        <f t="shared" si="409"/>
        <v>19.493882694704595</v>
      </c>
      <c r="AQ631" s="30">
        <f t="shared" si="410"/>
        <v>-19.244228782212005</v>
      </c>
      <c r="AR631" s="31">
        <f t="shared" si="435"/>
        <v>-52.703828716268617</v>
      </c>
      <c r="AS631" s="33">
        <f t="shared" si="436"/>
        <v>-180.7668294927916</v>
      </c>
      <c r="AT631" s="31">
        <f t="shared" si="437"/>
        <v>25.416898995462468</v>
      </c>
      <c r="AU631" s="31">
        <f t="shared" si="438"/>
        <v>86.92754278094894</v>
      </c>
      <c r="AV631" s="32">
        <f t="shared" si="439"/>
        <v>-7.1017172363040837</v>
      </c>
      <c r="AW631" s="31">
        <f t="shared" si="440"/>
        <v>-63.801449349177688</v>
      </c>
      <c r="AX631" s="34">
        <f t="shared" si="441"/>
        <v>18.315181759158385</v>
      </c>
      <c r="AY631" s="35">
        <f t="shared" si="442"/>
        <v>23.126093431771253</v>
      </c>
      <c r="AZ631" s="10">
        <f t="shared" si="416"/>
        <v>-135.71201286879779</v>
      </c>
      <c r="BA631" s="10">
        <f t="shared" si="417"/>
        <v>-337.30366234882496</v>
      </c>
      <c r="BB631" s="10">
        <f t="shared" si="443"/>
        <v>-157.30366234882496</v>
      </c>
      <c r="BC631" s="37"/>
      <c r="BD631" s="60">
        <f t="shared" si="444"/>
        <v>-136</v>
      </c>
      <c r="BE631" s="60">
        <f t="shared" si="445"/>
        <v>-337</v>
      </c>
      <c r="BF631" s="60">
        <f t="shared" si="446"/>
        <v>-157</v>
      </c>
      <c r="BI631" s="37">
        <f t="shared" si="411"/>
        <v>-49.9027346855448</v>
      </c>
      <c r="BJ631" s="37">
        <f t="shared" si="412"/>
        <v>-89.816774195035194</v>
      </c>
      <c r="BK631" s="37">
        <f t="shared" si="413"/>
        <v>-51.420631226142731</v>
      </c>
      <c r="BL631" s="37">
        <f t="shared" si="414"/>
        <v>-89.846152092769444</v>
      </c>
    </row>
    <row r="632" spans="22:64" x14ac:dyDescent="0.35">
      <c r="V632" s="29">
        <v>7.28000000000009</v>
      </c>
      <c r="W632" s="38">
        <f t="shared" si="418"/>
        <v>190546071.79636425</v>
      </c>
      <c r="X632" s="30">
        <f t="shared" si="415"/>
        <v>-6.6910605961528935</v>
      </c>
      <c r="Y632" s="31">
        <f t="shared" si="419"/>
        <v>-89.011315456610305</v>
      </c>
      <c r="Z632" s="31">
        <f t="shared" si="420"/>
        <v>-89.997969715684135</v>
      </c>
      <c r="AA632" s="31">
        <f t="shared" si="421"/>
        <v>66.830412536827993</v>
      </c>
      <c r="AB632" s="31">
        <f t="shared" si="422"/>
        <v>-89.973902312854051</v>
      </c>
      <c r="AC632" s="31">
        <f t="shared" si="423"/>
        <v>37.127463924975139</v>
      </c>
      <c r="AD632" s="31">
        <f t="shared" si="424"/>
        <v>89.202439821973584</v>
      </c>
      <c r="AE632" s="31">
        <f t="shared" si="425"/>
        <v>8.2555004090399322</v>
      </c>
      <c r="AF632" s="31">
        <f t="shared" si="426"/>
        <v>-90.769432206564616</v>
      </c>
      <c r="AG632" s="31">
        <f t="shared" si="408"/>
        <v>73.803921600570277</v>
      </c>
      <c r="AH632" s="31">
        <f t="shared" si="427"/>
        <v>-153.42931870757326</v>
      </c>
      <c r="AI632" s="31">
        <f t="shared" si="428"/>
        <v>-89.999998779165779</v>
      </c>
      <c r="AJ632" s="31">
        <f t="shared" si="429"/>
        <v>86.42435835078345</v>
      </c>
      <c r="AK632" s="31">
        <f t="shared" si="430"/>
        <v>89.997265331330581</v>
      </c>
      <c r="AL632" s="32">
        <f t="shared" si="431"/>
        <v>-68.007983948888707</v>
      </c>
      <c r="AM632" s="31">
        <f t="shared" si="432"/>
        <v>-89.977211095605938</v>
      </c>
      <c r="AN632" s="31">
        <f t="shared" si="433"/>
        <v>-61.209022705108239</v>
      </c>
      <c r="AO632" s="31">
        <f t="shared" si="434"/>
        <v>-89.979944543441135</v>
      </c>
      <c r="AP632" s="30">
        <f t="shared" si="409"/>
        <v>19.493882694704595</v>
      </c>
      <c r="AQ632" s="30">
        <f t="shared" si="410"/>
        <v>-19.244228782212005</v>
      </c>
      <c r="AR632" s="31">
        <f t="shared" si="435"/>
        <v>-52.703868383575717</v>
      </c>
      <c r="AS632" s="33">
        <f t="shared" si="436"/>
        <v>-180.74937675000575</v>
      </c>
      <c r="AT632" s="31">
        <f t="shared" si="437"/>
        <v>25.616337422034267</v>
      </c>
      <c r="AU632" s="31">
        <f t="shared" si="438"/>
        <v>86.997350978774207</v>
      </c>
      <c r="AV632" s="32">
        <f t="shared" si="439"/>
        <v>-7.2634516366980968</v>
      </c>
      <c r="AW632" s="31">
        <f t="shared" si="440"/>
        <v>-64.320373871768552</v>
      </c>
      <c r="AX632" s="34">
        <f t="shared" si="441"/>
        <v>18.35288578533617</v>
      </c>
      <c r="AY632" s="35">
        <f t="shared" si="442"/>
        <v>22.676977107005655</v>
      </c>
      <c r="AZ632" s="10">
        <f t="shared" si="416"/>
        <v>-136.0743451017029</v>
      </c>
      <c r="BA632" s="10">
        <f t="shared" si="417"/>
        <v>-337.74299862150326</v>
      </c>
      <c r="BB632" s="10">
        <f t="shared" si="443"/>
        <v>-157.74299862150326</v>
      </c>
      <c r="BC632" s="37"/>
      <c r="BD632" s="60">
        <f t="shared" si="444"/>
        <v>-136</v>
      </c>
      <c r="BE632" s="60">
        <f t="shared" si="445"/>
        <v>-338</v>
      </c>
      <c r="BF632" s="60">
        <f t="shared" si="446"/>
        <v>-158</v>
      </c>
      <c r="BI632" s="37">
        <f t="shared" si="411"/>
        <v>-50.102732686626688</v>
      </c>
      <c r="BJ632" s="37">
        <f t="shared" si="412"/>
        <v>-89.820944896077663</v>
      </c>
      <c r="BK632" s="37">
        <f t="shared" si="413"/>
        <v>-51.620629816836669</v>
      </c>
      <c r="BL632" s="37">
        <f t="shared" si="414"/>
        <v>-89.849654082425474</v>
      </c>
    </row>
    <row r="633" spans="22:64" x14ac:dyDescent="0.35">
      <c r="V633" s="29">
        <v>7.2900000000000897</v>
      </c>
      <c r="W633" s="36">
        <f t="shared" si="418"/>
        <v>194984459.97584498</v>
      </c>
      <c r="X633" s="30">
        <f t="shared" si="415"/>
        <v>-6.6910605961528935</v>
      </c>
      <c r="Y633" s="31">
        <f t="shared" si="419"/>
        <v>-89.211315456364872</v>
      </c>
      <c r="Z633" s="31">
        <f t="shared" si="420"/>
        <v>-89.998015930597376</v>
      </c>
      <c r="AA633" s="31">
        <f t="shared" si="421"/>
        <v>67.030412496274607</v>
      </c>
      <c r="AB633" s="31">
        <f t="shared" si="422"/>
        <v>-89.974496368660738</v>
      </c>
      <c r="AC633" s="31">
        <f t="shared" si="423"/>
        <v>37.327426052484014</v>
      </c>
      <c r="AD633" s="31">
        <f t="shared" si="424"/>
        <v>89.2205922424276</v>
      </c>
      <c r="AE633" s="31">
        <f t="shared" si="425"/>
        <v>8.4554624962408553</v>
      </c>
      <c r="AF633" s="31">
        <f t="shared" si="426"/>
        <v>-90.751920056830514</v>
      </c>
      <c r="AG633" s="31">
        <f t="shared" si="408"/>
        <v>73.803921600570277</v>
      </c>
      <c r="AH633" s="31">
        <f t="shared" si="427"/>
        <v>-153.62931870757325</v>
      </c>
      <c r="AI633" s="31">
        <f t="shared" si="428"/>
        <v>-89.999998806955347</v>
      </c>
      <c r="AJ633" s="31">
        <f t="shared" si="429"/>
        <v>86.624358350338184</v>
      </c>
      <c r="AK633" s="31">
        <f t="shared" si="430"/>
        <v>89.997327579989175</v>
      </c>
      <c r="AL633" s="32">
        <f t="shared" si="431"/>
        <v>-68.20798391796653</v>
      </c>
      <c r="AM633" s="31">
        <f t="shared" si="432"/>
        <v>-89.977729834348466</v>
      </c>
      <c r="AN633" s="31">
        <f t="shared" si="433"/>
        <v>-61.409022674631316</v>
      </c>
      <c r="AO633" s="31">
        <f t="shared" si="434"/>
        <v>-89.980401061314637</v>
      </c>
      <c r="AP633" s="30">
        <f t="shared" si="409"/>
        <v>19.493882694704595</v>
      </c>
      <c r="AQ633" s="30">
        <f t="shared" si="410"/>
        <v>-19.244228782212005</v>
      </c>
      <c r="AR633" s="31">
        <f t="shared" si="435"/>
        <v>-52.703906265897871</v>
      </c>
      <c r="AS633" s="33">
        <f t="shared" si="436"/>
        <v>-180.73232111814514</v>
      </c>
      <c r="AT633" s="31">
        <f t="shared" si="437"/>
        <v>25.815801055778721</v>
      </c>
      <c r="AU633" s="31">
        <f t="shared" si="438"/>
        <v>87.06557877104882</v>
      </c>
      <c r="AV633" s="32">
        <f t="shared" si="439"/>
        <v>-7.4265908207103841</v>
      </c>
      <c r="AW633" s="31">
        <f t="shared" si="440"/>
        <v>-64.831891195777175</v>
      </c>
      <c r="AX633" s="34">
        <f t="shared" si="441"/>
        <v>18.389210235068337</v>
      </c>
      <c r="AY633" s="35">
        <f t="shared" si="442"/>
        <v>22.233687575271645</v>
      </c>
      <c r="AZ633" s="10">
        <f t="shared" si="416"/>
        <v>-136.43805527946279</v>
      </c>
      <c r="BA633" s="10">
        <f t="shared" si="417"/>
        <v>-338.1767305632311</v>
      </c>
      <c r="BB633" s="10">
        <f t="shared" si="443"/>
        <v>-158.1767305632311</v>
      </c>
      <c r="BC633" s="62"/>
      <c r="BD633" s="60">
        <f t="shared" si="444"/>
        <v>-136</v>
      </c>
      <c r="BE633" s="60">
        <f t="shared" si="445"/>
        <v>-338</v>
      </c>
      <c r="BF633" s="60">
        <f t="shared" si="446"/>
        <v>-158</v>
      </c>
      <c r="BI633" s="37">
        <f t="shared" si="411"/>
        <v>-50.302730777673858</v>
      </c>
      <c r="BJ633" s="37">
        <f t="shared" si="412"/>
        <v>-89.825020662207407</v>
      </c>
      <c r="BK633" s="37">
        <f t="shared" si="413"/>
        <v>-51.820628470959406</v>
      </c>
      <c r="BL633" s="37">
        <f t="shared" si="414"/>
        <v>-89.853076358150204</v>
      </c>
    </row>
    <row r="634" spans="22:64" x14ac:dyDescent="0.35">
      <c r="V634" s="29">
        <v>7.3000000000000904</v>
      </c>
      <c r="W634" s="38">
        <f t="shared" si="418"/>
        <v>199526231.49693006</v>
      </c>
      <c r="X634" s="30">
        <f t="shared" si="415"/>
        <v>-6.6910605961528935</v>
      </c>
      <c r="Y634" s="31">
        <f t="shared" si="419"/>
        <v>-89.411315456130524</v>
      </c>
      <c r="Z634" s="31">
        <f t="shared" si="420"/>
        <v>-89.998061093530765</v>
      </c>
      <c r="AA634" s="31">
        <f t="shared" si="421"/>
        <v>67.230412457546464</v>
      </c>
      <c r="AB634" s="31">
        <f t="shared" si="422"/>
        <v>-89.975076902111653</v>
      </c>
      <c r="AC634" s="31">
        <f t="shared" si="423"/>
        <v>37.527389884227496</v>
      </c>
      <c r="AD634" s="31">
        <f t="shared" si="424"/>
        <v>89.238331614546652</v>
      </c>
      <c r="AE634" s="31">
        <f t="shared" si="425"/>
        <v>8.655426289490542</v>
      </c>
      <c r="AF634" s="31">
        <f t="shared" si="426"/>
        <v>-90.734806381095765</v>
      </c>
      <c r="AG634" s="31">
        <f t="shared" si="408"/>
        <v>73.803921600570277</v>
      </c>
      <c r="AH634" s="31">
        <f t="shared" si="427"/>
        <v>-153.82931870757329</v>
      </c>
      <c r="AI634" s="31">
        <f t="shared" si="428"/>
        <v>-89.999998834112361</v>
      </c>
      <c r="AJ634" s="31">
        <f t="shared" si="429"/>
        <v>86.82435834991297</v>
      </c>
      <c r="AK634" s="31">
        <f t="shared" si="430"/>
        <v>89.997388411695312</v>
      </c>
      <c r="AL634" s="32">
        <f t="shared" si="431"/>
        <v>-68.407983888436121</v>
      </c>
      <c r="AM634" s="31">
        <f t="shared" si="432"/>
        <v>-89.978236765159139</v>
      </c>
      <c r="AN634" s="31">
        <f t="shared" si="433"/>
        <v>-61.609022645526167</v>
      </c>
      <c r="AO634" s="31">
        <f t="shared" si="434"/>
        <v>-89.980847187576188</v>
      </c>
      <c r="AP634" s="30">
        <f t="shared" si="409"/>
        <v>19.493882694704595</v>
      </c>
      <c r="AQ634" s="30">
        <f t="shared" si="410"/>
        <v>-19.244228782212005</v>
      </c>
      <c r="AR634" s="31">
        <f t="shared" si="435"/>
        <v>-52.703942443543035</v>
      </c>
      <c r="AS634" s="33">
        <f t="shared" si="436"/>
        <v>-180.71565356867194</v>
      </c>
      <c r="AT634" s="31">
        <f t="shared" si="437"/>
        <v>26.015288768136145</v>
      </c>
      <c r="AU634" s="31">
        <f t="shared" si="438"/>
        <v>87.132261558634099</v>
      </c>
      <c r="AV634" s="32">
        <f t="shared" si="439"/>
        <v>-7.5910945363618056</v>
      </c>
      <c r="AW634" s="31">
        <f t="shared" si="440"/>
        <v>-65.335946320829365</v>
      </c>
      <c r="AX634" s="34">
        <f t="shared" si="441"/>
        <v>18.42419423177434</v>
      </c>
      <c r="AY634" s="35">
        <f t="shared" si="442"/>
        <v>21.796315237804734</v>
      </c>
      <c r="AZ634" s="10">
        <f t="shared" si="416"/>
        <v>-136.80310435206223</v>
      </c>
      <c r="BA634" s="10">
        <f t="shared" si="417"/>
        <v>-338.60476271953348</v>
      </c>
      <c r="BB634" s="10">
        <f t="shared" si="443"/>
        <v>-158.60476271953348</v>
      </c>
      <c r="BC634" s="37"/>
      <c r="BD634" s="60">
        <f t="shared" si="444"/>
        <v>-137</v>
      </c>
      <c r="BE634" s="60">
        <f t="shared" si="445"/>
        <v>-339</v>
      </c>
      <c r="BF634" s="60">
        <f t="shared" si="446"/>
        <v>-159</v>
      </c>
      <c r="BI634" s="37">
        <f t="shared" si="411"/>
        <v>-50.502728954637291</v>
      </c>
      <c r="BJ634" s="37">
        <f t="shared" si="412"/>
        <v>-89.829003654284492</v>
      </c>
      <c r="BK634" s="37">
        <f t="shared" si="413"/>
        <v>-52.020627185656238</v>
      </c>
      <c r="BL634" s="37">
        <f t="shared" si="414"/>
        <v>-89.8564207343818</v>
      </c>
    </row>
    <row r="635" spans="22:64" x14ac:dyDescent="0.35">
      <c r="V635" s="29">
        <v>7.3100000000000902</v>
      </c>
      <c r="W635" s="38">
        <f t="shared" si="418"/>
        <v>204173794.46699595</v>
      </c>
      <c r="X635" s="30">
        <f t="shared" si="415"/>
        <v>-6.6910605961528935</v>
      </c>
      <c r="Y635" s="31">
        <f t="shared" si="419"/>
        <v>-89.611315455906677</v>
      </c>
      <c r="Z635" s="31">
        <f t="shared" si="420"/>
        <v>-89.998105228430276</v>
      </c>
      <c r="AA635" s="31">
        <f t="shared" si="421"/>
        <v>67.430412420561325</v>
      </c>
      <c r="AB635" s="31">
        <f t="shared" si="422"/>
        <v>-89.975644221012843</v>
      </c>
      <c r="AC635" s="31">
        <f t="shared" si="423"/>
        <v>37.72735534352946</v>
      </c>
      <c r="AD635" s="31">
        <f t="shared" si="424"/>
        <v>89.255667330369064</v>
      </c>
      <c r="AE635" s="31">
        <f t="shared" si="425"/>
        <v>8.8553917120312136</v>
      </c>
      <c r="AF635" s="31">
        <f t="shared" si="426"/>
        <v>-90.718082119074055</v>
      </c>
      <c r="AG635" s="31">
        <f t="shared" si="408"/>
        <v>73.803921600570277</v>
      </c>
      <c r="AH635" s="31">
        <f t="shared" si="427"/>
        <v>-154.02931870757328</v>
      </c>
      <c r="AI635" s="31">
        <f t="shared" si="428"/>
        <v>-89.999998860651203</v>
      </c>
      <c r="AJ635" s="31">
        <f t="shared" si="429"/>
        <v>87.024358349506883</v>
      </c>
      <c r="AK635" s="31">
        <f t="shared" si="430"/>
        <v>89.997447858702756</v>
      </c>
      <c r="AL635" s="32">
        <f t="shared" si="431"/>
        <v>-68.607983860234768</v>
      </c>
      <c r="AM635" s="31">
        <f t="shared" si="432"/>
        <v>-89.978732156819078</v>
      </c>
      <c r="AN635" s="31">
        <f t="shared" si="433"/>
        <v>-61.809022617730889</v>
      </c>
      <c r="AO635" s="31">
        <f t="shared" si="434"/>
        <v>-89.981283158767525</v>
      </c>
      <c r="AP635" s="30">
        <f t="shared" si="409"/>
        <v>19.493882694704595</v>
      </c>
      <c r="AQ635" s="30">
        <f t="shared" si="410"/>
        <v>-19.244228782212005</v>
      </c>
      <c r="AR635" s="31">
        <f t="shared" si="435"/>
        <v>-52.703976993207085</v>
      </c>
      <c r="AS635" s="33">
        <f t="shared" si="436"/>
        <v>-180.69936527784159</v>
      </c>
      <c r="AT635" s="31">
        <f t="shared" si="437"/>
        <v>26.214799480818769</v>
      </c>
      <c r="AU635" s="31">
        <f t="shared" si="438"/>
        <v>87.197433974636368</v>
      </c>
      <c r="AV635" s="32">
        <f t="shared" si="439"/>
        <v>-7.7569228523573761</v>
      </c>
      <c r="AW635" s="31">
        <f t="shared" si="440"/>
        <v>-65.83249435589569</v>
      </c>
      <c r="AX635" s="34">
        <f t="shared" si="441"/>
        <v>18.457876628461392</v>
      </c>
      <c r="AY635" s="35">
        <f t="shared" si="442"/>
        <v>21.364939618740678</v>
      </c>
      <c r="AZ635" s="10">
        <f t="shared" si="416"/>
        <v>-137.16945353659671</v>
      </c>
      <c r="BA635" s="10">
        <f t="shared" si="417"/>
        <v>-339.02701062735247</v>
      </c>
      <c r="BB635" s="10">
        <f t="shared" si="443"/>
        <v>-159.02701062735247</v>
      </c>
      <c r="BC635" s="37"/>
      <c r="BD635" s="60">
        <f t="shared" si="444"/>
        <v>-137</v>
      </c>
      <c r="BE635" s="60">
        <f t="shared" si="445"/>
        <v>-339</v>
      </c>
      <c r="BF635" s="60">
        <f t="shared" si="446"/>
        <v>-159</v>
      </c>
      <c r="BI635" s="37">
        <f t="shared" si="411"/>
        <v>-50.702727213650157</v>
      </c>
      <c r="BJ635" s="37">
        <f t="shared" si="412"/>
        <v>-89.832895983989957</v>
      </c>
      <c r="BK635" s="37">
        <f t="shared" si="413"/>
        <v>-52.220625958200849</v>
      </c>
      <c r="BL635" s="37">
        <f t="shared" si="414"/>
        <v>-89.859688984261595</v>
      </c>
    </row>
    <row r="636" spans="22:64" x14ac:dyDescent="0.35">
      <c r="V636" s="29">
        <v>7.32000000000009</v>
      </c>
      <c r="W636" s="36">
        <f t="shared" si="418"/>
        <v>208929613.08544725</v>
      </c>
      <c r="X636" s="30">
        <f t="shared" si="415"/>
        <v>-6.6910605961528935</v>
      </c>
      <c r="Y636" s="31">
        <f t="shared" si="419"/>
        <v>-89.811315455692863</v>
      </c>
      <c r="Z636" s="31">
        <f t="shared" si="420"/>
        <v>-89.998148358696824</v>
      </c>
      <c r="AA636" s="31">
        <f t="shared" si="421"/>
        <v>67.630412385240774</v>
      </c>
      <c r="AB636" s="31">
        <f t="shared" si="422"/>
        <v>-89.976198626163864</v>
      </c>
      <c r="AC636" s="31">
        <f t="shared" si="423"/>
        <v>37.927322357162438</v>
      </c>
      <c r="AD636" s="31">
        <f t="shared" si="424"/>
        <v>89.272608568817446</v>
      </c>
      <c r="AE636" s="31">
        <f t="shared" si="425"/>
        <v>9.0553586905574548</v>
      </c>
      <c r="AF636" s="31">
        <f t="shared" si="426"/>
        <v>-90.701738416043241</v>
      </c>
      <c r="AG636" s="31">
        <f t="shared" si="408"/>
        <v>73.803921600570277</v>
      </c>
      <c r="AH636" s="31">
        <f t="shared" si="427"/>
        <v>-154.22931870757324</v>
      </c>
      <c r="AI636" s="31">
        <f t="shared" si="428"/>
        <v>-89.999998886585956</v>
      </c>
      <c r="AJ636" s="31">
        <f t="shared" si="429"/>
        <v>87.224358349119029</v>
      </c>
      <c r="AK636" s="31">
        <f t="shared" si="430"/>
        <v>89.997505952531128</v>
      </c>
      <c r="AL636" s="32">
        <f t="shared" si="431"/>
        <v>-68.807983833302643</v>
      </c>
      <c r="AM636" s="31">
        <f t="shared" si="432"/>
        <v>-89.979216271991191</v>
      </c>
      <c r="AN636" s="31">
        <f t="shared" si="433"/>
        <v>-62.009022591186579</v>
      </c>
      <c r="AO636" s="31">
        <f t="shared" si="434"/>
        <v>-89.98170920604602</v>
      </c>
      <c r="AP636" s="30">
        <f t="shared" si="409"/>
        <v>19.493882694704595</v>
      </c>
      <c r="AQ636" s="30">
        <f t="shared" si="410"/>
        <v>-19.244228782212005</v>
      </c>
      <c r="AR636" s="31">
        <f t="shared" si="435"/>
        <v>-52.704009988136534</v>
      </c>
      <c r="AS636" s="33">
        <f t="shared" si="436"/>
        <v>-180.68344762208926</v>
      </c>
      <c r="AT636" s="31">
        <f t="shared" si="437"/>
        <v>26.414332163593901</v>
      </c>
      <c r="AU636" s="31">
        <f t="shared" si="438"/>
        <v>87.261129899365855</v>
      </c>
      <c r="AV636" s="32">
        <f t="shared" si="439"/>
        <v>-7.9240362217611668</v>
      </c>
      <c r="AW636" s="31">
        <f t="shared" si="440"/>
        <v>-66.321500166305015</v>
      </c>
      <c r="AX636" s="34">
        <f t="shared" si="441"/>
        <v>18.490295941832734</v>
      </c>
      <c r="AY636" s="35">
        <f t="shared" si="442"/>
        <v>20.939629733060841</v>
      </c>
      <c r="AZ636" s="10">
        <f t="shared" si="416"/>
        <v>-137.53706438331318</v>
      </c>
      <c r="BA636" s="10">
        <f t="shared" si="417"/>
        <v>-339.44340044454702</v>
      </c>
      <c r="BB636" s="10">
        <f t="shared" si="443"/>
        <v>-159.44340044454702</v>
      </c>
      <c r="BC636" s="62"/>
      <c r="BD636" s="60">
        <f t="shared" si="444"/>
        <v>-138</v>
      </c>
      <c r="BE636" s="60">
        <f t="shared" si="445"/>
        <v>-339</v>
      </c>
      <c r="BF636" s="60">
        <f t="shared" si="446"/>
        <v>-159</v>
      </c>
      <c r="BI636" s="37">
        <f t="shared" si="411"/>
        <v>-50.902725551019671</v>
      </c>
      <c r="BJ636" s="37">
        <f t="shared" si="412"/>
        <v>-89.836699714944757</v>
      </c>
      <c r="BK636" s="37">
        <f t="shared" si="413"/>
        <v>-52.420624785989709</v>
      </c>
      <c r="BL636" s="37">
        <f t="shared" si="414"/>
        <v>-89.862882840573803</v>
      </c>
    </row>
    <row r="637" spans="22:64" x14ac:dyDescent="0.35">
      <c r="V637" s="29">
        <v>7.3300000000000898</v>
      </c>
      <c r="W637" s="38">
        <f t="shared" si="418"/>
        <v>213796208.95026746</v>
      </c>
      <c r="X637" s="30">
        <f t="shared" si="415"/>
        <v>-6.6910605961528935</v>
      </c>
      <c r="Y637" s="31">
        <f t="shared" si="419"/>
        <v>-90.011315455488727</v>
      </c>
      <c r="Z637" s="31">
        <f t="shared" si="420"/>
        <v>-89.998190507198657</v>
      </c>
      <c r="AA637" s="31">
        <f t="shared" si="421"/>
        <v>67.830412351509935</v>
      </c>
      <c r="AB637" s="31">
        <f t="shared" si="422"/>
        <v>-89.976740411517213</v>
      </c>
      <c r="AC637" s="31">
        <f t="shared" si="423"/>
        <v>38.127290855192641</v>
      </c>
      <c r="AD637" s="31">
        <f t="shared" si="424"/>
        <v>89.289164300504936</v>
      </c>
      <c r="AE637" s="31">
        <f t="shared" si="425"/>
        <v>9.2553271550609537</v>
      </c>
      <c r="AF637" s="31">
        <f t="shared" si="426"/>
        <v>-90.685766618210934</v>
      </c>
      <c r="AG637" s="31">
        <f t="shared" si="408"/>
        <v>73.803921600570277</v>
      </c>
      <c r="AH637" s="31">
        <f t="shared" si="427"/>
        <v>-154.42931870757323</v>
      </c>
      <c r="AI637" s="31">
        <f t="shared" si="428"/>
        <v>-89.999998911930348</v>
      </c>
      <c r="AJ637" s="31">
        <f t="shared" si="429"/>
        <v>87.424358348748655</v>
      </c>
      <c r="AK637" s="31">
        <f t="shared" si="430"/>
        <v>89.997562723982512</v>
      </c>
      <c r="AL637" s="32">
        <f t="shared" si="431"/>
        <v>-69.007983807582704</v>
      </c>
      <c r="AM637" s="31">
        <f t="shared" si="432"/>
        <v>-89.979689367359484</v>
      </c>
      <c r="AN637" s="31">
        <f t="shared" si="433"/>
        <v>-62.209022565837003</v>
      </c>
      <c r="AO637" s="31">
        <f t="shared" si="434"/>
        <v>-89.98212555530732</v>
      </c>
      <c r="AP637" s="30">
        <f t="shared" si="409"/>
        <v>19.493882694704595</v>
      </c>
      <c r="AQ637" s="30">
        <f t="shared" si="410"/>
        <v>-19.244228782212005</v>
      </c>
      <c r="AR637" s="31">
        <f t="shared" si="435"/>
        <v>-52.704041498283459</v>
      </c>
      <c r="AS637" s="33">
        <f t="shared" si="436"/>
        <v>-180.66789217351825</v>
      </c>
      <c r="AT637" s="31">
        <f t="shared" si="437"/>
        <v>26.613885832162737</v>
      </c>
      <c r="AU637" s="31">
        <f t="shared" si="438"/>
        <v>87.323382475120411</v>
      </c>
      <c r="AV637" s="32">
        <f t="shared" si="439"/>
        <v>-8.092395540719675</v>
      </c>
      <c r="AW637" s="31">
        <f t="shared" si="440"/>
        <v>-66.802938007651193</v>
      </c>
      <c r="AX637" s="34">
        <f t="shared" si="441"/>
        <v>18.521490291443062</v>
      </c>
      <c r="AY637" s="35">
        <f t="shared" si="442"/>
        <v>20.520444467469218</v>
      </c>
      <c r="AZ637" s="10">
        <f t="shared" si="416"/>
        <v>-137.90589883659618</v>
      </c>
      <c r="BA637" s="10">
        <f t="shared" si="417"/>
        <v>-339.8538685665161</v>
      </c>
      <c r="BB637" s="10">
        <f t="shared" si="443"/>
        <v>-159.8538685665161</v>
      </c>
      <c r="BC637" s="37"/>
      <c r="BD637" s="60">
        <f t="shared" si="444"/>
        <v>-138</v>
      </c>
      <c r="BE637" s="60">
        <f t="shared" si="445"/>
        <v>-340</v>
      </c>
      <c r="BF637" s="60">
        <f t="shared" si="446"/>
        <v>-160</v>
      </c>
      <c r="BI637" s="37">
        <f t="shared" si="411"/>
        <v>-51.102723963219304</v>
      </c>
      <c r="BJ637" s="37">
        <f t="shared" si="412"/>
        <v>-89.840416863803199</v>
      </c>
      <c r="BK637" s="37">
        <f t="shared" si="413"/>
        <v>-52.620623666536488</v>
      </c>
      <c r="BL637" s="37">
        <f t="shared" si="414"/>
        <v>-89.866003996663878</v>
      </c>
    </row>
    <row r="638" spans="22:64" x14ac:dyDescent="0.35">
      <c r="V638" s="29">
        <v>7.3400000000000896</v>
      </c>
      <c r="W638" s="38">
        <f t="shared" si="418"/>
        <v>218776162.39500052</v>
      </c>
      <c r="X638" s="30">
        <f t="shared" si="415"/>
        <v>-6.6910605961528935</v>
      </c>
      <c r="Y638" s="31">
        <f t="shared" si="419"/>
        <v>-90.211315455293771</v>
      </c>
      <c r="Z638" s="31">
        <f t="shared" si="420"/>
        <v>-89.99823169628344</v>
      </c>
      <c r="AA638" s="31">
        <f t="shared" si="421"/>
        <v>68.030412319297227</v>
      </c>
      <c r="AB638" s="31">
        <f t="shared" si="422"/>
        <v>-89.977269864334318</v>
      </c>
      <c r="AC638" s="31">
        <f t="shared" si="423"/>
        <v>38.327260770831735</v>
      </c>
      <c r="AD638" s="31">
        <f t="shared" si="424"/>
        <v>89.305343292434898</v>
      </c>
      <c r="AE638" s="31">
        <f t="shared" si="425"/>
        <v>9.4552970386822963</v>
      </c>
      <c r="AF638" s="31">
        <f t="shared" si="426"/>
        <v>-90.670158268182874</v>
      </c>
      <c r="AG638" s="31">
        <f t="shared" si="408"/>
        <v>73.803921600570277</v>
      </c>
      <c r="AH638" s="31">
        <f t="shared" si="427"/>
        <v>-154.62931870757325</v>
      </c>
      <c r="AI638" s="31">
        <f t="shared" si="428"/>
        <v>-89.999998936697835</v>
      </c>
      <c r="AJ638" s="31">
        <f t="shared" si="429"/>
        <v>87.624358348394949</v>
      </c>
      <c r="AK638" s="31">
        <f t="shared" si="430"/>
        <v>89.997618203157913</v>
      </c>
      <c r="AL638" s="32">
        <f t="shared" si="431"/>
        <v>-69.207983783020353</v>
      </c>
      <c r="AM638" s="31">
        <f t="shared" si="432"/>
        <v>-89.980151693765109</v>
      </c>
      <c r="AN638" s="31">
        <f t="shared" si="433"/>
        <v>-62.409022541628374</v>
      </c>
      <c r="AO638" s="31">
        <f t="shared" si="434"/>
        <v>-89.982532427305031</v>
      </c>
      <c r="AP638" s="30">
        <f t="shared" si="409"/>
        <v>19.493882694704595</v>
      </c>
      <c r="AQ638" s="30">
        <f t="shared" si="410"/>
        <v>-19.244228782212005</v>
      </c>
      <c r="AR638" s="31">
        <f t="shared" si="435"/>
        <v>-52.704071590453488</v>
      </c>
      <c r="AS638" s="33">
        <f t="shared" si="436"/>
        <v>-180.65269069548791</v>
      </c>
      <c r="AT638" s="31">
        <f t="shared" si="437"/>
        <v>26.813459546130886</v>
      </c>
      <c r="AU638" s="31">
        <f t="shared" si="438"/>
        <v>87.384224120787493</v>
      </c>
      <c r="AV638" s="32">
        <f t="shared" si="439"/>
        <v>-8.2619622022816941</v>
      </c>
      <c r="AW638" s="31">
        <f t="shared" si="440"/>
        <v>-67.276791149296415</v>
      </c>
      <c r="AX638" s="34">
        <f t="shared" si="441"/>
        <v>18.551497343849192</v>
      </c>
      <c r="AY638" s="35">
        <f t="shared" si="442"/>
        <v>20.107432971491079</v>
      </c>
      <c r="AZ638" s="10">
        <f t="shared" si="416"/>
        <v>-138.27591929095217</v>
      </c>
      <c r="BA638" s="10">
        <f t="shared" si="417"/>
        <v>-340.25836123265435</v>
      </c>
      <c r="BB638" s="10">
        <f t="shared" si="443"/>
        <v>-160.25836123265435</v>
      </c>
      <c r="BC638" s="37"/>
      <c r="BD638" s="60">
        <f t="shared" si="444"/>
        <v>-138</v>
      </c>
      <c r="BE638" s="60">
        <f t="shared" si="445"/>
        <v>-340</v>
      </c>
      <c r="BF638" s="60">
        <f t="shared" si="446"/>
        <v>-160</v>
      </c>
      <c r="BI638" s="37">
        <f t="shared" si="411"/>
        <v>-51.302722446881191</v>
      </c>
      <c r="BJ638" s="37">
        <f t="shared" si="412"/>
        <v>-89.84404940132157</v>
      </c>
      <c r="BK638" s="37">
        <f t="shared" si="413"/>
        <v>-52.820622597466695</v>
      </c>
      <c r="BL638" s="37">
        <f t="shared" si="414"/>
        <v>-89.86905410733597</v>
      </c>
    </row>
    <row r="639" spans="22:64" x14ac:dyDescent="0.35">
      <c r="V639" s="29">
        <v>7.3500000000000902</v>
      </c>
      <c r="W639" s="36">
        <f t="shared" si="418"/>
        <v>223872113.85688108</v>
      </c>
      <c r="X639" s="30">
        <f t="shared" si="415"/>
        <v>-6.6910605961528935</v>
      </c>
      <c r="Y639" s="31">
        <f t="shared" si="419"/>
        <v>-90.411315455107626</v>
      </c>
      <c r="Z639" s="31">
        <f t="shared" si="420"/>
        <v>-89.998271947790201</v>
      </c>
      <c r="AA639" s="31">
        <f t="shared" si="421"/>
        <v>68.230412288534382</v>
      </c>
      <c r="AB639" s="31">
        <f t="shared" si="422"/>
        <v>-89.977787265337668</v>
      </c>
      <c r="AC639" s="31">
        <f t="shared" si="423"/>
        <v>38.527232040295594</v>
      </c>
      <c r="AD639" s="31">
        <f t="shared" si="424"/>
        <v>89.321154112596616</v>
      </c>
      <c r="AE639" s="31">
        <f t="shared" si="425"/>
        <v>9.6552682775694549</v>
      </c>
      <c r="AF639" s="31">
        <f t="shared" si="426"/>
        <v>-90.654905100531266</v>
      </c>
      <c r="AG639" s="31">
        <f t="shared" si="408"/>
        <v>73.803921600570277</v>
      </c>
      <c r="AH639" s="31">
        <f t="shared" si="427"/>
        <v>-154.82931870757329</v>
      </c>
      <c r="AI639" s="31">
        <f t="shared" si="428"/>
        <v>-89.99999896090155</v>
      </c>
      <c r="AJ639" s="31">
        <f t="shared" si="429"/>
        <v>87.824358348057189</v>
      </c>
      <c r="AK639" s="31">
        <f t="shared" si="430"/>
        <v>89.997672419473091</v>
      </c>
      <c r="AL639" s="32">
        <f t="shared" si="431"/>
        <v>-69.407983759563507</v>
      </c>
      <c r="AM639" s="31">
        <f t="shared" si="432"/>
        <v>-89.980603496339413</v>
      </c>
      <c r="AN639" s="31">
        <f t="shared" si="433"/>
        <v>-62.609022518509335</v>
      </c>
      <c r="AO639" s="31">
        <f t="shared" si="434"/>
        <v>-89.982930037767872</v>
      </c>
      <c r="AP639" s="30">
        <f t="shared" si="409"/>
        <v>19.493882694704595</v>
      </c>
      <c r="AQ639" s="30">
        <f t="shared" si="410"/>
        <v>-19.244228782212005</v>
      </c>
      <c r="AR639" s="31">
        <f t="shared" si="435"/>
        <v>-52.704100328447289</v>
      </c>
      <c r="AS639" s="33">
        <f t="shared" si="436"/>
        <v>-180.63783513829912</v>
      </c>
      <c r="AT639" s="31">
        <f t="shared" si="437"/>
        <v>27.013052407067192</v>
      </c>
      <c r="AU639" s="31">
        <f t="shared" si="438"/>
        <v>87.443686546258476</v>
      </c>
      <c r="AV639" s="32">
        <f t="shared" si="439"/>
        <v>-8.4326981453927843</v>
      </c>
      <c r="AW639" s="31">
        <f t="shared" si="440"/>
        <v>-67.743051490032698</v>
      </c>
      <c r="AX639" s="34">
        <f t="shared" si="441"/>
        <v>18.580354261674408</v>
      </c>
      <c r="AY639" s="35">
        <f t="shared" si="442"/>
        <v>19.700635056225778</v>
      </c>
      <c r="AZ639" s="10">
        <f t="shared" si="416"/>
        <v>-138.64708864207472</v>
      </c>
      <c r="BA639" s="10">
        <f t="shared" si="417"/>
        <v>-340.65683412520571</v>
      </c>
      <c r="BB639" s="10">
        <f t="shared" si="443"/>
        <v>-160.65683412520571</v>
      </c>
      <c r="BC639" s="62"/>
      <c r="BD639" s="60">
        <f t="shared" si="444"/>
        <v>-139</v>
      </c>
      <c r="BE639" s="60">
        <f t="shared" si="445"/>
        <v>-341</v>
      </c>
      <c r="BF639" s="60">
        <f t="shared" si="446"/>
        <v>-161</v>
      </c>
      <c r="BI639" s="37">
        <f t="shared" si="411"/>
        <v>-51.502720998789073</v>
      </c>
      <c r="BJ639" s="37">
        <f t="shared" si="412"/>
        <v>-89.847599253402464</v>
      </c>
      <c r="BK639" s="37">
        <f t="shared" si="413"/>
        <v>-53.020621576512752</v>
      </c>
      <c r="BL639" s="37">
        <f t="shared" si="414"/>
        <v>-89.872034789729923</v>
      </c>
    </row>
    <row r="640" spans="22:64" x14ac:dyDescent="0.35">
      <c r="V640" s="29">
        <v>7.36000000000009</v>
      </c>
      <c r="W640" s="38">
        <f t="shared" si="418"/>
        <v>229086765.27682549</v>
      </c>
      <c r="X640" s="30">
        <f t="shared" si="415"/>
        <v>-6.6910605961528935</v>
      </c>
      <c r="Y640" s="31">
        <f t="shared" si="419"/>
        <v>-90.611315454929823</v>
      </c>
      <c r="Z640" s="31">
        <f t="shared" si="420"/>
        <v>-89.998311283060801</v>
      </c>
      <c r="AA640" s="31">
        <f t="shared" si="421"/>
        <v>68.430412259156043</v>
      </c>
      <c r="AB640" s="31">
        <f t="shared" si="422"/>
        <v>-89.978292888859812</v>
      </c>
      <c r="AC640" s="31">
        <f t="shared" si="423"/>
        <v>38.727204602669133</v>
      </c>
      <c r="AD640" s="31">
        <f t="shared" si="424"/>
        <v>89.336605134458935</v>
      </c>
      <c r="AE640" s="31">
        <f t="shared" si="425"/>
        <v>9.8552408107424583</v>
      </c>
      <c r="AF640" s="31">
        <f t="shared" si="426"/>
        <v>-90.639999037461664</v>
      </c>
      <c r="AG640" s="31">
        <f t="shared" si="408"/>
        <v>73.803921600570277</v>
      </c>
      <c r="AH640" s="31">
        <f t="shared" si="427"/>
        <v>-155.02931870757328</v>
      </c>
      <c r="AI640" s="31">
        <f t="shared" si="428"/>
        <v>-89.999998984554324</v>
      </c>
      <c r="AJ640" s="31">
        <f t="shared" si="429"/>
        <v>88.024358347734619</v>
      </c>
      <c r="AK640" s="31">
        <f t="shared" si="430"/>
        <v>89.997725401674288</v>
      </c>
      <c r="AL640" s="32">
        <f t="shared" si="431"/>
        <v>-69.607983737162371</v>
      </c>
      <c r="AM640" s="31">
        <f t="shared" si="432"/>
        <v>-89.981045014633864</v>
      </c>
      <c r="AN640" s="31">
        <f t="shared" si="433"/>
        <v>-62.809022496430757</v>
      </c>
      <c r="AO640" s="31">
        <f t="shared" si="434"/>
        <v>-89.9833185975139</v>
      </c>
      <c r="AP640" s="30">
        <f t="shared" si="409"/>
        <v>19.493882694704595</v>
      </c>
      <c r="AQ640" s="30">
        <f t="shared" si="410"/>
        <v>-19.244228782212005</v>
      </c>
      <c r="AR640" s="31">
        <f t="shared" si="435"/>
        <v>-52.704127773195708</v>
      </c>
      <c r="AS640" s="33">
        <f t="shared" si="436"/>
        <v>-180.62331763497556</v>
      </c>
      <c r="AT640" s="31">
        <f t="shared" si="437"/>
        <v>27.212663556646564</v>
      </c>
      <c r="AU640" s="31">
        <f t="shared" si="438"/>
        <v>87.501800766649893</v>
      </c>
      <c r="AV640" s="32">
        <f t="shared" si="439"/>
        <v>-8.6045658991681488</v>
      </c>
      <c r="AW640" s="31">
        <f t="shared" si="440"/>
        <v>-68.201719168307008</v>
      </c>
      <c r="AX640" s="34">
        <f t="shared" si="441"/>
        <v>18.608097657478417</v>
      </c>
      <c r="AY640" s="35">
        <f t="shared" si="442"/>
        <v>19.300081598342885</v>
      </c>
      <c r="AZ640" s="10">
        <f t="shared" si="416"/>
        <v>-139.0193703330977</v>
      </c>
      <c r="BA640" s="10">
        <f t="shared" si="417"/>
        <v>-341.04925196292652</v>
      </c>
      <c r="BB640" s="10">
        <f t="shared" si="443"/>
        <v>-161.04925196292652</v>
      </c>
      <c r="BC640" s="37"/>
      <c r="BD640" s="60">
        <f t="shared" si="444"/>
        <v>-139</v>
      </c>
      <c r="BE640" s="60">
        <f t="shared" si="445"/>
        <v>-341</v>
      </c>
      <c r="BF640" s="60">
        <f t="shared" si="446"/>
        <v>-161</v>
      </c>
      <c r="BI640" s="37">
        <f t="shared" si="411"/>
        <v>-51.702719615871359</v>
      </c>
      <c r="BJ640" s="37">
        <f t="shared" si="412"/>
        <v>-89.851068302115394</v>
      </c>
      <c r="BK640" s="37">
        <f t="shared" si="413"/>
        <v>-53.220620601509054</v>
      </c>
      <c r="BL640" s="37">
        <f t="shared" si="414"/>
        <v>-89.874947624178432</v>
      </c>
    </row>
    <row r="641" spans="22:64" x14ac:dyDescent="0.35">
      <c r="V641" s="29">
        <v>7.3700000000000996</v>
      </c>
      <c r="W641" s="38">
        <f t="shared" si="418"/>
        <v>234422881.5320465</v>
      </c>
      <c r="X641" s="30">
        <f t="shared" si="415"/>
        <v>-6.6910605961528935</v>
      </c>
      <c r="Y641" s="31">
        <f t="shared" si="419"/>
        <v>-90.811315454760205</v>
      </c>
      <c r="Z641" s="31">
        <f t="shared" si="420"/>
        <v>-89.998349722951346</v>
      </c>
      <c r="AA641" s="31">
        <f t="shared" si="421"/>
        <v>68.630412231100138</v>
      </c>
      <c r="AB641" s="31">
        <f t="shared" si="422"/>
        <v>-89.978787002988696</v>
      </c>
      <c r="AC641" s="31">
        <f t="shared" si="423"/>
        <v>38.927178399777652</v>
      </c>
      <c r="AD641" s="31">
        <f t="shared" si="424"/>
        <v>89.351704541363844</v>
      </c>
      <c r="AE641" s="31">
        <f t="shared" si="425"/>
        <v>10.055214579964691</v>
      </c>
      <c r="AF641" s="31">
        <f t="shared" si="426"/>
        <v>-90.625432184576212</v>
      </c>
      <c r="AG641" s="31">
        <f t="shared" si="408"/>
        <v>73.803921600570277</v>
      </c>
      <c r="AH641" s="31">
        <f t="shared" si="427"/>
        <v>-155.22931870757344</v>
      </c>
      <c r="AI641" s="31">
        <f t="shared" si="428"/>
        <v>-89.999999007668677</v>
      </c>
      <c r="AJ641" s="31">
        <f t="shared" si="429"/>
        <v>88.224358347426758</v>
      </c>
      <c r="AK641" s="31">
        <f t="shared" si="430"/>
        <v>89.997777177853337</v>
      </c>
      <c r="AL641" s="32">
        <f t="shared" si="431"/>
        <v>-69.807983715769637</v>
      </c>
      <c r="AM641" s="31">
        <f t="shared" si="432"/>
        <v>-89.981476482747127</v>
      </c>
      <c r="AN641" s="31">
        <f t="shared" si="433"/>
        <v>-63.009022475346043</v>
      </c>
      <c r="AO641" s="31">
        <f t="shared" si="434"/>
        <v>-89.983698312562467</v>
      </c>
      <c r="AP641" s="30">
        <f t="shared" si="409"/>
        <v>19.493882694704595</v>
      </c>
      <c r="AQ641" s="30">
        <f t="shared" si="410"/>
        <v>-19.244228782212005</v>
      </c>
      <c r="AR641" s="31">
        <f t="shared" si="435"/>
        <v>-52.704153982888762</v>
      </c>
      <c r="AS641" s="33">
        <f t="shared" si="436"/>
        <v>-180.60913049713866</v>
      </c>
      <c r="AT641" s="31">
        <f t="shared" si="437"/>
        <v>27.412292174874217</v>
      </c>
      <c r="AU641" s="31">
        <f t="shared" si="438"/>
        <v>87.558597116327647</v>
      </c>
      <c r="AV641" s="32">
        <f t="shared" si="439"/>
        <v>-8.777528622571861</v>
      </c>
      <c r="AW641" s="31">
        <f t="shared" si="440"/>
        <v>-68.652802169258152</v>
      </c>
      <c r="AX641" s="34">
        <f t="shared" si="441"/>
        <v>18.634763552302356</v>
      </c>
      <c r="AY641" s="35">
        <f t="shared" si="442"/>
        <v>18.905794947069495</v>
      </c>
      <c r="AZ641" s="10">
        <f t="shared" si="416"/>
        <v>-139.3927283961691</v>
      </c>
      <c r="BA641" s="10">
        <f t="shared" si="417"/>
        <v>-341.43558809180786</v>
      </c>
      <c r="BB641" s="10">
        <f t="shared" si="443"/>
        <v>-161.43558809180786</v>
      </c>
      <c r="BC641" s="37"/>
      <c r="BD641" s="60">
        <f t="shared" si="444"/>
        <v>-139</v>
      </c>
      <c r="BE641" s="60">
        <f t="shared" si="445"/>
        <v>-341</v>
      </c>
      <c r="BF641" s="60">
        <f t="shared" si="446"/>
        <v>-161</v>
      </c>
      <c r="BI641" s="37">
        <f t="shared" si="411"/>
        <v>-51.902718295194958</v>
      </c>
      <c r="BJ641" s="37">
        <f t="shared" si="412"/>
        <v>-89.854458386694077</v>
      </c>
      <c r="BK641" s="37">
        <f t="shared" si="413"/>
        <v>-53.420619670387737</v>
      </c>
      <c r="BL641" s="37">
        <f t="shared" si="414"/>
        <v>-89.877794155044612</v>
      </c>
    </row>
    <row r="642" spans="22:64" x14ac:dyDescent="0.35">
      <c r="V642" s="29">
        <v>7.3800000000001003</v>
      </c>
      <c r="W642" s="36">
        <f t="shared" si="418"/>
        <v>239883291.9020046</v>
      </c>
      <c r="X642" s="30">
        <f t="shared" si="415"/>
        <v>-6.6910605961528935</v>
      </c>
      <c r="Y642" s="31">
        <f t="shared" si="419"/>
        <v>-91.011315454598048</v>
      </c>
      <c r="Z642" s="31">
        <f t="shared" si="420"/>
        <v>-89.998387287843144</v>
      </c>
      <c r="AA642" s="31">
        <f t="shared" si="421"/>
        <v>68.830412204306782</v>
      </c>
      <c r="AB642" s="31">
        <f t="shared" si="422"/>
        <v>-89.97926986970991</v>
      </c>
      <c r="AC642" s="31">
        <f t="shared" si="423"/>
        <v>39.1271533760628</v>
      </c>
      <c r="AD642" s="31">
        <f t="shared" si="424"/>
        <v>89.366460330822676</v>
      </c>
      <c r="AE642" s="31">
        <f t="shared" si="425"/>
        <v>10.25518952961864</v>
      </c>
      <c r="AF642" s="31">
        <f t="shared" si="426"/>
        <v>-90.611196826730364</v>
      </c>
      <c r="AG642" s="31">
        <f t="shared" si="408"/>
        <v>73.803921600570277</v>
      </c>
      <c r="AH642" s="31">
        <f t="shared" si="427"/>
        <v>-155.42931870757346</v>
      </c>
      <c r="AI642" s="31">
        <f t="shared" si="428"/>
        <v>-89.999999030256902</v>
      </c>
      <c r="AJ642" s="31">
        <f t="shared" si="429"/>
        <v>88.424358347132554</v>
      </c>
      <c r="AK642" s="31">
        <f t="shared" si="430"/>
        <v>89.997827775462653</v>
      </c>
      <c r="AL642" s="32">
        <f t="shared" si="431"/>
        <v>-70.007983695339561</v>
      </c>
      <c r="AM642" s="31">
        <f t="shared" si="432"/>
        <v>-89.981898129449092</v>
      </c>
      <c r="AN642" s="31">
        <f t="shared" si="433"/>
        <v>-63.209022455210189</v>
      </c>
      <c r="AO642" s="31">
        <f t="shared" si="434"/>
        <v>-89.984069384243341</v>
      </c>
      <c r="AP642" s="30">
        <f t="shared" si="409"/>
        <v>19.493882694704595</v>
      </c>
      <c r="AQ642" s="30">
        <f t="shared" si="410"/>
        <v>-19.244228782212005</v>
      </c>
      <c r="AR642" s="31">
        <f t="shared" si="435"/>
        <v>-52.704179013098958</v>
      </c>
      <c r="AS642" s="33">
        <f t="shared" si="436"/>
        <v>-180.5952662109737</v>
      </c>
      <c r="AT642" s="31">
        <f t="shared" si="437"/>
        <v>27.611937478386</v>
      </c>
      <c r="AU642" s="31">
        <f t="shared" si="438"/>
        <v>87.614105262729638</v>
      </c>
      <c r="AV642" s="32">
        <f t="shared" si="439"/>
        <v>-8.9515501396479706</v>
      </c>
      <c r="AW642" s="31">
        <f t="shared" si="440"/>
        <v>-69.096315930642433</v>
      </c>
      <c r="AX642" s="34">
        <f t="shared" si="441"/>
        <v>18.66038733873803</v>
      </c>
      <c r="AY642" s="35">
        <f t="shared" si="442"/>
        <v>18.517789332087204</v>
      </c>
      <c r="AZ642" s="10">
        <f t="shared" si="416"/>
        <v>-139.76712748949259</v>
      </c>
      <c r="BA642" s="10">
        <f t="shared" si="417"/>
        <v>-341.81582407493829</v>
      </c>
      <c r="BB642" s="10">
        <f t="shared" si="443"/>
        <v>-161.81582407493829</v>
      </c>
      <c r="BC642" s="62"/>
      <c r="BD642" s="60">
        <f t="shared" si="444"/>
        <v>-140</v>
      </c>
      <c r="BE642" s="60">
        <f t="shared" si="445"/>
        <v>-342</v>
      </c>
      <c r="BF642" s="60">
        <f t="shared" si="446"/>
        <v>-162</v>
      </c>
      <c r="BI642" s="37">
        <f t="shared" si="411"/>
        <v>-52.102717033958243</v>
      </c>
      <c r="BJ642" s="37">
        <f t="shared" si="412"/>
        <v>-89.857771304511246</v>
      </c>
      <c r="BK642" s="37">
        <f t="shared" si="413"/>
        <v>-53.620618781173413</v>
      </c>
      <c r="BL642" s="37">
        <f t="shared" si="414"/>
        <v>-89.880575891540573</v>
      </c>
    </row>
    <row r="643" spans="22:64" x14ac:dyDescent="0.35">
      <c r="V643" s="29">
        <v>7.3900000000000903</v>
      </c>
      <c r="W643" s="38">
        <f t="shared" si="418"/>
        <v>245470891.56855461</v>
      </c>
      <c r="X643" s="30">
        <f t="shared" si="415"/>
        <v>-6.6910605961528935</v>
      </c>
      <c r="Y643" s="31">
        <f t="shared" si="419"/>
        <v>-91.211315454442996</v>
      </c>
      <c r="Z643" s="31">
        <f t="shared" si="420"/>
        <v>-89.998423997653617</v>
      </c>
      <c r="AA643" s="31">
        <f t="shared" si="421"/>
        <v>69.030412178719132</v>
      </c>
      <c r="AB643" s="31">
        <f t="shared" si="422"/>
        <v>-89.979741745045459</v>
      </c>
      <c r="AC643" s="31">
        <f t="shared" si="423"/>
        <v>39.327129478465849</v>
      </c>
      <c r="AD643" s="31">
        <f t="shared" si="424"/>
        <v>89.380880318716336</v>
      </c>
      <c r="AE643" s="31">
        <f t="shared" si="425"/>
        <v>10.455165606589091</v>
      </c>
      <c r="AF643" s="31">
        <f t="shared" si="426"/>
        <v>-90.59728542398274</v>
      </c>
      <c r="AG643" s="31">
        <f t="shared" si="408"/>
        <v>73.803921600570277</v>
      </c>
      <c r="AH643" s="31">
        <f t="shared" si="427"/>
        <v>-155.62931870757328</v>
      </c>
      <c r="AI643" s="31">
        <f t="shared" si="428"/>
        <v>-89.999999052330963</v>
      </c>
      <c r="AJ643" s="31">
        <f t="shared" si="429"/>
        <v>88.624358346851423</v>
      </c>
      <c r="AK643" s="31">
        <f t="shared" si="430"/>
        <v>89.997877221329787</v>
      </c>
      <c r="AL643" s="32">
        <f t="shared" si="431"/>
        <v>-70.207983675828814</v>
      </c>
      <c r="AM643" s="31">
        <f t="shared" si="432"/>
        <v>-89.982310178302242</v>
      </c>
      <c r="AN643" s="31">
        <f t="shared" si="433"/>
        <v>-63.40902243598039</v>
      </c>
      <c r="AO643" s="31">
        <f t="shared" si="434"/>
        <v>-89.984432009303418</v>
      </c>
      <c r="AP643" s="30">
        <f t="shared" si="409"/>
        <v>19.493882694704595</v>
      </c>
      <c r="AQ643" s="30">
        <f t="shared" si="410"/>
        <v>-19.244228782212005</v>
      </c>
      <c r="AR643" s="31">
        <f t="shared" si="435"/>
        <v>-52.704202916898709</v>
      </c>
      <c r="AS643" s="33">
        <f t="shared" si="436"/>
        <v>-180.58171743328614</v>
      </c>
      <c r="AT643" s="31">
        <f t="shared" si="437"/>
        <v>27.811598718824783</v>
      </c>
      <c r="AU643" s="31">
        <f t="shared" si="438"/>
        <v>87.668354219984607</v>
      </c>
      <c r="AV643" s="32">
        <f t="shared" si="439"/>
        <v>-9.126594970469764</v>
      </c>
      <c r="AW643" s="31">
        <f t="shared" si="440"/>
        <v>-69.532282949568085</v>
      </c>
      <c r="AX643" s="34">
        <f t="shared" si="441"/>
        <v>18.685003748355019</v>
      </c>
      <c r="AY643" s="35">
        <f t="shared" si="442"/>
        <v>18.136071270416522</v>
      </c>
      <c r="AZ643" s="10">
        <f t="shared" si="416"/>
        <v>-140.14253293000968</v>
      </c>
      <c r="BA643" s="10">
        <f t="shared" si="417"/>
        <v>-342.18994928342806</v>
      </c>
      <c r="BB643" s="10">
        <f t="shared" si="443"/>
        <v>-162.18994928342806</v>
      </c>
      <c r="BC643" s="37"/>
      <c r="BD643" s="60">
        <f t="shared" si="444"/>
        <v>-140</v>
      </c>
      <c r="BE643" s="60">
        <f t="shared" si="445"/>
        <v>-342</v>
      </c>
      <c r="BF643" s="60">
        <f t="shared" si="446"/>
        <v>-162</v>
      </c>
      <c r="BI643" s="37">
        <f t="shared" si="411"/>
        <v>-52.302715829486004</v>
      </c>
      <c r="BJ643" s="37">
        <f t="shared" si="412"/>
        <v>-89.86100881203113</v>
      </c>
      <c r="BK643" s="37">
        <f t="shared" si="413"/>
        <v>-53.820617931979974</v>
      </c>
      <c r="BL643" s="37">
        <f t="shared" si="414"/>
        <v>-89.883294308527326</v>
      </c>
    </row>
    <row r="644" spans="22:64" x14ac:dyDescent="0.35">
      <c r="V644" s="29">
        <v>7.4000000000000998</v>
      </c>
      <c r="W644" s="38">
        <f t="shared" si="418"/>
        <v>251188643.15101612</v>
      </c>
      <c r="X644" s="30">
        <f t="shared" si="415"/>
        <v>-6.6910605961528935</v>
      </c>
      <c r="Y644" s="31">
        <f t="shared" si="419"/>
        <v>-91.411315454295305</v>
      </c>
      <c r="Z644" s="31">
        <f t="shared" si="420"/>
        <v>-89.998459871846777</v>
      </c>
      <c r="AA644" s="31">
        <f t="shared" si="421"/>
        <v>69.230412154283485</v>
      </c>
      <c r="AB644" s="31">
        <f t="shared" si="422"/>
        <v>-89.98020287918969</v>
      </c>
      <c r="AC644" s="31">
        <f t="shared" si="423"/>
        <v>39.527106656315553</v>
      </c>
      <c r="AD644" s="31">
        <f t="shared" si="424"/>
        <v>89.394972143402128</v>
      </c>
      <c r="AE644" s="31">
        <f t="shared" si="425"/>
        <v>10.655142760150838</v>
      </c>
      <c r="AF644" s="31">
        <f t="shared" si="426"/>
        <v>-90.583690607634338</v>
      </c>
      <c r="AG644" s="31">
        <f t="shared" ref="AG644:AG707" si="447">DC_gain_comp</f>
        <v>73.803921600570277</v>
      </c>
      <c r="AH644" s="31">
        <f t="shared" si="427"/>
        <v>-155.82931870757346</v>
      </c>
      <c r="AI644" s="31">
        <f t="shared" si="428"/>
        <v>-89.999999073902544</v>
      </c>
      <c r="AJ644" s="31">
        <f t="shared" si="429"/>
        <v>88.824358346583296</v>
      </c>
      <c r="AK644" s="31">
        <f t="shared" si="430"/>
        <v>89.997925541671577</v>
      </c>
      <c r="AL644" s="32">
        <f t="shared" si="431"/>
        <v>-70.407983657196539</v>
      </c>
      <c r="AM644" s="31">
        <f t="shared" si="432"/>
        <v>-89.982712847780164</v>
      </c>
      <c r="AN644" s="31">
        <f t="shared" si="433"/>
        <v>-63.60902241761643</v>
      </c>
      <c r="AO644" s="31">
        <f t="shared" si="434"/>
        <v>-89.98478638001113</v>
      </c>
      <c r="AP644" s="30">
        <f t="shared" ref="AP644:AP707" si="448">-20*LOG(GmPS*Rsns)</f>
        <v>19.493882694704595</v>
      </c>
      <c r="AQ644" s="30">
        <f t="shared" ref="AQ644:AQ707" si="449">20*LOG(Vref/Vout)</f>
        <v>-19.244228782212005</v>
      </c>
      <c r="AR644" s="31">
        <f t="shared" si="435"/>
        <v>-52.704225744973002</v>
      </c>
      <c r="AS644" s="33">
        <f t="shared" si="436"/>
        <v>-180.56847698764545</v>
      </c>
      <c r="AT644" s="31">
        <f t="shared" si="437"/>
        <v>28.011275181287004</v>
      </c>
      <c r="AU644" s="31">
        <f t="shared" si="438"/>
        <v>87.721372362324047</v>
      </c>
      <c r="AV644" s="32">
        <f t="shared" si="439"/>
        <v>-9.3026283579822202</v>
      </c>
      <c r="AW644" s="31">
        <f t="shared" si="440"/>
        <v>-69.960732391777967</v>
      </c>
      <c r="AX644" s="34">
        <f t="shared" si="441"/>
        <v>18.708646823304782</v>
      </c>
      <c r="AY644" s="35">
        <f t="shared" si="442"/>
        <v>17.76063997054608</v>
      </c>
      <c r="AZ644" s="10">
        <f t="shared" si="416"/>
        <v>-140.51891072189895</v>
      </c>
      <c r="BA644" s="10">
        <f t="shared" si="417"/>
        <v>-342.55796049013628</v>
      </c>
      <c r="BB644" s="10">
        <f t="shared" si="443"/>
        <v>-162.55796049013628</v>
      </c>
      <c r="BC644" s="37"/>
      <c r="BD644" s="60">
        <f t="shared" si="444"/>
        <v>-141</v>
      </c>
      <c r="BE644" s="60">
        <f t="shared" si="445"/>
        <v>-343</v>
      </c>
      <c r="BF644" s="60">
        <f t="shared" si="446"/>
        <v>-163</v>
      </c>
      <c r="BI644" s="37">
        <f t="shared" ref="BI644:BI707" si="450">20*LOG(1/SQRT((W644/fp_filter)^2+1))</f>
        <v>-52.502714679223992</v>
      </c>
      <c r="BJ644" s="37">
        <f t="shared" ref="BJ644:BJ707" si="451">-180/PI()*ATAN(W644/fp_filter)</f>
        <v>-89.864172625740309</v>
      </c>
      <c r="BK644" s="37">
        <f t="shared" ref="BK644:BK707" si="452">20*LOG(1/SQRT((W644/f_L)^2+1))</f>
        <v>-54.020617121006744</v>
      </c>
      <c r="BL644" s="37">
        <f t="shared" ref="BL644:BL707" si="453">-180/PI()*ATAN(W644/f_L)</f>
        <v>-89.885950847296598</v>
      </c>
    </row>
    <row r="645" spans="22:64" x14ac:dyDescent="0.35">
      <c r="V645" s="29">
        <v>7.4100000000000996</v>
      </c>
      <c r="W645" s="36">
        <f t="shared" si="418"/>
        <v>257039578.2769458</v>
      </c>
      <c r="X645" s="30">
        <f t="shared" ref="X645:X708" si="454">DC_gain_power</f>
        <v>-6.6910605961528935</v>
      </c>
      <c r="Y645" s="31">
        <f t="shared" si="419"/>
        <v>-91.611315454154067</v>
      </c>
      <c r="Z645" s="31">
        <f t="shared" si="420"/>
        <v>-89.998494929443623</v>
      </c>
      <c r="AA645" s="31">
        <f t="shared" si="421"/>
        <v>69.430412130947431</v>
      </c>
      <c r="AB645" s="31">
        <f t="shared" si="422"/>
        <v>-89.980653516641752</v>
      </c>
      <c r="AC645" s="31">
        <f t="shared" si="423"/>
        <v>39.72708486121909</v>
      </c>
      <c r="AD645" s="31">
        <f t="shared" si="424"/>
        <v>89.40874326972866</v>
      </c>
      <c r="AE645" s="31">
        <f t="shared" si="425"/>
        <v>10.85512094185956</v>
      </c>
      <c r="AF645" s="31">
        <f t="shared" si="426"/>
        <v>-90.570405176356729</v>
      </c>
      <c r="AG645" s="31">
        <f t="shared" si="447"/>
        <v>73.803921600570277</v>
      </c>
      <c r="AH645" s="31">
        <f t="shared" si="427"/>
        <v>-156.02931870757345</v>
      </c>
      <c r="AI645" s="31">
        <f t="shared" si="428"/>
        <v>-89.999999094983082</v>
      </c>
      <c r="AJ645" s="31">
        <f t="shared" si="429"/>
        <v>89.024358346327062</v>
      </c>
      <c r="AK645" s="31">
        <f t="shared" si="430"/>
        <v>89.997972762108105</v>
      </c>
      <c r="AL645" s="32">
        <f t="shared" si="431"/>
        <v>-70.607983639402676</v>
      </c>
      <c r="AM645" s="31">
        <f t="shared" si="432"/>
        <v>-89.98310635138337</v>
      </c>
      <c r="AN645" s="31">
        <f t="shared" si="433"/>
        <v>-63.809022400078788</v>
      </c>
      <c r="AO645" s="31">
        <f t="shared" si="434"/>
        <v>-89.985132684258346</v>
      </c>
      <c r="AP645" s="30">
        <f t="shared" si="448"/>
        <v>19.493882694704595</v>
      </c>
      <c r="AQ645" s="30">
        <f t="shared" si="449"/>
        <v>-19.244228782212005</v>
      </c>
      <c r="AR645" s="31">
        <f t="shared" si="435"/>
        <v>-52.704247545726638</v>
      </c>
      <c r="AS645" s="33">
        <f t="shared" si="436"/>
        <v>-180.55553786061506</v>
      </c>
      <c r="AT645" s="31">
        <f t="shared" si="437"/>
        <v>28.210966182835445</v>
      </c>
      <c r="AU645" s="31">
        <f t="shared" si="438"/>
        <v>87.77318743728469</v>
      </c>
      <c r="AV645" s="32">
        <f t="shared" si="439"/>
        <v>-9.4796162909246036</v>
      </c>
      <c r="AW645" s="31">
        <f t="shared" si="440"/>
        <v>-70.381699705056803</v>
      </c>
      <c r="AX645" s="34">
        <f t="shared" si="441"/>
        <v>18.731349891910842</v>
      </c>
      <c r="AY645" s="35">
        <f t="shared" si="442"/>
        <v>17.391487732227887</v>
      </c>
      <c r="AZ645" s="10">
        <f t="shared" ref="AZ645:AZ708" si="455">AR645+AX645+BI645+BK645</f>
        <v>-140.89622758108064</v>
      </c>
      <c r="BA645" s="10">
        <f t="shared" ref="BA645:BA708" si="456">AS645+AY645+BJ645+BL645</f>
        <v>-342.9198614677793</v>
      </c>
      <c r="BB645" s="10">
        <f t="shared" si="443"/>
        <v>-162.9198614677793</v>
      </c>
      <c r="BC645" s="62"/>
      <c r="BD645" s="60">
        <f t="shared" si="444"/>
        <v>-141</v>
      </c>
      <c r="BE645" s="60">
        <f t="shared" si="445"/>
        <v>-343</v>
      </c>
      <c r="BF645" s="60">
        <f t="shared" si="446"/>
        <v>-163</v>
      </c>
      <c r="BI645" s="37">
        <f t="shared" si="450"/>
        <v>-52.702713580731839</v>
      </c>
      <c r="BJ645" s="37">
        <f t="shared" si="451"/>
        <v>-89.867264423057463</v>
      </c>
      <c r="BK645" s="37">
        <f t="shared" si="452"/>
        <v>-54.220616346532999</v>
      </c>
      <c r="BL645" s="37">
        <f t="shared" si="453"/>
        <v>-89.888546916334647</v>
      </c>
    </row>
    <row r="646" spans="22:64" x14ac:dyDescent="0.35">
      <c r="V646" s="29">
        <v>7.4200000000001003</v>
      </c>
      <c r="W646" s="38">
        <f t="shared" si="418"/>
        <v>263026799.18959898</v>
      </c>
      <c r="X646" s="30">
        <f t="shared" si="454"/>
        <v>-6.6910605961528935</v>
      </c>
      <c r="Y646" s="31">
        <f t="shared" si="419"/>
        <v>-91.81131545401918</v>
      </c>
      <c r="Z646" s="31">
        <f t="shared" si="420"/>
        <v>-89.998529189032112</v>
      </c>
      <c r="AA646" s="31">
        <f t="shared" si="421"/>
        <v>69.630412108661687</v>
      </c>
      <c r="AB646" s="31">
        <f t="shared" si="422"/>
        <v>-89.981093896335381</v>
      </c>
      <c r="AC646" s="31">
        <f t="shared" si="423"/>
        <v>39.927064046961448</v>
      </c>
      <c r="AD646" s="31">
        <f t="shared" si="424"/>
        <v>89.422200992961436</v>
      </c>
      <c r="AE646" s="31">
        <f t="shared" si="425"/>
        <v>11.055100105451061</v>
      </c>
      <c r="AF646" s="31">
        <f t="shared" si="426"/>
        <v>-90.557422092406071</v>
      </c>
      <c r="AG646" s="31">
        <f t="shared" si="447"/>
        <v>73.803921600570277</v>
      </c>
      <c r="AH646" s="31">
        <f t="shared" si="427"/>
        <v>-156.22931870757344</v>
      </c>
      <c r="AI646" s="31">
        <f t="shared" si="428"/>
        <v>-89.999999115583776</v>
      </c>
      <c r="AJ646" s="31">
        <f t="shared" si="429"/>
        <v>89.224358346082369</v>
      </c>
      <c r="AK646" s="31">
        <f t="shared" si="430"/>
        <v>89.998018907676268</v>
      </c>
      <c r="AL646" s="32">
        <f t="shared" si="431"/>
        <v>-70.807983622409679</v>
      </c>
      <c r="AM646" s="31">
        <f t="shared" si="432"/>
        <v>-89.983490897752546</v>
      </c>
      <c r="AN646" s="31">
        <f t="shared" si="433"/>
        <v>-64.009022383330475</v>
      </c>
      <c r="AO646" s="31">
        <f t="shared" si="434"/>
        <v>-89.985471105660054</v>
      </c>
      <c r="AP646" s="30">
        <f t="shared" si="448"/>
        <v>19.493882694704595</v>
      </c>
      <c r="AQ646" s="30">
        <f t="shared" si="449"/>
        <v>-19.244228782212005</v>
      </c>
      <c r="AR646" s="31">
        <f t="shared" si="435"/>
        <v>-52.704268365386824</v>
      </c>
      <c r="AS646" s="33">
        <f t="shared" si="436"/>
        <v>-180.54289319806611</v>
      </c>
      <c r="AT646" s="31">
        <f t="shared" si="437"/>
        <v>28.410671071080582</v>
      </c>
      <c r="AU646" s="31">
        <f t="shared" si="438"/>
        <v>87.823826578701286</v>
      </c>
      <c r="AV646" s="32">
        <f t="shared" si="439"/>
        <v>-9.6575255230341526</v>
      </c>
      <c r="AW646" s="31">
        <f t="shared" si="440"/>
        <v>-70.795226238190509</v>
      </c>
      <c r="AX646" s="34">
        <f t="shared" si="441"/>
        <v>18.75314554804643</v>
      </c>
      <c r="AY646" s="35">
        <f t="shared" si="442"/>
        <v>17.028600340510778</v>
      </c>
      <c r="AZ646" s="10">
        <f t="shared" si="455"/>
        <v>-141.27445095593629</v>
      </c>
      <c r="BA646" s="10">
        <f t="shared" si="456"/>
        <v>-343.27566259284674</v>
      </c>
      <c r="BB646" s="10">
        <f t="shared" si="443"/>
        <v>-163.27566259284674</v>
      </c>
      <c r="BC646" s="37"/>
      <c r="BD646" s="60">
        <f t="shared" si="444"/>
        <v>-141</v>
      </c>
      <c r="BE646" s="60">
        <f t="shared" si="445"/>
        <v>-343</v>
      </c>
      <c r="BF646" s="60">
        <f t="shared" si="446"/>
        <v>-163</v>
      </c>
      <c r="BI646" s="37">
        <f t="shared" si="450"/>
        <v>-52.902712531679718</v>
      </c>
      <c r="BJ646" s="37">
        <f t="shared" si="451"/>
        <v>-89.870285843222419</v>
      </c>
      <c r="BK646" s="37">
        <f t="shared" si="452"/>
        <v>-54.420615606916186</v>
      </c>
      <c r="BL646" s="37">
        <f t="shared" si="453"/>
        <v>-89.891083892068991</v>
      </c>
    </row>
    <row r="647" spans="22:64" x14ac:dyDescent="0.35">
      <c r="V647" s="29">
        <v>7.4300000000001001</v>
      </c>
      <c r="W647" s="38">
        <f t="shared" si="418"/>
        <v>269153480.39275372</v>
      </c>
      <c r="X647" s="30">
        <f t="shared" si="454"/>
        <v>-6.6910605961528935</v>
      </c>
      <c r="Y647" s="31">
        <f t="shared" si="419"/>
        <v>-92.011315453890376</v>
      </c>
      <c r="Z647" s="31">
        <f t="shared" si="420"/>
        <v>-89.998562668777183</v>
      </c>
      <c r="AA647" s="31">
        <f t="shared" si="421"/>
        <v>69.830412087378974</v>
      </c>
      <c r="AB647" s="31">
        <f t="shared" si="422"/>
        <v>-89.981524251765507</v>
      </c>
      <c r="AC647" s="31">
        <f t="shared" si="423"/>
        <v>40.127044169406588</v>
      </c>
      <c r="AD647" s="31">
        <f t="shared" si="424"/>
        <v>89.435352442620371</v>
      </c>
      <c r="AE647" s="31">
        <f t="shared" si="425"/>
        <v>11.255080206742292</v>
      </c>
      <c r="AF647" s="31">
        <f t="shared" si="426"/>
        <v>-90.544734477922333</v>
      </c>
      <c r="AG647" s="31">
        <f t="shared" si="447"/>
        <v>73.803921600570277</v>
      </c>
      <c r="AH647" s="31">
        <f t="shared" si="427"/>
        <v>-156.42931870757346</v>
      </c>
      <c r="AI647" s="31">
        <f t="shared" si="428"/>
        <v>-89.999999135715555</v>
      </c>
      <c r="AJ647" s="31">
        <f t="shared" si="429"/>
        <v>89.424358345848674</v>
      </c>
      <c r="AK647" s="31">
        <f t="shared" si="430"/>
        <v>89.998064002843066</v>
      </c>
      <c r="AL647" s="32">
        <f t="shared" si="431"/>
        <v>-71.007983606181497</v>
      </c>
      <c r="AM647" s="31">
        <f t="shared" si="432"/>
        <v>-89.983866690779138</v>
      </c>
      <c r="AN647" s="31">
        <f t="shared" si="433"/>
        <v>-64.209022367336004</v>
      </c>
      <c r="AO647" s="31">
        <f t="shared" si="434"/>
        <v>-89.985801823651627</v>
      </c>
      <c r="AP647" s="30">
        <f t="shared" si="448"/>
        <v>19.493882694704595</v>
      </c>
      <c r="AQ647" s="30">
        <f t="shared" si="449"/>
        <v>-19.244228782212005</v>
      </c>
      <c r="AR647" s="31">
        <f t="shared" si="435"/>
        <v>-52.704288248101122</v>
      </c>
      <c r="AS647" s="33">
        <f t="shared" si="436"/>
        <v>-180.53053630157396</v>
      </c>
      <c r="AT647" s="31">
        <f t="shared" si="437"/>
        <v>28.610389222821489</v>
      </c>
      <c r="AU647" s="31">
        <f t="shared" si="438"/>
        <v>87.873316319487373</v>
      </c>
      <c r="AV647" s="32">
        <f t="shared" si="439"/>
        <v>-9.8363235887271045</v>
      </c>
      <c r="AW647" s="31">
        <f t="shared" si="440"/>
        <v>-71.201358866720895</v>
      </c>
      <c r="AX647" s="34">
        <f t="shared" si="441"/>
        <v>18.774065634094384</v>
      </c>
      <c r="AY647" s="35">
        <f t="shared" si="442"/>
        <v>16.671957452766478</v>
      </c>
      <c r="AZ647" s="10">
        <f t="shared" si="455"/>
        <v>-141.65354904443672</v>
      </c>
      <c r="BA647" s="10">
        <f t="shared" si="456"/>
        <v>-343.62538045657033</v>
      </c>
      <c r="BB647" s="10">
        <f t="shared" si="443"/>
        <v>-163.62538045657033</v>
      </c>
      <c r="BC647" s="37"/>
      <c r="BD647" s="60">
        <f t="shared" si="444"/>
        <v>-142</v>
      </c>
      <c r="BE647" s="60">
        <f t="shared" si="445"/>
        <v>-344</v>
      </c>
      <c r="BF647" s="60">
        <f t="shared" si="446"/>
        <v>-164</v>
      </c>
      <c r="BI647" s="37">
        <f t="shared" si="450"/>
        <v>-53.102711529842487</v>
      </c>
      <c r="BJ647" s="37">
        <f t="shared" si="451"/>
        <v>-89.873238488164858</v>
      </c>
      <c r="BK647" s="37">
        <f t="shared" si="452"/>
        <v>-54.620614900587498</v>
      </c>
      <c r="BL647" s="37">
        <f t="shared" si="453"/>
        <v>-89.893563119597943</v>
      </c>
    </row>
    <row r="648" spans="22:64" x14ac:dyDescent="0.35">
      <c r="V648" s="29">
        <v>7.4400000000000999</v>
      </c>
      <c r="W648" s="36">
        <f t="shared" si="418"/>
        <v>275422870.33388025</v>
      </c>
      <c r="X648" s="30">
        <f t="shared" si="454"/>
        <v>-6.6910605961528935</v>
      </c>
      <c r="Y648" s="31">
        <f t="shared" si="419"/>
        <v>-92.211315453767369</v>
      </c>
      <c r="Z648" s="31">
        <f t="shared" si="420"/>
        <v>-89.99859538643021</v>
      </c>
      <c r="AA648" s="31">
        <f t="shared" si="421"/>
        <v>70.030412067054129</v>
      </c>
      <c r="AB648" s="31">
        <f t="shared" si="422"/>
        <v>-89.981944811112086</v>
      </c>
      <c r="AC648" s="31">
        <f t="shared" si="423"/>
        <v>40.327025186404157</v>
      </c>
      <c r="AD648" s="31">
        <f t="shared" si="424"/>
        <v>89.448204586231725</v>
      </c>
      <c r="AE648" s="31">
        <f t="shared" si="425"/>
        <v>11.455061203538023</v>
      </c>
      <c r="AF648" s="31">
        <f t="shared" si="426"/>
        <v>-90.532335611310572</v>
      </c>
      <c r="AG648" s="31">
        <f t="shared" si="447"/>
        <v>73.803921600570277</v>
      </c>
      <c r="AH648" s="31">
        <f t="shared" si="427"/>
        <v>-156.62931870757345</v>
      </c>
      <c r="AI648" s="31">
        <f t="shared" si="428"/>
        <v>-89.999999155389077</v>
      </c>
      <c r="AJ648" s="31">
        <f t="shared" si="429"/>
        <v>89.624358345625495</v>
      </c>
      <c r="AK648" s="31">
        <f t="shared" si="430"/>
        <v>89.998108071518544</v>
      </c>
      <c r="AL648" s="32">
        <f t="shared" si="431"/>
        <v>-71.20798359068371</v>
      </c>
      <c r="AM648" s="31">
        <f t="shared" si="432"/>
        <v>-89.984233929713412</v>
      </c>
      <c r="AN648" s="31">
        <f t="shared" si="433"/>
        <v>-64.409022352061385</v>
      </c>
      <c r="AO648" s="31">
        <f t="shared" si="434"/>
        <v>-89.986125013583944</v>
      </c>
      <c r="AP648" s="30">
        <f t="shared" si="448"/>
        <v>19.493882694704595</v>
      </c>
      <c r="AQ648" s="30">
        <f t="shared" si="449"/>
        <v>-19.244228782212005</v>
      </c>
      <c r="AR648" s="31">
        <f t="shared" si="435"/>
        <v>-52.704307236030772</v>
      </c>
      <c r="AS648" s="33">
        <f t="shared" si="436"/>
        <v>-180.51846062489452</v>
      </c>
      <c r="AT648" s="31">
        <f t="shared" si="437"/>
        <v>28.810120042747567</v>
      </c>
      <c r="AU648" s="31">
        <f t="shared" si="438"/>
        <v>87.921682604203738</v>
      </c>
      <c r="AV648" s="32">
        <f t="shared" si="439"/>
        <v>-10.015978815465818</v>
      </c>
      <c r="AW648" s="31">
        <f t="shared" si="440"/>
        <v>-71.600149626608157</v>
      </c>
      <c r="AX648" s="34">
        <f t="shared" si="441"/>
        <v>18.794141227281749</v>
      </c>
      <c r="AY648" s="35">
        <f t="shared" si="442"/>
        <v>16.321532977595581</v>
      </c>
      <c r="AZ648" s="10">
        <f t="shared" si="455"/>
        <v>-142.03349080789289</v>
      </c>
      <c r="BA648" s="10">
        <f t="shared" si="456"/>
        <v>-343.969037484056</v>
      </c>
      <c r="BB648" s="10">
        <f t="shared" si="443"/>
        <v>-163.969037484056</v>
      </c>
      <c r="BC648" s="62"/>
      <c r="BD648" s="60">
        <f t="shared" si="444"/>
        <v>-142</v>
      </c>
      <c r="BE648" s="60">
        <f t="shared" si="445"/>
        <v>-344</v>
      </c>
      <c r="BF648" s="60">
        <f t="shared" si="446"/>
        <v>-164</v>
      </c>
      <c r="BI648" s="37">
        <f t="shared" si="450"/>
        <v>-53.30271057309514</v>
      </c>
      <c r="BJ648" s="37">
        <f t="shared" si="451"/>
        <v>-89.876123923353461</v>
      </c>
      <c r="BK648" s="37">
        <f t="shared" si="452"/>
        <v>-54.820614226048725</v>
      </c>
      <c r="BL648" s="37">
        <f t="shared" si="453"/>
        <v>-89.895985913403578</v>
      </c>
    </row>
    <row r="649" spans="22:64" x14ac:dyDescent="0.35">
      <c r="V649" s="29">
        <v>7.4500000000000997</v>
      </c>
      <c r="W649" s="38">
        <f t="shared" si="418"/>
        <v>281838293.12651044</v>
      </c>
      <c r="X649" s="30">
        <f t="shared" si="454"/>
        <v>-6.6910605961528935</v>
      </c>
      <c r="Y649" s="31">
        <f t="shared" si="419"/>
        <v>-92.411315453649905</v>
      </c>
      <c r="Z649" s="31">
        <f t="shared" si="420"/>
        <v>-89.998627359338528</v>
      </c>
      <c r="AA649" s="31">
        <f t="shared" si="421"/>
        <v>70.230412047644052</v>
      </c>
      <c r="AB649" s="31">
        <f t="shared" si="422"/>
        <v>-89.982355797361052</v>
      </c>
      <c r="AC649" s="31">
        <f t="shared" si="423"/>
        <v>40.527007057700104</v>
      </c>
      <c r="AD649" s="31">
        <f t="shared" si="424"/>
        <v>89.460764232995857</v>
      </c>
      <c r="AE649" s="31">
        <f t="shared" si="425"/>
        <v>11.655043055541356</v>
      </c>
      <c r="AF649" s="31">
        <f t="shared" si="426"/>
        <v>-90.520218923703723</v>
      </c>
      <c r="AG649" s="31">
        <f t="shared" si="447"/>
        <v>73.803921600570277</v>
      </c>
      <c r="AH649" s="31">
        <f t="shared" si="427"/>
        <v>-156.82931870757346</v>
      </c>
      <c r="AI649" s="31">
        <f t="shared" si="428"/>
        <v>-89.999999174614757</v>
      </c>
      <c r="AJ649" s="31">
        <f t="shared" si="429"/>
        <v>89.824358345412378</v>
      </c>
      <c r="AK649" s="31">
        <f t="shared" si="430"/>
        <v>89.998151137068518</v>
      </c>
      <c r="AL649" s="32">
        <f t="shared" si="431"/>
        <v>-71.407983575883407</v>
      </c>
      <c r="AM649" s="31">
        <f t="shared" si="432"/>
        <v>-89.984592809270254</v>
      </c>
      <c r="AN649" s="31">
        <f t="shared" si="433"/>
        <v>-64.609022337474215</v>
      </c>
      <c r="AO649" s="31">
        <f t="shared" si="434"/>
        <v>-89.986440846816492</v>
      </c>
      <c r="AP649" s="30">
        <f t="shared" si="448"/>
        <v>19.493882694704595</v>
      </c>
      <c r="AQ649" s="30">
        <f t="shared" si="449"/>
        <v>-19.244228782212005</v>
      </c>
      <c r="AR649" s="31">
        <f t="shared" si="435"/>
        <v>-52.704325369440269</v>
      </c>
      <c r="AS649" s="33">
        <f t="shared" si="436"/>
        <v>-180.50665977052023</v>
      </c>
      <c r="AT649" s="31">
        <f t="shared" si="437"/>
        <v>29.00986296219714</v>
      </c>
      <c r="AU649" s="31">
        <f t="shared" si="438"/>
        <v>87.968950801414394</v>
      </c>
      <c r="AV649" s="32">
        <f t="shared" si="439"/>
        <v>-10.196460333017722</v>
      </c>
      <c r="AW649" s="31">
        <f t="shared" si="440"/>
        <v>-71.991655356756326</v>
      </c>
      <c r="AX649" s="34">
        <f t="shared" si="441"/>
        <v>18.813402629179418</v>
      </c>
      <c r="AY649" s="35">
        <f t="shared" si="442"/>
        <v>15.977295444658068</v>
      </c>
      <c r="AZ649" s="10">
        <f t="shared" si="455"/>
        <v>-142.41424598153827</v>
      </c>
      <c r="BA649" s="10">
        <f t="shared" si="456"/>
        <v>-344.30666156253636</v>
      </c>
      <c r="BB649" s="10">
        <f t="shared" si="443"/>
        <v>-164.30666156253636</v>
      </c>
      <c r="BC649" s="37"/>
      <c r="BD649" s="60">
        <f t="shared" si="444"/>
        <v>-142</v>
      </c>
      <c r="BE649" s="60">
        <f t="shared" si="445"/>
        <v>-344</v>
      </c>
      <c r="BF649" s="60">
        <f t="shared" si="446"/>
        <v>-164</v>
      </c>
      <c r="BI649" s="37">
        <f t="shared" si="450"/>
        <v>-53.50270965940831</v>
      </c>
      <c r="BJ649" s="37">
        <f t="shared" si="451"/>
        <v>-89.878943678625589</v>
      </c>
      <c r="BK649" s="37">
        <f t="shared" si="452"/>
        <v>-55.020613581869107</v>
      </c>
      <c r="BL649" s="37">
        <f t="shared" si="453"/>
        <v>-89.898353558048598</v>
      </c>
    </row>
    <row r="650" spans="22:64" x14ac:dyDescent="0.35">
      <c r="V650" s="29">
        <v>7.4600000000001003</v>
      </c>
      <c r="W650" s="38">
        <f t="shared" si="418"/>
        <v>288403150.31272817</v>
      </c>
      <c r="X650" s="30">
        <f t="shared" si="454"/>
        <v>-6.6910605961528935</v>
      </c>
      <c r="Y650" s="31">
        <f t="shared" si="419"/>
        <v>-92.611315453537742</v>
      </c>
      <c r="Z650" s="31">
        <f t="shared" si="420"/>
        <v>-89.998658604454604</v>
      </c>
      <c r="AA650" s="31">
        <f t="shared" si="421"/>
        <v>70.4304120291076</v>
      </c>
      <c r="AB650" s="31">
        <f t="shared" si="422"/>
        <v>-89.982757428422602</v>
      </c>
      <c r="AC650" s="31">
        <f t="shared" si="423"/>
        <v>40.726989744851522</v>
      </c>
      <c r="AD650" s="31">
        <f t="shared" si="424"/>
        <v>89.473038037372831</v>
      </c>
      <c r="AE650" s="31">
        <f t="shared" si="425"/>
        <v>11.855025724268486</v>
      </c>
      <c r="AF650" s="31">
        <f t="shared" si="426"/>
        <v>-90.508377995504375</v>
      </c>
      <c r="AG650" s="31">
        <f t="shared" si="447"/>
        <v>73.803921600570277</v>
      </c>
      <c r="AH650" s="31">
        <f t="shared" si="427"/>
        <v>-157.02931870757348</v>
      </c>
      <c r="AI650" s="31">
        <f t="shared" si="428"/>
        <v>-89.999999193402815</v>
      </c>
      <c r="AJ650" s="31">
        <f t="shared" si="429"/>
        <v>90.024358345208881</v>
      </c>
      <c r="AK650" s="31">
        <f t="shared" si="430"/>
        <v>89.998193222326876</v>
      </c>
      <c r="AL650" s="32">
        <f t="shared" si="431"/>
        <v>-71.607983561749279</v>
      </c>
      <c r="AM650" s="31">
        <f t="shared" si="432"/>
        <v>-89.984943519732198</v>
      </c>
      <c r="AN650" s="31">
        <f t="shared" si="433"/>
        <v>-64.809022323543601</v>
      </c>
      <c r="AO650" s="31">
        <f t="shared" si="434"/>
        <v>-89.986749490808137</v>
      </c>
      <c r="AP650" s="30">
        <f t="shared" si="448"/>
        <v>19.493882694704595</v>
      </c>
      <c r="AQ650" s="30">
        <f t="shared" si="449"/>
        <v>-19.244228782212005</v>
      </c>
      <c r="AR650" s="31">
        <f t="shared" si="435"/>
        <v>-52.704342686782525</v>
      </c>
      <c r="AS650" s="33">
        <f t="shared" si="436"/>
        <v>-180.49512748631253</v>
      </c>
      <c r="AT650" s="31">
        <f t="shared" si="437"/>
        <v>29.20961743797077</v>
      </c>
      <c r="AU650" s="31">
        <f t="shared" si="438"/>
        <v>88.015145715829775</v>
      </c>
      <c r="AV650" s="32">
        <f t="shared" si="439"/>
        <v>-10.377738079812728</v>
      </c>
      <c r="AW650" s="31">
        <f t="shared" si="440"/>
        <v>-72.37593735122131</v>
      </c>
      <c r="AX650" s="34">
        <f t="shared" si="441"/>
        <v>18.831879358158041</v>
      </c>
      <c r="AY650" s="35">
        <f t="shared" si="442"/>
        <v>15.639208364608464</v>
      </c>
      <c r="AZ650" s="10">
        <f t="shared" si="455"/>
        <v>-142.79578508215081</v>
      </c>
      <c r="BA650" s="10">
        <f t="shared" si="456"/>
        <v>-344.63828567955932</v>
      </c>
      <c r="BB650" s="10">
        <f t="shared" si="443"/>
        <v>-164.63828567955932</v>
      </c>
      <c r="BC650" s="37"/>
      <c r="BD650" s="60">
        <f t="shared" si="444"/>
        <v>-143</v>
      </c>
      <c r="BE650" s="60">
        <f t="shared" si="445"/>
        <v>-345</v>
      </c>
      <c r="BF650" s="60">
        <f t="shared" si="446"/>
        <v>-165</v>
      </c>
      <c r="BI650" s="37">
        <f t="shared" si="450"/>
        <v>-53.702708786844028</v>
      </c>
      <c r="BJ650" s="37">
        <f t="shared" si="451"/>
        <v>-89.881699248998117</v>
      </c>
      <c r="BK650" s="37">
        <f t="shared" si="452"/>
        <v>-55.220612966682282</v>
      </c>
      <c r="BL650" s="37">
        <f t="shared" si="453"/>
        <v>-89.900667308857138</v>
      </c>
    </row>
    <row r="651" spans="22:64" x14ac:dyDescent="0.35">
      <c r="V651" s="29">
        <v>7.4700000000001001</v>
      </c>
      <c r="W651" s="36">
        <f t="shared" si="418"/>
        <v>295120922.66670662</v>
      </c>
      <c r="X651" s="30">
        <f t="shared" si="454"/>
        <v>-6.6910605961528935</v>
      </c>
      <c r="Y651" s="31">
        <f t="shared" si="419"/>
        <v>-92.811315453430581</v>
      </c>
      <c r="Z651" s="31">
        <f t="shared" si="420"/>
        <v>-89.998689138345</v>
      </c>
      <c r="AA651" s="31">
        <f t="shared" si="421"/>
        <v>70.630412011405383</v>
      </c>
      <c r="AB651" s="31">
        <f t="shared" si="422"/>
        <v>-89.983149917246678</v>
      </c>
      <c r="AC651" s="31">
        <f t="shared" si="423"/>
        <v>40.926973211145004</v>
      </c>
      <c r="AD651" s="31">
        <f t="shared" si="424"/>
        <v>89.4850325025877</v>
      </c>
      <c r="AE651" s="31">
        <f t="shared" si="425"/>
        <v>12.055009172966912</v>
      </c>
      <c r="AF651" s="31">
        <f t="shared" si="426"/>
        <v>-90.496806553003978</v>
      </c>
      <c r="AG651" s="31">
        <f t="shared" si="447"/>
        <v>73.803921600570277</v>
      </c>
      <c r="AH651" s="31">
        <f t="shared" si="427"/>
        <v>-157.22931870757344</v>
      </c>
      <c r="AI651" s="31">
        <f t="shared" si="428"/>
        <v>-89.999999211763225</v>
      </c>
      <c r="AJ651" s="31">
        <f t="shared" si="429"/>
        <v>90.22435834501448</v>
      </c>
      <c r="AK651" s="31">
        <f t="shared" si="430"/>
        <v>89.998234349607813</v>
      </c>
      <c r="AL651" s="32">
        <f t="shared" si="431"/>
        <v>-71.807983548251229</v>
      </c>
      <c r="AM651" s="31">
        <f t="shared" si="432"/>
        <v>-89.985286247050468</v>
      </c>
      <c r="AN651" s="31">
        <f t="shared" si="433"/>
        <v>-65.009022310239914</v>
      </c>
      <c r="AO651" s="31">
        <f t="shared" si="434"/>
        <v>-89.987051109205879</v>
      </c>
      <c r="AP651" s="30">
        <f t="shared" si="448"/>
        <v>19.493882694704595</v>
      </c>
      <c r="AQ651" s="30">
        <f t="shared" si="449"/>
        <v>-19.244228782212005</v>
      </c>
      <c r="AR651" s="31">
        <f t="shared" si="435"/>
        <v>-52.704359224780411</v>
      </c>
      <c r="AS651" s="33">
        <f t="shared" si="436"/>
        <v>-180.48385766220986</v>
      </c>
      <c r="AT651" s="31">
        <f t="shared" si="437"/>
        <v>29.40938295119668</v>
      </c>
      <c r="AU651" s="31">
        <f t="shared" si="438"/>
        <v>88.060291600237747</v>
      </c>
      <c r="AV651" s="32">
        <f t="shared" si="439"/>
        <v>-10.559782806603611</v>
      </c>
      <c r="AW651" s="31">
        <f t="shared" si="440"/>
        <v>-72.753061021789065</v>
      </c>
      <c r="AX651" s="34">
        <f t="shared" si="441"/>
        <v>18.849600144593069</v>
      </c>
      <c r="AY651" s="35">
        <f t="shared" si="442"/>
        <v>15.307230578448682</v>
      </c>
      <c r="AZ651" s="10">
        <f t="shared" si="455"/>
        <v>-143.17807941292202</v>
      </c>
      <c r="BA651" s="10">
        <f t="shared" si="456"/>
        <v>-344.96394757180138</v>
      </c>
      <c r="BB651" s="10">
        <f t="shared" si="443"/>
        <v>-164.96394757180138</v>
      </c>
      <c r="BC651" s="62"/>
      <c r="BD651" s="60">
        <f t="shared" si="444"/>
        <v>-143</v>
      </c>
      <c r="BE651" s="60">
        <f t="shared" si="445"/>
        <v>-345</v>
      </c>
      <c r="BF651" s="60">
        <f t="shared" si="446"/>
        <v>-165</v>
      </c>
      <c r="BI651" s="37">
        <f t="shared" si="450"/>
        <v>-53.902707953551371</v>
      </c>
      <c r="BJ651" s="37">
        <f t="shared" si="451"/>
        <v>-89.88439209545993</v>
      </c>
      <c r="BK651" s="37">
        <f t="shared" si="452"/>
        <v>-55.420612379183289</v>
      </c>
      <c r="BL651" s="37">
        <f t="shared" si="453"/>
        <v>-89.902928392580307</v>
      </c>
    </row>
    <row r="652" spans="22:64" x14ac:dyDescent="0.35">
      <c r="V652" s="29">
        <v>7.4800000000000999</v>
      </c>
      <c r="W652" s="38">
        <f t="shared" si="418"/>
        <v>301995172.04027122</v>
      </c>
      <c r="X652" s="30">
        <f t="shared" si="454"/>
        <v>-6.6910605961528935</v>
      </c>
      <c r="Y652" s="31">
        <f t="shared" si="419"/>
        <v>-93.011315453328251</v>
      </c>
      <c r="Z652" s="31">
        <f t="shared" si="420"/>
        <v>-89.998718977199204</v>
      </c>
      <c r="AA652" s="31">
        <f t="shared" si="421"/>
        <v>70.830411994499912</v>
      </c>
      <c r="AB652" s="31">
        <f t="shared" si="422"/>
        <v>-89.9835334719359</v>
      </c>
      <c r="AC652" s="31">
        <f t="shared" si="423"/>
        <v>41.12695742151913</v>
      </c>
      <c r="AD652" s="31">
        <f t="shared" si="424"/>
        <v>89.496753984057051</v>
      </c>
      <c r="AE652" s="31">
        <f t="shared" si="425"/>
        <v>12.254993366537896</v>
      </c>
      <c r="AF652" s="31">
        <f t="shared" si="426"/>
        <v>-90.485498465078052</v>
      </c>
      <c r="AG652" s="31">
        <f t="shared" si="447"/>
        <v>73.803921600570277</v>
      </c>
      <c r="AH652" s="31">
        <f t="shared" si="427"/>
        <v>-157.42931870757346</v>
      </c>
      <c r="AI652" s="31">
        <f t="shared" si="428"/>
        <v>-89.999999229705679</v>
      </c>
      <c r="AJ652" s="31">
        <f t="shared" si="429"/>
        <v>90.42435834482886</v>
      </c>
      <c r="AK652" s="31">
        <f t="shared" si="430"/>
        <v>89.998274540717517</v>
      </c>
      <c r="AL652" s="32">
        <f t="shared" si="431"/>
        <v>-72.007983535360722</v>
      </c>
      <c r="AM652" s="31">
        <f t="shared" si="432"/>
        <v>-89.985621172943539</v>
      </c>
      <c r="AN652" s="31">
        <f t="shared" si="433"/>
        <v>-65.209022297535043</v>
      </c>
      <c r="AO652" s="31">
        <f t="shared" si="434"/>
        <v>-89.987345861931701</v>
      </c>
      <c r="AP652" s="30">
        <f t="shared" si="448"/>
        <v>19.493882694704595</v>
      </c>
      <c r="AQ652" s="30">
        <f t="shared" si="449"/>
        <v>-19.244228782212005</v>
      </c>
      <c r="AR652" s="31">
        <f t="shared" si="435"/>
        <v>-52.704375018504557</v>
      </c>
      <c r="AS652" s="33">
        <f t="shared" si="436"/>
        <v>-180.47284432700974</v>
      </c>
      <c r="AT652" s="31">
        <f t="shared" si="437"/>
        <v>29.609159006246667</v>
      </c>
      <c r="AU652" s="31">
        <f t="shared" si="438"/>
        <v>88.104412167222861</v>
      </c>
      <c r="AV652" s="32">
        <f t="shared" si="439"/>
        <v>-10.742566077631292</v>
      </c>
      <c r="AW652" s="31">
        <f t="shared" si="440"/>
        <v>-73.123095571490623</v>
      </c>
      <c r="AX652" s="34">
        <f t="shared" si="441"/>
        <v>18.866592928615376</v>
      </c>
      <c r="AY652" s="35">
        <f t="shared" si="442"/>
        <v>14.981316595732238</v>
      </c>
      <c r="AZ652" s="10">
        <f t="shared" si="455"/>
        <v>-143.56110106577819</v>
      </c>
      <c r="BA652" s="10">
        <f t="shared" si="456"/>
        <v>-345.2836893850702</v>
      </c>
      <c r="BB652" s="10">
        <f t="shared" si="443"/>
        <v>-165.2836893850702</v>
      </c>
      <c r="BC652" s="37"/>
      <c r="BD652" s="60">
        <f t="shared" si="444"/>
        <v>-144</v>
      </c>
      <c r="BE652" s="60">
        <f t="shared" si="445"/>
        <v>-345</v>
      </c>
      <c r="BF652" s="60">
        <f t="shared" si="446"/>
        <v>-165</v>
      </c>
      <c r="BI652" s="37">
        <f t="shared" si="450"/>
        <v>-54.102707157762957</v>
      </c>
      <c r="BJ652" s="37">
        <f t="shared" si="451"/>
        <v>-89.887023645746254</v>
      </c>
      <c r="BK652" s="37">
        <f t="shared" si="452"/>
        <v>-55.620611818126065</v>
      </c>
      <c r="BL652" s="37">
        <f t="shared" si="453"/>
        <v>-89.90513800804645</v>
      </c>
    </row>
    <row r="653" spans="22:64" x14ac:dyDescent="0.35">
      <c r="V653" s="29">
        <v>7.4900000000000997</v>
      </c>
      <c r="W653" s="38">
        <f t="shared" si="418"/>
        <v>309029543.25143027</v>
      </c>
      <c r="X653" s="30">
        <f t="shared" si="454"/>
        <v>-6.6910605961528935</v>
      </c>
      <c r="Y653" s="31">
        <f t="shared" si="419"/>
        <v>-93.211315453230554</v>
      </c>
      <c r="Z653" s="31">
        <f t="shared" si="420"/>
        <v>-89.998748136838159</v>
      </c>
      <c r="AA653" s="31">
        <f t="shared" si="421"/>
        <v>71.030411978355318</v>
      </c>
      <c r="AB653" s="31">
        <f t="shared" si="422"/>
        <v>-89.983908295855898</v>
      </c>
      <c r="AC653" s="31">
        <f t="shared" si="423"/>
        <v>41.3269423424899</v>
      </c>
      <c r="AD653" s="31">
        <f t="shared" si="424"/>
        <v>89.508208692738691</v>
      </c>
      <c r="AE653" s="31">
        <f t="shared" si="425"/>
        <v>12.454978271461769</v>
      </c>
      <c r="AF653" s="31">
        <f t="shared" si="426"/>
        <v>-90.474447739955366</v>
      </c>
      <c r="AG653" s="31">
        <f t="shared" si="447"/>
        <v>73.803921600570277</v>
      </c>
      <c r="AH653" s="31">
        <f t="shared" si="427"/>
        <v>-157.62931870757345</v>
      </c>
      <c r="AI653" s="31">
        <f t="shared" si="428"/>
        <v>-89.999999247239714</v>
      </c>
      <c r="AJ653" s="31">
        <f t="shared" si="429"/>
        <v>90.624358344651597</v>
      </c>
      <c r="AK653" s="31">
        <f t="shared" si="430"/>
        <v>89.99831381696589</v>
      </c>
      <c r="AL653" s="32">
        <f t="shared" si="431"/>
        <v>-72.207983523050387</v>
      </c>
      <c r="AM653" s="31">
        <f t="shared" si="432"/>
        <v>-89.985948474993464</v>
      </c>
      <c r="AN653" s="31">
        <f t="shared" si="433"/>
        <v>-65.40902228540196</v>
      </c>
      <c r="AO653" s="31">
        <f t="shared" si="434"/>
        <v>-89.987633905267288</v>
      </c>
      <c r="AP653" s="30">
        <f t="shared" si="448"/>
        <v>19.493882694704595</v>
      </c>
      <c r="AQ653" s="30">
        <f t="shared" si="449"/>
        <v>-19.244228782212005</v>
      </c>
      <c r="AR653" s="31">
        <f t="shared" si="435"/>
        <v>-52.704390101447601</v>
      </c>
      <c r="AS653" s="33">
        <f t="shared" si="436"/>
        <v>-180.46208164522267</v>
      </c>
      <c r="AT653" s="31">
        <f t="shared" si="437"/>
        <v>29.808945129699328</v>
      </c>
      <c r="AU653" s="31">
        <f t="shared" si="438"/>
        <v>88.147530600674685</v>
      </c>
      <c r="AV653" s="32">
        <f t="shared" si="439"/>
        <v>-10.926060269490971</v>
      </c>
      <c r="AW653" s="31">
        <f t="shared" si="440"/>
        <v>-73.486113679503362</v>
      </c>
      <c r="AX653" s="34">
        <f t="shared" si="441"/>
        <v>18.882884860208357</v>
      </c>
      <c r="AY653" s="35">
        <f t="shared" si="442"/>
        <v>14.661416921171323</v>
      </c>
      <c r="AZ653" s="10">
        <f t="shared" si="455"/>
        <v>-143.94482292135052</v>
      </c>
      <c r="BA653" s="10">
        <f t="shared" si="456"/>
        <v>-345.59755734594336</v>
      </c>
      <c r="BB653" s="10">
        <f t="shared" si="443"/>
        <v>-165.59755734594336</v>
      </c>
      <c r="BC653" s="37"/>
      <c r="BD653" s="60">
        <f t="shared" si="444"/>
        <v>-144</v>
      </c>
      <c r="BE653" s="60">
        <f t="shared" si="445"/>
        <v>-346</v>
      </c>
      <c r="BF653" s="60">
        <f t="shared" si="446"/>
        <v>-166</v>
      </c>
      <c r="BI653" s="37">
        <f t="shared" si="450"/>
        <v>-54.302706397790779</v>
      </c>
      <c r="BJ653" s="37">
        <f t="shared" si="451"/>
        <v>-89.889595295095432</v>
      </c>
      <c r="BK653" s="37">
        <f t="shared" si="452"/>
        <v>-55.820611282320499</v>
      </c>
      <c r="BL653" s="37">
        <f t="shared" si="453"/>
        <v>-89.907297326796609</v>
      </c>
    </row>
    <row r="654" spans="22:64" x14ac:dyDescent="0.35">
      <c r="V654" s="29">
        <v>7.5000000000001004</v>
      </c>
      <c r="W654" s="36">
        <f t="shared" si="418"/>
        <v>316227766.01691192</v>
      </c>
      <c r="X654" s="30">
        <f t="shared" si="454"/>
        <v>-6.6910605961528935</v>
      </c>
      <c r="Y654" s="31">
        <f t="shared" si="419"/>
        <v>-93.411315453137277</v>
      </c>
      <c r="Z654" s="31">
        <f t="shared" si="420"/>
        <v>-89.998776632722695</v>
      </c>
      <c r="AA654" s="31">
        <f t="shared" si="421"/>
        <v>71.230411962937382</v>
      </c>
      <c r="AB654" s="31">
        <f t="shared" si="422"/>
        <v>-89.984274587743172</v>
      </c>
      <c r="AC654" s="31">
        <f t="shared" si="423"/>
        <v>41.526927942079929</v>
      </c>
      <c r="AD654" s="31">
        <f t="shared" si="424"/>
        <v>89.519402698406054</v>
      </c>
      <c r="AE654" s="31">
        <f t="shared" si="425"/>
        <v>12.654963855727139</v>
      </c>
      <c r="AF654" s="31">
        <f t="shared" si="426"/>
        <v>-90.463648522059827</v>
      </c>
      <c r="AG654" s="31">
        <f t="shared" si="447"/>
        <v>73.803921600570277</v>
      </c>
      <c r="AH654" s="31">
        <f t="shared" si="427"/>
        <v>-157.82931870757349</v>
      </c>
      <c r="AI654" s="31">
        <f t="shared" si="428"/>
        <v>-89.999999264374637</v>
      </c>
      <c r="AJ654" s="31">
        <f t="shared" si="429"/>
        <v>90.82435834448232</v>
      </c>
      <c r="AK654" s="31">
        <f t="shared" si="430"/>
        <v>89.998352199177717</v>
      </c>
      <c r="AL654" s="32">
        <f t="shared" si="431"/>
        <v>-72.407983511294134</v>
      </c>
      <c r="AM654" s="31">
        <f t="shared" si="432"/>
        <v>-89.986268326740031</v>
      </c>
      <c r="AN654" s="31">
        <f t="shared" si="433"/>
        <v>-65.609022273815029</v>
      </c>
      <c r="AO654" s="31">
        <f t="shared" si="434"/>
        <v>-89.987915391936951</v>
      </c>
      <c r="AP654" s="30">
        <f t="shared" si="448"/>
        <v>19.493882694704595</v>
      </c>
      <c r="AQ654" s="30">
        <f t="shared" si="449"/>
        <v>-19.244228782212005</v>
      </c>
      <c r="AR654" s="31">
        <f t="shared" si="435"/>
        <v>-52.704404505595299</v>
      </c>
      <c r="AS654" s="33">
        <f t="shared" si="436"/>
        <v>-180.45156391399678</v>
      </c>
      <c r="AT654" s="31">
        <f t="shared" si="437"/>
        <v>30.008740869349513</v>
      </c>
      <c r="AU654" s="31">
        <f t="shared" si="438"/>
        <v>88.189669567086611</v>
      </c>
      <c r="AV654" s="32">
        <f t="shared" si="439"/>
        <v>-11.110238567891608</v>
      </c>
      <c r="AW654" s="31">
        <f t="shared" si="440"/>
        <v>-73.842191197786832</v>
      </c>
      <c r="AX654" s="34">
        <f t="shared" si="441"/>
        <v>18.898502301457903</v>
      </c>
      <c r="AY654" s="35">
        <f t="shared" si="442"/>
        <v>14.347478369299779</v>
      </c>
      <c r="AZ654" s="10">
        <f t="shared" si="455"/>
        <v>-144.32921864679042</v>
      </c>
      <c r="BA654" s="10">
        <f t="shared" si="456"/>
        <v>-345.9056014453912</v>
      </c>
      <c r="BB654" s="10">
        <f t="shared" si="443"/>
        <v>-165.9056014453912</v>
      </c>
      <c r="BC654" s="62"/>
      <c r="BD654" s="60">
        <f t="shared" si="444"/>
        <v>-144</v>
      </c>
      <c r="BE654" s="60">
        <f t="shared" si="445"/>
        <v>-346</v>
      </c>
      <c r="BF654" s="60">
        <f t="shared" si="446"/>
        <v>-166</v>
      </c>
      <c r="BI654" s="37">
        <f t="shared" si="450"/>
        <v>-54.502705672022891</v>
      </c>
      <c r="BJ654" s="37">
        <f t="shared" si="451"/>
        <v>-89.892108406988541</v>
      </c>
      <c r="BK654" s="37">
        <f t="shared" si="452"/>
        <v>-56.020610770630128</v>
      </c>
      <c r="BL654" s="37">
        <f t="shared" si="453"/>
        <v>-89.909407493705643</v>
      </c>
    </row>
    <row r="655" spans="22:64" x14ac:dyDescent="0.35">
      <c r="V655" s="29">
        <v>7.5100000000001002</v>
      </c>
      <c r="W655" s="38">
        <f t="shared" si="418"/>
        <v>323593656.92970389</v>
      </c>
      <c r="X655" s="30">
        <f t="shared" si="454"/>
        <v>-6.6910605961528935</v>
      </c>
      <c r="Y655" s="31">
        <f t="shared" si="419"/>
        <v>-93.611315453048149</v>
      </c>
      <c r="Z655" s="31">
        <f t="shared" si="420"/>
        <v>-89.998804479961706</v>
      </c>
      <c r="AA655" s="31">
        <f t="shared" si="421"/>
        <v>71.430411948213333</v>
      </c>
      <c r="AB655" s="31">
        <f t="shared" si="422"/>
        <v>-89.984632541810385</v>
      </c>
      <c r="AC655" s="31">
        <f t="shared" si="423"/>
        <v>41.726914189750566</v>
      </c>
      <c r="AD655" s="31">
        <f t="shared" si="424"/>
        <v>89.53034193284887</v>
      </c>
      <c r="AE655" s="31">
        <f t="shared" si="425"/>
        <v>12.854950088762855</v>
      </c>
      <c r="AF655" s="31">
        <f t="shared" si="426"/>
        <v>-90.45309508892322</v>
      </c>
      <c r="AG655" s="31">
        <f t="shared" si="447"/>
        <v>73.803921600570277</v>
      </c>
      <c r="AH655" s="31">
        <f t="shared" si="427"/>
        <v>-158.02931870757348</v>
      </c>
      <c r="AI655" s="31">
        <f t="shared" si="428"/>
        <v>-89.999999281119514</v>
      </c>
      <c r="AJ655" s="31">
        <f t="shared" si="429"/>
        <v>91.024358344320646</v>
      </c>
      <c r="AK655" s="31">
        <f t="shared" si="430"/>
        <v>89.998389707703723</v>
      </c>
      <c r="AL655" s="32">
        <f t="shared" si="431"/>
        <v>-72.607983500066965</v>
      </c>
      <c r="AM655" s="31">
        <f t="shared" si="432"/>
        <v>-89.986580897772797</v>
      </c>
      <c r="AN655" s="31">
        <f t="shared" si="433"/>
        <v>-65.809022262749522</v>
      </c>
      <c r="AO655" s="31">
        <f t="shared" si="434"/>
        <v>-89.988190471188588</v>
      </c>
      <c r="AP655" s="30">
        <f t="shared" si="448"/>
        <v>19.493882694704595</v>
      </c>
      <c r="AQ655" s="30">
        <f t="shared" si="449"/>
        <v>-19.244228782212005</v>
      </c>
      <c r="AR655" s="31">
        <f t="shared" si="435"/>
        <v>-52.704418261494077</v>
      </c>
      <c r="AS655" s="33">
        <f t="shared" si="436"/>
        <v>-180.44128556011179</v>
      </c>
      <c r="AT655" s="31">
        <f t="shared" si="437"/>
        <v>30.208545793261308</v>
      </c>
      <c r="AU655" s="31">
        <f t="shared" si="438"/>
        <v>88.230851226646095</v>
      </c>
      <c r="AV655" s="32">
        <f t="shared" si="439"/>
        <v>-11.295074962493178</v>
      </c>
      <c r="AW655" s="31">
        <f t="shared" si="440"/>
        <v>-74.191406859699995</v>
      </c>
      <c r="AX655" s="34">
        <f t="shared" si="441"/>
        <v>18.91347083076813</v>
      </c>
      <c r="AY655" s="35">
        <f t="shared" si="442"/>
        <v>14.0394443669461</v>
      </c>
      <c r="AZ655" s="10">
        <f t="shared" si="455"/>
        <v>-144.71426269161529</v>
      </c>
      <c r="BA655" s="10">
        <f t="shared" si="456"/>
        <v>-346.20787513462682</v>
      </c>
      <c r="BB655" s="10">
        <f t="shared" si="443"/>
        <v>-166.20787513462682</v>
      </c>
      <c r="BC655" s="37"/>
      <c r="BD655" s="60">
        <f t="shared" si="444"/>
        <v>-145</v>
      </c>
      <c r="BE655" s="60">
        <f t="shared" si="445"/>
        <v>-346</v>
      </c>
      <c r="BF655" s="60">
        <f t="shared" si="446"/>
        <v>-166</v>
      </c>
      <c r="BI655" s="37">
        <f t="shared" si="450"/>
        <v>-54.702704978919797</v>
      </c>
      <c r="BJ655" s="37">
        <f t="shared" si="451"/>
        <v>-89.894564313872053</v>
      </c>
      <c r="BK655" s="37">
        <f t="shared" si="452"/>
        <v>-56.220610281969535</v>
      </c>
      <c r="BL655" s="37">
        <f t="shared" si="453"/>
        <v>-89.911469627589057</v>
      </c>
    </row>
    <row r="656" spans="22:64" x14ac:dyDescent="0.35">
      <c r="V656" s="29">
        <v>7.5200000000000999</v>
      </c>
      <c r="W656" s="38">
        <f t="shared" si="418"/>
        <v>331131121.48266727</v>
      </c>
      <c r="X656" s="30">
        <f t="shared" si="454"/>
        <v>-6.6910605961528935</v>
      </c>
      <c r="Y656" s="31">
        <f t="shared" si="419"/>
        <v>-93.811315452963015</v>
      </c>
      <c r="Z656" s="31">
        <f t="shared" si="420"/>
        <v>-89.998831693320184</v>
      </c>
      <c r="AA656" s="31">
        <f t="shared" si="421"/>
        <v>71.630411934151951</v>
      </c>
      <c r="AB656" s="31">
        <f t="shared" si="422"/>
        <v>-89.984982347849424</v>
      </c>
      <c r="AC656" s="31">
        <f t="shared" si="423"/>
        <v>41.926901056337307</v>
      </c>
      <c r="AD656" s="31">
        <f t="shared" si="424"/>
        <v>89.54103219300211</v>
      </c>
      <c r="AE656" s="31">
        <f t="shared" si="425"/>
        <v>13.054936941373349</v>
      </c>
      <c r="AF656" s="31">
        <f t="shared" si="426"/>
        <v>-90.442781848167499</v>
      </c>
      <c r="AG656" s="31">
        <f t="shared" si="447"/>
        <v>73.803921600570277</v>
      </c>
      <c r="AH656" s="31">
        <f t="shared" si="427"/>
        <v>-158.22931870757344</v>
      </c>
      <c r="AI656" s="31">
        <f t="shared" si="428"/>
        <v>-89.999999297483228</v>
      </c>
      <c r="AJ656" s="31">
        <f t="shared" si="429"/>
        <v>91.22435834416622</v>
      </c>
      <c r="AK656" s="31">
        <f t="shared" si="430"/>
        <v>89.998426362431445</v>
      </c>
      <c r="AL656" s="32">
        <f t="shared" si="431"/>
        <v>-72.807983489345077</v>
      </c>
      <c r="AM656" s="31">
        <f t="shared" si="432"/>
        <v>-89.986886353820978</v>
      </c>
      <c r="AN656" s="31">
        <f t="shared" si="433"/>
        <v>-66.009022252182021</v>
      </c>
      <c r="AO656" s="31">
        <f t="shared" si="434"/>
        <v>-89.988459288872761</v>
      </c>
      <c r="AP656" s="30">
        <f t="shared" si="448"/>
        <v>19.493882694704595</v>
      </c>
      <c r="AQ656" s="30">
        <f t="shared" si="449"/>
        <v>-19.244228782212005</v>
      </c>
      <c r="AR656" s="31">
        <f t="shared" si="435"/>
        <v>-52.704431398316082</v>
      </c>
      <c r="AS656" s="33">
        <f t="shared" si="436"/>
        <v>-180.43124113704027</v>
      </c>
      <c r="AT656" s="31">
        <f t="shared" si="437"/>
        <v>30.408359488863251</v>
      </c>
      <c r="AU656" s="31">
        <f t="shared" si="438"/>
        <v>88.271097244118067</v>
      </c>
      <c r="AV656" s="32">
        <f t="shared" si="439"/>
        <v>-11.480544240000498</v>
      </c>
      <c r="AW656" s="31">
        <f t="shared" si="440"/>
        <v>-74.533842000762533</v>
      </c>
      <c r="AX656" s="34">
        <f t="shared" si="441"/>
        <v>18.927815248862753</v>
      </c>
      <c r="AY656" s="35">
        <f t="shared" si="442"/>
        <v>13.737255243355534</v>
      </c>
      <c r="AZ656" s="10">
        <f t="shared" si="455"/>
        <v>-145.09993028176689</v>
      </c>
      <c r="BA656" s="10">
        <f t="shared" si="456"/>
        <v>-346.50443503334509</v>
      </c>
      <c r="BB656" s="10">
        <f t="shared" si="443"/>
        <v>-166.50443503334509</v>
      </c>
      <c r="BC656" s="37"/>
      <c r="BD656" s="60">
        <f t="shared" si="444"/>
        <v>-145</v>
      </c>
      <c r="BE656" s="60">
        <f t="shared" si="445"/>
        <v>-347</v>
      </c>
      <c r="BF656" s="60">
        <f t="shared" si="446"/>
        <v>-167</v>
      </c>
      <c r="BI656" s="37">
        <f t="shared" si="450"/>
        <v>-54.902704317011342</v>
      </c>
      <c r="BJ656" s="37">
        <f t="shared" si="451"/>
        <v>-89.896964317864203</v>
      </c>
      <c r="BK656" s="37">
        <f t="shared" si="452"/>
        <v>-56.420609815302207</v>
      </c>
      <c r="BL656" s="37">
        <f t="shared" si="453"/>
        <v>-89.913484821796146</v>
      </c>
    </row>
    <row r="657" spans="22:64" x14ac:dyDescent="0.35">
      <c r="V657" s="29">
        <v>7.5300000000000997</v>
      </c>
      <c r="W657" s="36">
        <f t="shared" si="418"/>
        <v>338844156.1392805</v>
      </c>
      <c r="X657" s="30">
        <f t="shared" si="454"/>
        <v>-6.6910605961528935</v>
      </c>
      <c r="Y657" s="31">
        <f t="shared" si="419"/>
        <v>-94.011315452881746</v>
      </c>
      <c r="Z657" s="31">
        <f t="shared" si="420"/>
        <v>-89.99885828722698</v>
      </c>
      <c r="AA657" s="31">
        <f t="shared" si="421"/>
        <v>71.830411920723449</v>
      </c>
      <c r="AB657" s="31">
        <f t="shared" si="422"/>
        <v>-89.985324191331969</v>
      </c>
      <c r="AC657" s="31">
        <f t="shared" si="423"/>
        <v>42.126888513987964</v>
      </c>
      <c r="AD657" s="31">
        <f t="shared" si="424"/>
        <v>89.551479144004318</v>
      </c>
      <c r="AE657" s="31">
        <f t="shared" si="425"/>
        <v>13.254924385676773</v>
      </c>
      <c r="AF657" s="31">
        <f t="shared" si="426"/>
        <v>-90.432703334554631</v>
      </c>
      <c r="AG657" s="31">
        <f t="shared" si="447"/>
        <v>73.803921600570277</v>
      </c>
      <c r="AH657" s="31">
        <f t="shared" si="427"/>
        <v>-158.42931870757343</v>
      </c>
      <c r="AI657" s="31">
        <f t="shared" si="428"/>
        <v>-89.999999313474461</v>
      </c>
      <c r="AJ657" s="31">
        <f t="shared" si="429"/>
        <v>91.424358344018785</v>
      </c>
      <c r="AK657" s="31">
        <f t="shared" si="430"/>
        <v>89.998462182795691</v>
      </c>
      <c r="AL657" s="32">
        <f t="shared" si="431"/>
        <v>-73.007983479105789</v>
      </c>
      <c r="AM657" s="31">
        <f t="shared" si="432"/>
        <v>-89.987184856841324</v>
      </c>
      <c r="AN657" s="31">
        <f t="shared" si="433"/>
        <v>-66.209022242090157</v>
      </c>
      <c r="AO657" s="31">
        <f t="shared" si="434"/>
        <v>-89.988721987520094</v>
      </c>
      <c r="AP657" s="30">
        <f t="shared" si="448"/>
        <v>19.493882694704595</v>
      </c>
      <c r="AQ657" s="30">
        <f t="shared" si="449"/>
        <v>-19.244228782212005</v>
      </c>
      <c r="AR657" s="31">
        <f t="shared" si="435"/>
        <v>-52.704443943920793</v>
      </c>
      <c r="AS657" s="33">
        <f t="shared" si="436"/>
        <v>-180.42142532207473</v>
      </c>
      <c r="AT657" s="31">
        <f t="shared" si="437"/>
        <v>30.608181562083423</v>
      </c>
      <c r="AU657" s="31">
        <f t="shared" si="438"/>
        <v>88.310428799523265</v>
      </c>
      <c r="AV657" s="32">
        <f t="shared" si="439"/>
        <v>-11.666621975683938</v>
      </c>
      <c r="AW657" s="31">
        <f t="shared" si="440"/>
        <v>-74.869580291639494</v>
      </c>
      <c r="AX657" s="34">
        <f t="shared" si="441"/>
        <v>18.941559586399485</v>
      </c>
      <c r="AY657" s="35">
        <f t="shared" si="442"/>
        <v>13.440848507883771</v>
      </c>
      <c r="AZ657" s="10">
        <f t="shared" si="455"/>
        <v>-145.48619741205326</v>
      </c>
      <c r="BA657" s="10">
        <f t="shared" si="456"/>
        <v>-346.79534065042566</v>
      </c>
      <c r="BB657" s="10">
        <f t="shared" si="443"/>
        <v>-166.79534065042566</v>
      </c>
      <c r="BC657" s="62"/>
      <c r="BD657" s="60">
        <f t="shared" si="444"/>
        <v>-145</v>
      </c>
      <c r="BE657" s="60">
        <f t="shared" si="445"/>
        <v>-347</v>
      </c>
      <c r="BF657" s="60">
        <f t="shared" si="446"/>
        <v>-167</v>
      </c>
      <c r="BI657" s="37">
        <f t="shared" si="450"/>
        <v>-55.102703684893612</v>
      </c>
      <c r="BJ657" s="37">
        <f t="shared" si="451"/>
        <v>-89.89930969144514</v>
      </c>
      <c r="BK657" s="37">
        <f t="shared" si="452"/>
        <v>-56.620609369638345</v>
      </c>
      <c r="BL657" s="37">
        <f t="shared" si="453"/>
        <v>-89.915454144789592</v>
      </c>
    </row>
    <row r="658" spans="22:64" x14ac:dyDescent="0.35">
      <c r="V658" s="29">
        <v>7.5400000000001004</v>
      </c>
      <c r="W658" s="38">
        <f t="shared" si="418"/>
        <v>346736850.45261264</v>
      </c>
      <c r="X658" s="30">
        <f t="shared" si="454"/>
        <v>-6.6910605961528935</v>
      </c>
      <c r="Y658" s="31">
        <f t="shared" si="419"/>
        <v>-94.211315452804172</v>
      </c>
      <c r="Z658" s="31">
        <f t="shared" si="420"/>
        <v>-89.998884275782558</v>
      </c>
      <c r="AA658" s="31">
        <f t="shared" si="421"/>
        <v>72.030411907899378</v>
      </c>
      <c r="AB658" s="31">
        <f t="shared" si="422"/>
        <v>-89.98565825350785</v>
      </c>
      <c r="AC658" s="31">
        <f t="shared" si="423"/>
        <v>42.326876536103555</v>
      </c>
      <c r="AD658" s="31">
        <f t="shared" si="424"/>
        <v>89.561688322187052</v>
      </c>
      <c r="AE658" s="31">
        <f t="shared" si="425"/>
        <v>13.454912395045866</v>
      </c>
      <c r="AF658" s="31">
        <f t="shared" si="426"/>
        <v>-90.42285420710337</v>
      </c>
      <c r="AG658" s="31">
        <f t="shared" si="447"/>
        <v>73.803921600570277</v>
      </c>
      <c r="AH658" s="31">
        <f t="shared" si="427"/>
        <v>-158.62931870757347</v>
      </c>
      <c r="AI658" s="31">
        <f t="shared" si="428"/>
        <v>-89.999999329101698</v>
      </c>
      <c r="AJ658" s="31">
        <f t="shared" si="429"/>
        <v>91.624358343878001</v>
      </c>
      <c r="AK658" s="31">
        <f t="shared" si="430"/>
        <v>89.9984971877889</v>
      </c>
      <c r="AL658" s="32">
        <f t="shared" si="431"/>
        <v>-73.20798346932736</v>
      </c>
      <c r="AM658" s="31">
        <f t="shared" si="432"/>
        <v>-89.987476565104075</v>
      </c>
      <c r="AN658" s="31">
        <f t="shared" si="433"/>
        <v>-66.409022232452557</v>
      </c>
      <c r="AO658" s="31">
        <f t="shared" si="434"/>
        <v>-89.988978706416873</v>
      </c>
      <c r="AP658" s="30">
        <f t="shared" si="448"/>
        <v>19.493882694704595</v>
      </c>
      <c r="AQ658" s="30">
        <f t="shared" si="449"/>
        <v>-19.244228782212005</v>
      </c>
      <c r="AR658" s="31">
        <f t="shared" si="435"/>
        <v>-52.7044559249141</v>
      </c>
      <c r="AS658" s="33">
        <f t="shared" si="436"/>
        <v>-180.41183291352024</v>
      </c>
      <c r="AT658" s="31">
        <f t="shared" si="437"/>
        <v>30.808011636522828</v>
      </c>
      <c r="AU658" s="31">
        <f t="shared" si="438"/>
        <v>88.348866598613114</v>
      </c>
      <c r="AV658" s="32">
        <f t="shared" si="439"/>
        <v>-11.853284523489872</v>
      </c>
      <c r="AW658" s="31">
        <f t="shared" si="440"/>
        <v>-75.198707483358049</v>
      </c>
      <c r="AX658" s="34">
        <f t="shared" si="441"/>
        <v>18.954727113032956</v>
      </c>
      <c r="AY658" s="35">
        <f t="shared" si="442"/>
        <v>13.150159115255065</v>
      </c>
      <c r="AZ658" s="10">
        <f t="shared" si="455"/>
        <v>-145.87304083713963</v>
      </c>
      <c r="BA658" s="10">
        <f t="shared" si="456"/>
        <v>-347.08065411710862</v>
      </c>
      <c r="BB658" s="10">
        <f t="shared" si="443"/>
        <v>-167.08065411710862</v>
      </c>
      <c r="BC658" s="37"/>
      <c r="BD658" s="60">
        <f t="shared" si="444"/>
        <v>-146</v>
      </c>
      <c r="BE658" s="60">
        <f t="shared" si="445"/>
        <v>-347</v>
      </c>
      <c r="BF658" s="60">
        <f t="shared" si="446"/>
        <v>-167</v>
      </c>
      <c r="BI658" s="37">
        <f t="shared" si="450"/>
        <v>-55.302703081225808</v>
      </c>
      <c r="BJ658" s="37">
        <f t="shared" si="451"/>
        <v>-89.901601678131556</v>
      </c>
      <c r="BK658" s="37">
        <f t="shared" si="452"/>
        <v>-56.820608944032656</v>
      </c>
      <c r="BL658" s="37">
        <f t="shared" si="453"/>
        <v>-89.917378640711902</v>
      </c>
    </row>
    <row r="659" spans="22:64" x14ac:dyDescent="0.35">
      <c r="V659" s="29">
        <v>7.5500000000001002</v>
      </c>
      <c r="W659" s="38">
        <f t="shared" si="418"/>
        <v>354813389.23365825</v>
      </c>
      <c r="X659" s="30">
        <f t="shared" si="454"/>
        <v>-6.6910605961528935</v>
      </c>
      <c r="Y659" s="31">
        <f t="shared" si="419"/>
        <v>-94.411315452730037</v>
      </c>
      <c r="Z659" s="31">
        <f t="shared" si="420"/>
        <v>-89.998909672766388</v>
      </c>
      <c r="AA659" s="31">
        <f t="shared" si="421"/>
        <v>72.230411895652452</v>
      </c>
      <c r="AB659" s="31">
        <f t="shared" si="422"/>
        <v>-89.985984711501189</v>
      </c>
      <c r="AC659" s="31">
        <f t="shared" si="423"/>
        <v>42.52686509728187</v>
      </c>
      <c r="AD659" s="31">
        <f t="shared" si="424"/>
        <v>89.571665137997158</v>
      </c>
      <c r="AE659" s="31">
        <f t="shared" si="425"/>
        <v>13.654900944051391</v>
      </c>
      <c r="AF659" s="31">
        <f t="shared" si="426"/>
        <v>-90.413229246270433</v>
      </c>
      <c r="AG659" s="31">
        <f t="shared" si="447"/>
        <v>73.803921600570277</v>
      </c>
      <c r="AH659" s="31">
        <f t="shared" si="427"/>
        <v>-158.82931870757346</v>
      </c>
      <c r="AI659" s="31">
        <f t="shared" si="428"/>
        <v>-89.999999344373208</v>
      </c>
      <c r="AJ659" s="31">
        <f t="shared" si="429"/>
        <v>91.824358343743526</v>
      </c>
      <c r="AK659" s="31">
        <f t="shared" si="430"/>
        <v>89.998531395971199</v>
      </c>
      <c r="AL659" s="32">
        <f t="shared" si="431"/>
        <v>-73.407983459989026</v>
      </c>
      <c r="AM659" s="31">
        <f t="shared" si="432"/>
        <v>-89.987761633276705</v>
      </c>
      <c r="AN659" s="31">
        <f t="shared" si="433"/>
        <v>-66.609022223248687</v>
      </c>
      <c r="AO659" s="31">
        <f t="shared" si="434"/>
        <v>-89.989229581678714</v>
      </c>
      <c r="AP659" s="30">
        <f t="shared" si="448"/>
        <v>19.493882694704595</v>
      </c>
      <c r="AQ659" s="30">
        <f t="shared" si="449"/>
        <v>-19.244228782212005</v>
      </c>
      <c r="AR659" s="31">
        <f t="shared" si="435"/>
        <v>-52.704467366704705</v>
      </c>
      <c r="AS659" s="33">
        <f t="shared" si="436"/>
        <v>-180.40245882794915</v>
      </c>
      <c r="AT659" s="31">
        <f t="shared" si="437"/>
        <v>31.007849352665495</v>
      </c>
      <c r="AU659" s="31">
        <f t="shared" si="438"/>
        <v>88.386430883143277</v>
      </c>
      <c r="AV659" s="32">
        <f t="shared" si="439"/>
        <v>-12.040509004895743</v>
      </c>
      <c r="AW659" s="31">
        <f t="shared" si="440"/>
        <v>-75.521311164701217</v>
      </c>
      <c r="AX659" s="34">
        <f t="shared" si="441"/>
        <v>18.967340347769753</v>
      </c>
      <c r="AY659" s="35">
        <f t="shared" si="442"/>
        <v>12.86511971844206</v>
      </c>
      <c r="AZ659" s="10">
        <f t="shared" si="455"/>
        <v>-146.26043806124471</v>
      </c>
      <c r="BA659" s="10">
        <f t="shared" si="456"/>
        <v>-347.3604399325817</v>
      </c>
      <c r="BB659" s="10">
        <f t="shared" si="443"/>
        <v>-167.3604399325817</v>
      </c>
      <c r="BC659" s="37"/>
      <c r="BD659" s="60">
        <f t="shared" si="444"/>
        <v>-146</v>
      </c>
      <c r="BE659" s="60">
        <f t="shared" si="445"/>
        <v>-347</v>
      </c>
      <c r="BF659" s="60">
        <f t="shared" si="446"/>
        <v>-167</v>
      </c>
      <c r="BI659" s="37">
        <f t="shared" si="450"/>
        <v>-55.502702504727424</v>
      </c>
      <c r="BJ659" s="37">
        <f t="shared" si="451"/>
        <v>-89.903841493135758</v>
      </c>
      <c r="BK659" s="37">
        <f t="shared" si="452"/>
        <v>-57.020608537582319</v>
      </c>
      <c r="BL659" s="37">
        <f t="shared" si="453"/>
        <v>-89.91925932993891</v>
      </c>
    </row>
    <row r="660" spans="22:64" x14ac:dyDescent="0.35">
      <c r="V660" s="29">
        <v>7.5600000000001</v>
      </c>
      <c r="W660" s="36">
        <f t="shared" si="418"/>
        <v>363078054.77018601</v>
      </c>
      <c r="X660" s="30">
        <f t="shared" si="454"/>
        <v>-6.6910605961528935</v>
      </c>
      <c r="Y660" s="31">
        <f t="shared" si="419"/>
        <v>-94.611315452659269</v>
      </c>
      <c r="Z660" s="31">
        <f t="shared" si="420"/>
        <v>-89.998934491644292</v>
      </c>
      <c r="AA660" s="31">
        <f t="shared" si="421"/>
        <v>72.430411883956708</v>
      </c>
      <c r="AB660" s="31">
        <f t="shared" si="422"/>
        <v>-89.986303738404231</v>
      </c>
      <c r="AC660" s="31">
        <f t="shared" si="423"/>
        <v>42.726854173263852</v>
      </c>
      <c r="AD660" s="31">
        <f t="shared" si="424"/>
        <v>89.58141487885301</v>
      </c>
      <c r="AE660" s="31">
        <f t="shared" si="425"/>
        <v>13.854890008408397</v>
      </c>
      <c r="AF660" s="31">
        <f t="shared" si="426"/>
        <v>-90.403823351195527</v>
      </c>
      <c r="AG660" s="31">
        <f t="shared" si="447"/>
        <v>73.803921600570277</v>
      </c>
      <c r="AH660" s="31">
        <f t="shared" si="427"/>
        <v>-159.02931870757348</v>
      </c>
      <c r="AI660" s="31">
        <f t="shared" si="428"/>
        <v>-89.999999359297092</v>
      </c>
      <c r="AJ660" s="31">
        <f t="shared" si="429"/>
        <v>92.024358343615106</v>
      </c>
      <c r="AK660" s="31">
        <f t="shared" si="430"/>
        <v>89.998564825480187</v>
      </c>
      <c r="AL660" s="32">
        <f t="shared" si="431"/>
        <v>-73.607983451070965</v>
      </c>
      <c r="AM660" s="31">
        <f t="shared" si="432"/>
        <v>-89.988040212506107</v>
      </c>
      <c r="AN660" s="31">
        <f t="shared" si="433"/>
        <v>-66.809022214459063</v>
      </c>
      <c r="AO660" s="31">
        <f t="shared" si="434"/>
        <v>-89.989474746323012</v>
      </c>
      <c r="AP660" s="30">
        <f t="shared" si="448"/>
        <v>19.493882694704595</v>
      </c>
      <c r="AQ660" s="30">
        <f t="shared" si="449"/>
        <v>-19.244228782212005</v>
      </c>
      <c r="AR660" s="31">
        <f t="shared" si="435"/>
        <v>-52.704478293558076</v>
      </c>
      <c r="AS660" s="33">
        <f t="shared" si="436"/>
        <v>-180.39329809751854</v>
      </c>
      <c r="AT660" s="31">
        <f t="shared" si="437"/>
        <v>31.20769436712386</v>
      </c>
      <c r="AU660" s="31">
        <f t="shared" si="438"/>
        <v>88.4231414409482</v>
      </c>
      <c r="AV660" s="32">
        <f t="shared" si="439"/>
        <v>-12.228273296656022</v>
      </c>
      <c r="AW660" s="31">
        <f t="shared" si="440"/>
        <v>-75.837480531665591</v>
      </c>
      <c r="AX660" s="34">
        <f t="shared" si="441"/>
        <v>18.979421070467836</v>
      </c>
      <c r="AY660" s="35">
        <f t="shared" si="442"/>
        <v>12.585660909282609</v>
      </c>
      <c r="AZ660" s="10">
        <f t="shared" si="455"/>
        <v>-146.64836732669113</v>
      </c>
      <c r="BA660" s="10">
        <f t="shared" si="456"/>
        <v>-347.63476472186653</v>
      </c>
      <c r="BB660" s="10">
        <f t="shared" si="443"/>
        <v>-167.63476472186653</v>
      </c>
      <c r="BC660" s="62"/>
      <c r="BD660" s="60">
        <f t="shared" si="444"/>
        <v>-147</v>
      </c>
      <c r="BE660" s="60">
        <f t="shared" si="445"/>
        <v>-348</v>
      </c>
      <c r="BF660" s="60">
        <f t="shared" si="446"/>
        <v>-168</v>
      </c>
      <c r="BI660" s="37">
        <f t="shared" si="450"/>
        <v>-55.702701954175673</v>
      </c>
      <c r="BJ660" s="37">
        <f t="shared" si="451"/>
        <v>-89.906030324009905</v>
      </c>
      <c r="BK660" s="37">
        <f t="shared" si="452"/>
        <v>-57.220608149425217</v>
      </c>
      <c r="BL660" s="37">
        <f t="shared" si="453"/>
        <v>-89.921097209620712</v>
      </c>
    </row>
    <row r="661" spans="22:64" x14ac:dyDescent="0.35">
      <c r="V661" s="29">
        <v>7.5700000000000998</v>
      </c>
      <c r="W661" s="38">
        <f t="shared" si="418"/>
        <v>371535229.09725785</v>
      </c>
      <c r="X661" s="30">
        <f t="shared" si="454"/>
        <v>-6.6910605961528935</v>
      </c>
      <c r="Y661" s="31">
        <f t="shared" si="419"/>
        <v>-94.811315452591614</v>
      </c>
      <c r="Z661" s="31">
        <f t="shared" si="420"/>
        <v>-89.99895874557555</v>
      </c>
      <c r="AA661" s="31">
        <f t="shared" si="421"/>
        <v>72.630411872787363</v>
      </c>
      <c r="AB661" s="31">
        <f t="shared" si="422"/>
        <v>-89.986615503369194</v>
      </c>
      <c r="AC661" s="31">
        <f t="shared" si="423"/>
        <v>42.926843740881957</v>
      </c>
      <c r="AD661" s="31">
        <f t="shared" si="424"/>
        <v>89.590942711936449</v>
      </c>
      <c r="AE661" s="31">
        <f t="shared" si="425"/>
        <v>14.054879564924811</v>
      </c>
      <c r="AF661" s="31">
        <f t="shared" si="426"/>
        <v>-90.394631537008294</v>
      </c>
      <c r="AG661" s="31">
        <f t="shared" si="447"/>
        <v>73.803921600570277</v>
      </c>
      <c r="AH661" s="31">
        <f t="shared" si="427"/>
        <v>-159.22931870757344</v>
      </c>
      <c r="AI661" s="31">
        <f t="shared" si="428"/>
        <v>-89.999999373881266</v>
      </c>
      <c r="AJ661" s="31">
        <f t="shared" si="429"/>
        <v>92.224358343492426</v>
      </c>
      <c r="AK661" s="31">
        <f t="shared" si="430"/>
        <v>89.998597494040666</v>
      </c>
      <c r="AL661" s="32">
        <f t="shared" si="431"/>
        <v>-73.80798344255426</v>
      </c>
      <c r="AM661" s="31">
        <f t="shared" si="432"/>
        <v>-89.988312450498611</v>
      </c>
      <c r="AN661" s="31">
        <f t="shared" si="433"/>
        <v>-67.009022206064998</v>
      </c>
      <c r="AO661" s="31">
        <f t="shared" si="434"/>
        <v>-89.989714330339211</v>
      </c>
      <c r="AP661" s="30">
        <f t="shared" si="448"/>
        <v>19.493882694704595</v>
      </c>
      <c r="AQ661" s="30">
        <f t="shared" si="449"/>
        <v>-19.244228782212005</v>
      </c>
      <c r="AR661" s="31">
        <f t="shared" si="435"/>
        <v>-52.704488728647597</v>
      </c>
      <c r="AS661" s="33">
        <f t="shared" si="436"/>
        <v>-180.38434586734752</v>
      </c>
      <c r="AT661" s="31">
        <f t="shared" si="437"/>
        <v>31.407546351917315</v>
      </c>
      <c r="AU661" s="31">
        <f t="shared" si="438"/>
        <v>88.459017615818567</v>
      </c>
      <c r="AV661" s="32">
        <f t="shared" si="439"/>
        <v>-12.416556017576564</v>
      </c>
      <c r="AW661" s="31">
        <f t="shared" si="440"/>
        <v>-76.147306168819426</v>
      </c>
      <c r="AX661" s="34">
        <f t="shared" si="441"/>
        <v>18.990990334340751</v>
      </c>
      <c r="AY661" s="35">
        <f t="shared" si="442"/>
        <v>12.311711446999141</v>
      </c>
      <c r="AZ661" s="10">
        <f t="shared" si="455"/>
        <v>-147.03680760144758</v>
      </c>
      <c r="BA661" s="10">
        <f t="shared" si="456"/>
        <v>-347.9036970058342</v>
      </c>
      <c r="BB661" s="10">
        <f t="shared" si="443"/>
        <v>-167.9036970058342</v>
      </c>
      <c r="BC661" s="37"/>
      <c r="BD661" s="60">
        <f t="shared" si="444"/>
        <v>-147</v>
      </c>
      <c r="BE661" s="60">
        <f t="shared" si="445"/>
        <v>-348</v>
      </c>
      <c r="BF661" s="60">
        <f t="shared" si="446"/>
        <v>-168</v>
      </c>
      <c r="BI661" s="37">
        <f t="shared" si="450"/>
        <v>-55.902701428402736</v>
      </c>
      <c r="BJ661" s="37">
        <f t="shared" si="451"/>
        <v>-89.908169331275531</v>
      </c>
      <c r="BK661" s="37">
        <f t="shared" si="452"/>
        <v>-57.420607778737995</v>
      </c>
      <c r="BL661" s="37">
        <f t="shared" si="453"/>
        <v>-89.922893254210294</v>
      </c>
    </row>
    <row r="662" spans="22:64" x14ac:dyDescent="0.35">
      <c r="V662" s="29">
        <v>7.5800000000001004</v>
      </c>
      <c r="W662" s="38">
        <f t="shared" si="418"/>
        <v>380189396.32064986</v>
      </c>
      <c r="X662" s="30">
        <f t="shared" si="454"/>
        <v>-6.6910605961528935</v>
      </c>
      <c r="Y662" s="31">
        <f t="shared" si="419"/>
        <v>-95.0113154525271</v>
      </c>
      <c r="Z662" s="31">
        <f t="shared" si="420"/>
        <v>-89.998982447419948</v>
      </c>
      <c r="AA662" s="31">
        <f t="shared" si="421"/>
        <v>72.830411862120755</v>
      </c>
      <c r="AB662" s="31">
        <f t="shared" si="422"/>
        <v>-89.986920171697903</v>
      </c>
      <c r="AC662" s="31">
        <f t="shared" si="423"/>
        <v>43.126833778011253</v>
      </c>
      <c r="AD662" s="31">
        <f t="shared" si="424"/>
        <v>89.600253686921704</v>
      </c>
      <c r="AE662" s="31">
        <f t="shared" si="425"/>
        <v>14.254869591452014</v>
      </c>
      <c r="AF662" s="31">
        <f t="shared" si="426"/>
        <v>-90.385648932196133</v>
      </c>
      <c r="AG662" s="31">
        <f t="shared" si="447"/>
        <v>73.803921600570277</v>
      </c>
      <c r="AH662" s="31">
        <f t="shared" si="427"/>
        <v>-159.42931870757346</v>
      </c>
      <c r="AI662" s="31">
        <f t="shared" si="428"/>
        <v>-89.999999388133475</v>
      </c>
      <c r="AJ662" s="31">
        <f t="shared" si="429"/>
        <v>92.424358343375346</v>
      </c>
      <c r="AK662" s="31">
        <f t="shared" si="430"/>
        <v>89.998629418973906</v>
      </c>
      <c r="AL662" s="32">
        <f t="shared" si="431"/>
        <v>-74.007983434420936</v>
      </c>
      <c r="AM662" s="31">
        <f t="shared" si="432"/>
        <v>-89.988578491598346</v>
      </c>
      <c r="AN662" s="31">
        <f t="shared" si="433"/>
        <v>-67.209022198048771</v>
      </c>
      <c r="AO662" s="31">
        <f t="shared" si="434"/>
        <v>-89.989948460757915</v>
      </c>
      <c r="AP662" s="30">
        <f t="shared" si="448"/>
        <v>19.493882694704595</v>
      </c>
      <c r="AQ662" s="30">
        <f t="shared" si="449"/>
        <v>-19.244228782212005</v>
      </c>
      <c r="AR662" s="31">
        <f t="shared" si="435"/>
        <v>-52.704498694104167</v>
      </c>
      <c r="AS662" s="33">
        <f t="shared" si="436"/>
        <v>-180.37559739295403</v>
      </c>
      <c r="AT662" s="31">
        <f t="shared" si="437"/>
        <v>31.607404993783192</v>
      </c>
      <c r="AU662" s="31">
        <f t="shared" si="438"/>
        <v>88.494078317184062</v>
      </c>
      <c r="AV662" s="32">
        <f t="shared" si="439"/>
        <v>-12.605336514447272</v>
      </c>
      <c r="AW662" s="31">
        <f t="shared" si="440"/>
        <v>-76.450879842356159</v>
      </c>
      <c r="AX662" s="34">
        <f t="shared" si="441"/>
        <v>19.002068479335918</v>
      </c>
      <c r="AY662" s="35">
        <f t="shared" si="442"/>
        <v>12.043198474827904</v>
      </c>
      <c r="AZ662" s="10">
        <f t="shared" si="455"/>
        <v>-147.42573856579622</v>
      </c>
      <c r="BA662" s="10">
        <f t="shared" si="456"/>
        <v>-348.16730698314507</v>
      </c>
      <c r="BB662" s="10">
        <f t="shared" si="443"/>
        <v>-168.16730698314507</v>
      </c>
      <c r="BC662" s="37"/>
      <c r="BD662" s="60">
        <f t="shared" si="444"/>
        <v>-147</v>
      </c>
      <c r="BE662" s="60">
        <f t="shared" si="445"/>
        <v>-348</v>
      </c>
      <c r="BF662" s="60">
        <f t="shared" si="446"/>
        <v>-168</v>
      </c>
      <c r="BI662" s="37">
        <f t="shared" si="450"/>
        <v>-56.102700926293487</v>
      </c>
      <c r="BJ662" s="37">
        <f t="shared" si="451"/>
        <v>-89.91025964903875</v>
      </c>
      <c r="BK662" s="37">
        <f t="shared" si="452"/>
        <v>-57.62060742473448</v>
      </c>
      <c r="BL662" s="37">
        <f t="shared" si="453"/>
        <v>-89.924648415980158</v>
      </c>
    </row>
    <row r="663" spans="22:64" x14ac:dyDescent="0.35">
      <c r="V663" s="29">
        <v>7.5900000000001002</v>
      </c>
      <c r="W663" s="36">
        <f t="shared" si="418"/>
        <v>389045144.99437124</v>
      </c>
      <c r="X663" s="30">
        <f t="shared" si="454"/>
        <v>-6.6910605961528935</v>
      </c>
      <c r="Y663" s="31">
        <f t="shared" si="419"/>
        <v>-95.211315452465456</v>
      </c>
      <c r="Z663" s="31">
        <f t="shared" si="420"/>
        <v>-89.999005609744472</v>
      </c>
      <c r="AA663" s="31">
        <f t="shared" si="421"/>
        <v>73.030411851934204</v>
      </c>
      <c r="AB663" s="31">
        <f t="shared" si="422"/>
        <v>-89.98721790492948</v>
      </c>
      <c r="AC663" s="31">
        <f t="shared" si="423"/>
        <v>43.326824263522226</v>
      </c>
      <c r="AD663" s="31">
        <f t="shared" si="424"/>
        <v>89.609352738642684</v>
      </c>
      <c r="AE663" s="31">
        <f t="shared" si="425"/>
        <v>14.45486006683808</v>
      </c>
      <c r="AF663" s="31">
        <f t="shared" si="426"/>
        <v>-90.376870776031268</v>
      </c>
      <c r="AG663" s="31">
        <f t="shared" si="447"/>
        <v>73.803921600570277</v>
      </c>
      <c r="AH663" s="31">
        <f t="shared" si="427"/>
        <v>-159.62931870757347</v>
      </c>
      <c r="AI663" s="31">
        <f t="shared" si="428"/>
        <v>-89.999999402061249</v>
      </c>
      <c r="AJ663" s="31">
        <f t="shared" si="429"/>
        <v>92.624358343263481</v>
      </c>
      <c r="AK663" s="31">
        <f t="shared" si="430"/>
        <v>89.998660617206966</v>
      </c>
      <c r="AL663" s="32">
        <f t="shared" si="431"/>
        <v>-74.207983426653627</v>
      </c>
      <c r="AM663" s="31">
        <f t="shared" si="432"/>
        <v>-89.988838476863791</v>
      </c>
      <c r="AN663" s="31">
        <f t="shared" si="433"/>
        <v>-67.409022190393344</v>
      </c>
      <c r="AO663" s="31">
        <f t="shared" si="434"/>
        <v>-89.990177261718074</v>
      </c>
      <c r="AP663" s="30">
        <f t="shared" si="448"/>
        <v>19.493882694704595</v>
      </c>
      <c r="AQ663" s="30">
        <f t="shared" si="449"/>
        <v>-19.244228782212005</v>
      </c>
      <c r="AR663" s="31">
        <f t="shared" si="435"/>
        <v>-52.704508211062674</v>
      </c>
      <c r="AS663" s="33">
        <f t="shared" si="436"/>
        <v>-180.36704803774933</v>
      </c>
      <c r="AT663" s="31">
        <f t="shared" si="437"/>
        <v>31.80726999351787</v>
      </c>
      <c r="AU663" s="31">
        <f t="shared" si="438"/>
        <v>88.528342029604161</v>
      </c>
      <c r="AV663" s="32">
        <f t="shared" si="439"/>
        <v>-12.794594847253453</v>
      </c>
      <c r="AW663" s="31">
        <f t="shared" si="440"/>
        <v>-76.748294304597792</v>
      </c>
      <c r="AX663" s="34">
        <f t="shared" si="441"/>
        <v>19.012675146264417</v>
      </c>
      <c r="AY663" s="35">
        <f t="shared" si="442"/>
        <v>11.780047725006369</v>
      </c>
      <c r="AZ663" s="10">
        <f t="shared" si="455"/>
        <v>-147.81514059824474</v>
      </c>
      <c r="BA663" s="10">
        <f t="shared" si="456"/>
        <v>-348.42566632386149</v>
      </c>
      <c r="BB663" s="10">
        <f t="shared" si="443"/>
        <v>-168.42566632386149</v>
      </c>
      <c r="BC663" s="62"/>
      <c r="BD663" s="60">
        <f t="shared" si="444"/>
        <v>-148</v>
      </c>
      <c r="BE663" s="60">
        <f t="shared" si="445"/>
        <v>-348</v>
      </c>
      <c r="BF663" s="60">
        <f t="shared" si="446"/>
        <v>-168</v>
      </c>
      <c r="BI663" s="37">
        <f t="shared" si="450"/>
        <v>-56.302700446782779</v>
      </c>
      <c r="BJ663" s="37">
        <f t="shared" si="451"/>
        <v>-89.912302385591417</v>
      </c>
      <c r="BK663" s="37">
        <f t="shared" si="452"/>
        <v>-57.820607086663685</v>
      </c>
      <c r="BL663" s="37">
        <f t="shared" si="453"/>
        <v>-89.926363625527117</v>
      </c>
    </row>
    <row r="664" spans="22:64" x14ac:dyDescent="0.35">
      <c r="V664" s="29">
        <v>7.6000000000001</v>
      </c>
      <c r="W664" s="38">
        <f t="shared" si="418"/>
        <v>398107170.55359</v>
      </c>
      <c r="X664" s="30">
        <f t="shared" si="454"/>
        <v>-6.6910605961528935</v>
      </c>
      <c r="Y664" s="31">
        <f t="shared" si="419"/>
        <v>-95.411315452406583</v>
      </c>
      <c r="Z664" s="31">
        <f t="shared" si="420"/>
        <v>-89.999028244830143</v>
      </c>
      <c r="AA664" s="31">
        <f t="shared" si="421"/>
        <v>73.230411842206124</v>
      </c>
      <c r="AB664" s="31">
        <f t="shared" si="422"/>
        <v>-89.987508860925971</v>
      </c>
      <c r="AC664" s="31">
        <f t="shared" si="423"/>
        <v>43.526815177236301</v>
      </c>
      <c r="AD664" s="31">
        <f t="shared" si="424"/>
        <v>89.618244689700191</v>
      </c>
      <c r="AE664" s="31">
        <f t="shared" si="425"/>
        <v>14.654850970882947</v>
      </c>
      <c r="AF664" s="31">
        <f t="shared" si="426"/>
        <v>-90.368292416055908</v>
      </c>
      <c r="AG664" s="31">
        <f t="shared" si="447"/>
        <v>73.803921600570277</v>
      </c>
      <c r="AH664" s="31">
        <f t="shared" si="427"/>
        <v>-159.82931870757346</v>
      </c>
      <c r="AI664" s="31">
        <f t="shared" si="428"/>
        <v>-89.999999415672008</v>
      </c>
      <c r="AJ664" s="31">
        <f t="shared" si="429"/>
        <v>92.824358343156661</v>
      </c>
      <c r="AK664" s="31">
        <f t="shared" si="430"/>
        <v>89.998691105281523</v>
      </c>
      <c r="AL664" s="32">
        <f t="shared" si="431"/>
        <v>-74.407983419235919</v>
      </c>
      <c r="AM664" s="31">
        <f t="shared" si="432"/>
        <v>-89.989092544142522</v>
      </c>
      <c r="AN664" s="31">
        <f t="shared" si="433"/>
        <v>-67.609022183082445</v>
      </c>
      <c r="AO664" s="31">
        <f t="shared" si="434"/>
        <v>-89.990400854533007</v>
      </c>
      <c r="AP664" s="30">
        <f t="shared" si="448"/>
        <v>19.493882694704595</v>
      </c>
      <c r="AQ664" s="30">
        <f t="shared" si="449"/>
        <v>-19.244228782212005</v>
      </c>
      <c r="AR664" s="31">
        <f t="shared" si="435"/>
        <v>-52.704517299706907</v>
      </c>
      <c r="AS664" s="33">
        <f t="shared" si="436"/>
        <v>-180.3586932705889</v>
      </c>
      <c r="AT664" s="31">
        <f t="shared" si="437"/>
        <v>32.007141065347838</v>
      </c>
      <c r="AU664" s="31">
        <f t="shared" si="438"/>
        <v>88.561826822069051</v>
      </c>
      <c r="AV664" s="32">
        <f t="shared" si="439"/>
        <v>-12.984311773779638</v>
      </c>
      <c r="AW664" s="31">
        <f t="shared" si="440"/>
        <v>-77.039643109674628</v>
      </c>
      <c r="AX664" s="34">
        <f t="shared" si="441"/>
        <v>19.0228292915682</v>
      </c>
      <c r="AY664" s="35">
        <f t="shared" si="442"/>
        <v>11.522183712394423</v>
      </c>
      <c r="AZ664" s="10">
        <f t="shared" si="455"/>
        <v>-148.20499476080084</v>
      </c>
      <c r="BA664" s="10">
        <f t="shared" si="456"/>
        <v>-348.67884797445885</v>
      </c>
      <c r="BB664" s="10">
        <f t="shared" si="443"/>
        <v>-168.67884797445885</v>
      </c>
      <c r="BC664" s="37"/>
      <c r="BD664" s="60">
        <f t="shared" si="444"/>
        <v>-148</v>
      </c>
      <c r="BE664" s="60">
        <f t="shared" si="445"/>
        <v>-349</v>
      </c>
      <c r="BF664" s="60">
        <f t="shared" si="446"/>
        <v>-169</v>
      </c>
      <c r="BI664" s="37">
        <f t="shared" si="450"/>
        <v>-56.502699988853564</v>
      </c>
      <c r="BJ664" s="37">
        <f t="shared" si="451"/>
        <v>-89.914298623998718</v>
      </c>
      <c r="BK664" s="37">
        <f t="shared" si="452"/>
        <v>-58.020606763808573</v>
      </c>
      <c r="BL664" s="37">
        <f t="shared" si="453"/>
        <v>-89.928039792265693</v>
      </c>
    </row>
    <row r="665" spans="22:64" x14ac:dyDescent="0.35">
      <c r="V665" s="29">
        <v>7.6100000000000998</v>
      </c>
      <c r="W665" s="38">
        <f t="shared" si="418"/>
        <v>407380277.80420756</v>
      </c>
      <c r="X665" s="30">
        <f t="shared" si="454"/>
        <v>-6.6910605961528935</v>
      </c>
      <c r="Y665" s="31">
        <f t="shared" si="419"/>
        <v>-95.611315452350354</v>
      </c>
      <c r="Z665" s="31">
        <f t="shared" si="420"/>
        <v>-89.999050364678368</v>
      </c>
      <c r="AA665" s="31">
        <f t="shared" si="421"/>
        <v>73.43041183291588</v>
      </c>
      <c r="AB665" s="31">
        <f t="shared" si="422"/>
        <v>-89.987793193956023</v>
      </c>
      <c r="AC665" s="31">
        <f t="shared" si="423"/>
        <v>43.726806499882841</v>
      </c>
      <c r="AD665" s="31">
        <f t="shared" si="424"/>
        <v>89.626934253010063</v>
      </c>
      <c r="AE665" s="31">
        <f t="shared" si="425"/>
        <v>14.854842284295472</v>
      </c>
      <c r="AF665" s="31">
        <f t="shared" si="426"/>
        <v>-90.359909305624342</v>
      </c>
      <c r="AG665" s="31">
        <f t="shared" si="447"/>
        <v>73.803921600570277</v>
      </c>
      <c r="AH665" s="31">
        <f t="shared" si="427"/>
        <v>-160.02931870757348</v>
      </c>
      <c r="AI665" s="31">
        <f t="shared" si="428"/>
        <v>-89.999999428972927</v>
      </c>
      <c r="AJ665" s="31">
        <f t="shared" si="429"/>
        <v>93.024358343054672</v>
      </c>
      <c r="AK665" s="31">
        <f t="shared" si="430"/>
        <v>89.99872089936278</v>
      </c>
      <c r="AL665" s="32">
        <f t="shared" si="431"/>
        <v>-74.607983412152052</v>
      </c>
      <c r="AM665" s="31">
        <f t="shared" si="432"/>
        <v>-89.98934082814435</v>
      </c>
      <c r="AN665" s="31">
        <f t="shared" si="433"/>
        <v>-67.809022176100584</v>
      </c>
      <c r="AO665" s="31">
        <f t="shared" si="434"/>
        <v>-89.990619357754497</v>
      </c>
      <c r="AP665" s="30">
        <f t="shared" si="448"/>
        <v>19.493882694704595</v>
      </c>
      <c r="AQ665" s="30">
        <f t="shared" si="449"/>
        <v>-19.244228782212005</v>
      </c>
      <c r="AR665" s="31">
        <f t="shared" si="435"/>
        <v>-52.704525979312521</v>
      </c>
      <c r="AS665" s="33">
        <f t="shared" si="436"/>
        <v>-180.35052866337884</v>
      </c>
      <c r="AT665" s="31">
        <f t="shared" si="437"/>
        <v>32.207017936328285</v>
      </c>
      <c r="AU665" s="31">
        <f t="shared" si="438"/>
        <v>88.594550357113576</v>
      </c>
      <c r="AV665" s="32">
        <f t="shared" si="439"/>
        <v>-13.174468733709652</v>
      </c>
      <c r="AW665" s="31">
        <f t="shared" si="440"/>
        <v>-77.325020440077481</v>
      </c>
      <c r="AX665" s="34">
        <f t="shared" si="441"/>
        <v>19.032549202618632</v>
      </c>
      <c r="AY665" s="35">
        <f t="shared" si="442"/>
        <v>11.269529917036095</v>
      </c>
      <c r="AZ665" s="10">
        <f t="shared" si="455"/>
        <v>-148.59528278371269</v>
      </c>
      <c r="BA665" s="10">
        <f t="shared" si="456"/>
        <v>-348.92692597392619</v>
      </c>
      <c r="BB665" s="10">
        <f t="shared" si="443"/>
        <v>-168.92692597392619</v>
      </c>
      <c r="BC665" s="37"/>
      <c r="BD665" s="60">
        <f t="shared" si="444"/>
        <v>-149</v>
      </c>
      <c r="BE665" s="60">
        <f t="shared" si="445"/>
        <v>-349</v>
      </c>
      <c r="BF665" s="60">
        <f t="shared" si="446"/>
        <v>-169</v>
      </c>
      <c r="BI665" s="37">
        <f t="shared" si="450"/>
        <v>-56.702699551534515</v>
      </c>
      <c r="BJ665" s="37">
        <f t="shared" si="451"/>
        <v>-89.916249422673289</v>
      </c>
      <c r="BK665" s="37">
        <f t="shared" si="452"/>
        <v>-58.220606455484294</v>
      </c>
      <c r="BL665" s="37">
        <f t="shared" si="453"/>
        <v>-89.929677804910156</v>
      </c>
    </row>
    <row r="666" spans="22:64" x14ac:dyDescent="0.35">
      <c r="V666" s="29">
        <v>7.6200000000000996</v>
      </c>
      <c r="W666" s="36">
        <f t="shared" si="418"/>
        <v>416869383.47043097</v>
      </c>
      <c r="X666" s="30">
        <f t="shared" si="454"/>
        <v>-6.6910605961528935</v>
      </c>
      <c r="Y666" s="31">
        <f t="shared" si="419"/>
        <v>-95.811315452296611</v>
      </c>
      <c r="Z666" s="31">
        <f t="shared" si="420"/>
        <v>-89.999071981017352</v>
      </c>
      <c r="AA666" s="31">
        <f t="shared" si="421"/>
        <v>73.630411824043733</v>
      </c>
      <c r="AB666" s="31">
        <f t="shared" si="422"/>
        <v>-89.988071054776711</v>
      </c>
      <c r="AC666" s="31">
        <f t="shared" si="423"/>
        <v>43.926798213058419</v>
      </c>
      <c r="AD666" s="31">
        <f t="shared" si="424"/>
        <v>89.6354260342939</v>
      </c>
      <c r="AE666" s="31">
        <f t="shared" si="425"/>
        <v>15.054833988652646</v>
      </c>
      <c r="AF666" s="31">
        <f t="shared" si="426"/>
        <v>-90.351717001500177</v>
      </c>
      <c r="AG666" s="31">
        <f t="shared" si="447"/>
        <v>73.803921600570277</v>
      </c>
      <c r="AH666" s="31">
        <f t="shared" si="427"/>
        <v>-160.22931870757344</v>
      </c>
      <c r="AI666" s="31">
        <f t="shared" si="428"/>
        <v>-89.999999441971099</v>
      </c>
      <c r="AJ666" s="31">
        <f t="shared" si="429"/>
        <v>93.224358342957231</v>
      </c>
      <c r="AK666" s="31">
        <f t="shared" si="430"/>
        <v>89.99875001524795</v>
      </c>
      <c r="AL666" s="32">
        <f t="shared" si="431"/>
        <v>-74.807983405386992</v>
      </c>
      <c r="AM666" s="31">
        <f t="shared" si="432"/>
        <v>-89.989583460512677</v>
      </c>
      <c r="AN666" s="31">
        <f t="shared" si="433"/>
        <v>-68.009022169432924</v>
      </c>
      <c r="AO666" s="31">
        <f t="shared" si="434"/>
        <v>-89.990832887235825</v>
      </c>
      <c r="AP666" s="30">
        <f t="shared" si="448"/>
        <v>19.493882694704595</v>
      </c>
      <c r="AQ666" s="30">
        <f t="shared" si="449"/>
        <v>-19.244228782212005</v>
      </c>
      <c r="AR666" s="31">
        <f t="shared" si="435"/>
        <v>-52.704534268287688</v>
      </c>
      <c r="AS666" s="33">
        <f t="shared" si="436"/>
        <v>-180.34254988873602</v>
      </c>
      <c r="AT666" s="31">
        <f t="shared" si="437"/>
        <v>32.406900345768619</v>
      </c>
      <c r="AU666" s="31">
        <f t="shared" si="438"/>
        <v>88.626529899746686</v>
      </c>
      <c r="AV666" s="32">
        <f t="shared" si="439"/>
        <v>-13.365047832320496</v>
      </c>
      <c r="AW666" s="31">
        <f t="shared" si="440"/>
        <v>-77.604520943759539</v>
      </c>
      <c r="AX666" s="34">
        <f t="shared" si="441"/>
        <v>19.041852513448124</v>
      </c>
      <c r="AY666" s="35">
        <f t="shared" si="442"/>
        <v>11.022008955987147</v>
      </c>
      <c r="AZ666" s="10">
        <f t="shared" si="455"/>
        <v>-148.98598704977442</v>
      </c>
      <c r="BA666" s="10">
        <f t="shared" si="456"/>
        <v>-349.16997528063098</v>
      </c>
      <c r="BB666" s="10">
        <f t="shared" si="443"/>
        <v>-169.16997528063098</v>
      </c>
      <c r="BC666" s="62"/>
      <c r="BD666" s="60">
        <f t="shared" si="444"/>
        <v>-149</v>
      </c>
      <c r="BE666" s="60">
        <f t="shared" si="445"/>
        <v>-349</v>
      </c>
      <c r="BF666" s="60">
        <f t="shared" si="446"/>
        <v>-169</v>
      </c>
      <c r="BI666" s="37">
        <f t="shared" si="450"/>
        <v>-56.90269913389799</v>
      </c>
      <c r="BJ666" s="37">
        <f t="shared" si="451"/>
        <v>-89.918155815936302</v>
      </c>
      <c r="BK666" s="37">
        <f t="shared" si="452"/>
        <v>-58.420606161036858</v>
      </c>
      <c r="BL666" s="37">
        <f t="shared" si="453"/>
        <v>-89.931278531945807</v>
      </c>
    </row>
    <row r="667" spans="22:64" x14ac:dyDescent="0.35">
      <c r="V667" s="29">
        <v>7.6300000000001003</v>
      </c>
      <c r="W667" s="38">
        <f t="shared" si="418"/>
        <v>426579518.80169189</v>
      </c>
      <c r="X667" s="30">
        <f t="shared" si="454"/>
        <v>-6.6910605961528935</v>
      </c>
      <c r="Y667" s="31">
        <f t="shared" si="419"/>
        <v>-96.011315452245356</v>
      </c>
      <c r="Z667" s="31">
        <f t="shared" si="420"/>
        <v>-89.99909310530839</v>
      </c>
      <c r="AA667" s="31">
        <f t="shared" si="421"/>
        <v>73.830411815570955</v>
      </c>
      <c r="AB667" s="31">
        <f t="shared" si="422"/>
        <v>-89.988342590713472</v>
      </c>
      <c r="AC667" s="31">
        <f t="shared" si="423"/>
        <v>44.126790299187839</v>
      </c>
      <c r="AD667" s="31">
        <f t="shared" si="424"/>
        <v>89.643724534513467</v>
      </c>
      <c r="AE667" s="31">
        <f t="shared" si="425"/>
        <v>15.254826066360543</v>
      </c>
      <c r="AF667" s="31">
        <f t="shared" si="426"/>
        <v>-90.343711161508395</v>
      </c>
      <c r="AG667" s="31">
        <f t="shared" si="447"/>
        <v>73.803921600570277</v>
      </c>
      <c r="AH667" s="31">
        <f t="shared" si="427"/>
        <v>-160.42931870757346</v>
      </c>
      <c r="AI667" s="31">
        <f t="shared" si="428"/>
        <v>-89.999999454673372</v>
      </c>
      <c r="AJ667" s="31">
        <f t="shared" si="429"/>
        <v>93.42435834286421</v>
      </c>
      <c r="AK667" s="31">
        <f t="shared" si="430"/>
        <v>89.998778468374667</v>
      </c>
      <c r="AL667" s="32">
        <f t="shared" si="431"/>
        <v>-75.007983398926456</v>
      </c>
      <c r="AM667" s="31">
        <f t="shared" si="432"/>
        <v>-89.989820569894391</v>
      </c>
      <c r="AN667" s="31">
        <f t="shared" si="433"/>
        <v>-68.209022163065427</v>
      </c>
      <c r="AO667" s="31">
        <f t="shared" si="434"/>
        <v>-89.991041556193096</v>
      </c>
      <c r="AP667" s="30">
        <f t="shared" si="448"/>
        <v>19.493882694704595</v>
      </c>
      <c r="AQ667" s="30">
        <f t="shared" si="449"/>
        <v>-19.244228782212005</v>
      </c>
      <c r="AR667" s="31">
        <f t="shared" si="435"/>
        <v>-52.704542184212293</v>
      </c>
      <c r="AS667" s="33">
        <f t="shared" si="436"/>
        <v>-180.33475271770149</v>
      </c>
      <c r="AT667" s="31">
        <f t="shared" si="437"/>
        <v>32.606788044683739</v>
      </c>
      <c r="AU667" s="31">
        <f t="shared" si="438"/>
        <v>88.657782326198884</v>
      </c>
      <c r="AV667" s="32">
        <f t="shared" si="439"/>
        <v>-13.556031823859364</v>
      </c>
      <c r="AW667" s="31">
        <f t="shared" si="440"/>
        <v>-77.878239581446863</v>
      </c>
      <c r="AX667" s="34">
        <f t="shared" si="441"/>
        <v>19.050756220824375</v>
      </c>
      <c r="AY667" s="35">
        <f t="shared" si="442"/>
        <v>10.779542744752021</v>
      </c>
      <c r="AZ667" s="10">
        <f t="shared" si="455"/>
        <v>-149.37709057828792</v>
      </c>
      <c r="BA667" s="10">
        <f t="shared" si="456"/>
        <v>-349.40807160960458</v>
      </c>
      <c r="BB667" s="10">
        <f t="shared" si="443"/>
        <v>-169.40807160960458</v>
      </c>
      <c r="BC667" s="37"/>
      <c r="BD667" s="60">
        <f t="shared" si="444"/>
        <v>-149</v>
      </c>
      <c r="BE667" s="60">
        <f t="shared" si="445"/>
        <v>-349</v>
      </c>
      <c r="BF667" s="60">
        <f t="shared" si="446"/>
        <v>-169</v>
      </c>
      <c r="BI667" s="37">
        <f t="shared" si="450"/>
        <v>-57.102698735058233</v>
      </c>
      <c r="BJ667" s="37">
        <f t="shared" si="451"/>
        <v>-89.920018814565822</v>
      </c>
      <c r="BK667" s="37">
        <f t="shared" si="452"/>
        <v>-58.620605879841776</v>
      </c>
      <c r="BL667" s="37">
        <f t="shared" si="453"/>
        <v>-89.932842822089299</v>
      </c>
    </row>
    <row r="668" spans="22:64" x14ac:dyDescent="0.35">
      <c r="V668" s="29">
        <v>7.6400000000001</v>
      </c>
      <c r="W668" s="38">
        <f t="shared" si="418"/>
        <v>436515832.24026746</v>
      </c>
      <c r="X668" s="30">
        <f t="shared" si="454"/>
        <v>-6.6910605961528935</v>
      </c>
      <c r="Y668" s="31">
        <f t="shared" si="419"/>
        <v>-96.211315452196402</v>
      </c>
      <c r="Z668" s="31">
        <f t="shared" si="420"/>
        <v>-89.999113748751881</v>
      </c>
      <c r="AA668" s="31">
        <f t="shared" si="421"/>
        <v>74.030411807479496</v>
      </c>
      <c r="AB668" s="31">
        <f t="shared" si="422"/>
        <v>-89.988607945738224</v>
      </c>
      <c r="AC668" s="31">
        <f t="shared" si="423"/>
        <v>44.326782741486603</v>
      </c>
      <c r="AD668" s="31">
        <f t="shared" si="424"/>
        <v>89.651834152249933</v>
      </c>
      <c r="AE668" s="31">
        <f t="shared" si="425"/>
        <v>15.454818500616803</v>
      </c>
      <c r="AF668" s="31">
        <f t="shared" si="426"/>
        <v>-90.335887542240187</v>
      </c>
      <c r="AG668" s="31">
        <f t="shared" si="447"/>
        <v>73.803921600570277</v>
      </c>
      <c r="AH668" s="31">
        <f t="shared" si="427"/>
        <v>-160.62931870757347</v>
      </c>
      <c r="AI668" s="31">
        <f t="shared" si="428"/>
        <v>-89.999999467086539</v>
      </c>
      <c r="AJ668" s="31">
        <f t="shared" si="429"/>
        <v>93.624358342775366</v>
      </c>
      <c r="AK668" s="31">
        <f t="shared" si="430"/>
        <v>89.998806273829146</v>
      </c>
      <c r="AL668" s="32">
        <f t="shared" si="431"/>
        <v>-75.207983392756674</v>
      </c>
      <c r="AM668" s="31">
        <f t="shared" si="432"/>
        <v>-89.990052282007966</v>
      </c>
      <c r="AN668" s="31">
        <f t="shared" si="433"/>
        <v>-68.409022156984506</v>
      </c>
      <c r="AO668" s="31">
        <f t="shared" si="434"/>
        <v>-89.991245475265359</v>
      </c>
      <c r="AP668" s="30">
        <f t="shared" si="448"/>
        <v>19.493882694704595</v>
      </c>
      <c r="AQ668" s="30">
        <f t="shared" si="449"/>
        <v>-19.244228782212005</v>
      </c>
      <c r="AR668" s="31">
        <f t="shared" si="435"/>
        <v>-52.704549743875113</v>
      </c>
      <c r="AS668" s="33">
        <f t="shared" si="436"/>
        <v>-180.32713301750556</v>
      </c>
      <c r="AT668" s="31">
        <f t="shared" si="437"/>
        <v>32.806680795269372</v>
      </c>
      <c r="AU668" s="31">
        <f t="shared" si="438"/>
        <v>88.688324132490948</v>
      </c>
      <c r="AV668" s="32">
        <f t="shared" si="439"/>
        <v>-13.747404094685375</v>
      </c>
      <c r="AW668" s="31">
        <f t="shared" si="440"/>
        <v>-78.146271483801797</v>
      </c>
      <c r="AX668" s="34">
        <f t="shared" si="441"/>
        <v>19.059276700583997</v>
      </c>
      <c r="AY668" s="35">
        <f t="shared" si="442"/>
        <v>10.54205264868915</v>
      </c>
      <c r="AZ668" s="10">
        <f t="shared" si="455"/>
        <v>-149.76857700876278</v>
      </c>
      <c r="BA668" s="10">
        <f t="shared" si="456"/>
        <v>-349.64129127988764</v>
      </c>
      <c r="BB668" s="10">
        <f t="shared" si="443"/>
        <v>-169.64129127988764</v>
      </c>
      <c r="BC668" s="37"/>
      <c r="BD668" s="60">
        <f t="shared" si="444"/>
        <v>-150</v>
      </c>
      <c r="BE668" s="60">
        <f t="shared" si="445"/>
        <v>-350</v>
      </c>
      <c r="BF668" s="60">
        <f t="shared" si="446"/>
        <v>-170</v>
      </c>
      <c r="BI668" s="37">
        <f t="shared" si="450"/>
        <v>-57.302698354169159</v>
      </c>
      <c r="BJ668" s="37">
        <f t="shared" si="451"/>
        <v>-89.921839406332566</v>
      </c>
      <c r="BK668" s="37">
        <f t="shared" si="452"/>
        <v>-58.820605611302511</v>
      </c>
      <c r="BL668" s="37">
        <f t="shared" si="453"/>
        <v>-89.934371504738635</v>
      </c>
    </row>
    <row r="669" spans="22:64" x14ac:dyDescent="0.35">
      <c r="V669" s="29">
        <v>7.6500000000000998</v>
      </c>
      <c r="W669" s="36">
        <f t="shared" si="418"/>
        <v>446683592.15106696</v>
      </c>
      <c r="X669" s="30">
        <f t="shared" si="454"/>
        <v>-6.6910605961528935</v>
      </c>
      <c r="Y669" s="31">
        <f t="shared" si="419"/>
        <v>-96.411315452149623</v>
      </c>
      <c r="Z669" s="31">
        <f t="shared" si="420"/>
        <v>-89.999133922293225</v>
      </c>
      <c r="AA669" s="31">
        <f t="shared" si="421"/>
        <v>74.230411799752204</v>
      </c>
      <c r="AB669" s="31">
        <f t="shared" si="422"/>
        <v>-89.988867260545646</v>
      </c>
      <c r="AC669" s="31">
        <f t="shared" si="423"/>
        <v>44.526775523925686</v>
      </c>
      <c r="AD669" s="31">
        <f t="shared" si="424"/>
        <v>89.659759186029532</v>
      </c>
      <c r="AE669" s="31">
        <f t="shared" si="425"/>
        <v>15.654811275375373</v>
      </c>
      <c r="AF669" s="31">
        <f t="shared" si="426"/>
        <v>-90.328241996809339</v>
      </c>
      <c r="AG669" s="31">
        <f t="shared" si="447"/>
        <v>73.803921600570277</v>
      </c>
      <c r="AH669" s="31">
        <f t="shared" si="427"/>
        <v>-160.82931870757346</v>
      </c>
      <c r="AI669" s="31">
        <f t="shared" si="428"/>
        <v>-89.999999479217124</v>
      </c>
      <c r="AJ669" s="31">
        <f t="shared" si="429"/>
        <v>93.82435834269053</v>
      </c>
      <c r="AK669" s="31">
        <f t="shared" si="430"/>
        <v>89.998833446354197</v>
      </c>
      <c r="AL669" s="32">
        <f t="shared" si="431"/>
        <v>-75.407983386864572</v>
      </c>
      <c r="AM669" s="31">
        <f t="shared" si="432"/>
        <v>-89.990278719710219</v>
      </c>
      <c r="AN669" s="31">
        <f t="shared" si="433"/>
        <v>-68.609022151177228</v>
      </c>
      <c r="AO669" s="31">
        <f t="shared" si="434"/>
        <v>-89.991444752573145</v>
      </c>
      <c r="AP669" s="30">
        <f t="shared" si="448"/>
        <v>19.493882694704595</v>
      </c>
      <c r="AQ669" s="30">
        <f t="shared" si="449"/>
        <v>-19.244228782212005</v>
      </c>
      <c r="AR669" s="31">
        <f t="shared" si="435"/>
        <v>-52.704556963309265</v>
      </c>
      <c r="AS669" s="33">
        <f t="shared" si="436"/>
        <v>-180.31968674938247</v>
      </c>
      <c r="AT669" s="31">
        <f t="shared" si="437"/>
        <v>33.006578370401328</v>
      </c>
      <c r="AU669" s="31">
        <f t="shared" si="438"/>
        <v>88.718171442825962</v>
      </c>
      <c r="AV669" s="32">
        <f t="shared" si="439"/>
        <v>-13.939148646252168</v>
      </c>
      <c r="AW669" s="31">
        <f t="shared" si="440"/>
        <v>-78.408711818077094</v>
      </c>
      <c r="AX669" s="34">
        <f t="shared" si="441"/>
        <v>19.067429724149161</v>
      </c>
      <c r="AY669" s="35">
        <f t="shared" si="442"/>
        <v>10.309459624748868</v>
      </c>
      <c r="AZ669" s="10">
        <f t="shared" si="455"/>
        <v>-150.16043058443248</v>
      </c>
      <c r="BA669" s="10">
        <f t="shared" si="456"/>
        <v>-349.86971107157018</v>
      </c>
      <c r="BB669" s="10">
        <f t="shared" si="443"/>
        <v>-169.86971107157018</v>
      </c>
      <c r="BC669" s="62"/>
      <c r="BD669" s="60">
        <f t="shared" si="444"/>
        <v>-150</v>
      </c>
      <c r="BE669" s="60">
        <f t="shared" si="445"/>
        <v>-350</v>
      </c>
      <c r="BF669" s="60">
        <f t="shared" si="446"/>
        <v>-170</v>
      </c>
      <c r="BI669" s="37">
        <f t="shared" si="450"/>
        <v>-57.502697990422888</v>
      </c>
      <c r="BJ669" s="37">
        <f t="shared" si="451"/>
        <v>-89.923618556523721</v>
      </c>
      <c r="BK669" s="37">
        <f t="shared" si="452"/>
        <v>-59.020605354849486</v>
      </c>
      <c r="BL669" s="37">
        <f t="shared" si="453"/>
        <v>-89.935865390412872</v>
      </c>
    </row>
    <row r="670" spans="22:64" x14ac:dyDescent="0.35">
      <c r="V670" s="29">
        <v>7.6600000000000996</v>
      </c>
      <c r="W670" s="38">
        <f t="shared" si="418"/>
        <v>457088189.61498129</v>
      </c>
      <c r="X670" s="30">
        <f t="shared" si="454"/>
        <v>-6.6910605961528935</v>
      </c>
      <c r="Y670" s="31">
        <f t="shared" si="419"/>
        <v>-96.611315452104961</v>
      </c>
      <c r="Z670" s="31">
        <f t="shared" si="420"/>
        <v>-89.999153636628691</v>
      </c>
      <c r="AA670" s="31">
        <f t="shared" si="421"/>
        <v>74.430411792372695</v>
      </c>
      <c r="AB670" s="31">
        <f t="shared" si="422"/>
        <v>-89.989120672627834</v>
      </c>
      <c r="AC670" s="31">
        <f t="shared" si="423"/>
        <v>44.726768631197316</v>
      </c>
      <c r="AD670" s="31">
        <f t="shared" si="424"/>
        <v>89.66750383659641</v>
      </c>
      <c r="AE670" s="31">
        <f t="shared" si="425"/>
        <v>15.854804375312156</v>
      </c>
      <c r="AF670" s="31">
        <f t="shared" si="426"/>
        <v>-90.320770472660115</v>
      </c>
      <c r="AG670" s="31">
        <f t="shared" si="447"/>
        <v>73.803921600570277</v>
      </c>
      <c r="AH670" s="31">
        <f t="shared" si="427"/>
        <v>-161.02931870757345</v>
      </c>
      <c r="AI670" s="31">
        <f t="shared" si="428"/>
        <v>-89.999999491071591</v>
      </c>
      <c r="AJ670" s="31">
        <f t="shared" si="429"/>
        <v>94.024358342609489</v>
      </c>
      <c r="AK670" s="31">
        <f t="shared" si="430"/>
        <v>89.99886000035707</v>
      </c>
      <c r="AL670" s="32">
        <f t="shared" si="431"/>
        <v>-75.607983381237659</v>
      </c>
      <c r="AM670" s="31">
        <f t="shared" si="432"/>
        <v>-89.990500003061385</v>
      </c>
      <c r="AN670" s="31">
        <f t="shared" si="433"/>
        <v>-68.809022145631346</v>
      </c>
      <c r="AO670" s="31">
        <f t="shared" si="434"/>
        <v>-89.991639493775907</v>
      </c>
      <c r="AP670" s="30">
        <f t="shared" si="448"/>
        <v>19.493882694704595</v>
      </c>
      <c r="AQ670" s="30">
        <f t="shared" si="449"/>
        <v>-19.244228782212005</v>
      </c>
      <c r="AR670" s="31">
        <f t="shared" si="435"/>
        <v>-52.704563857826599</v>
      </c>
      <c r="AS670" s="33">
        <f t="shared" si="436"/>
        <v>-180.31240996643601</v>
      </c>
      <c r="AT670" s="31">
        <f t="shared" si="437"/>
        <v>33.206480553156695</v>
      </c>
      <c r="AU670" s="31">
        <f t="shared" si="438"/>
        <v>88.747340017808</v>
      </c>
      <c r="AV670" s="32">
        <f t="shared" si="439"/>
        <v>-14.131250077998853</v>
      </c>
      <c r="AW670" s="31">
        <f t="shared" si="440"/>
        <v>-78.665655663888074</v>
      </c>
      <c r="AX670" s="34">
        <f t="shared" si="441"/>
        <v>19.075230475157841</v>
      </c>
      <c r="AY670" s="35">
        <f t="shared" si="442"/>
        <v>10.081684353919925</v>
      </c>
      <c r="AZ670" s="10">
        <f t="shared" si="455"/>
        <v>-150.55263613565535</v>
      </c>
      <c r="BA670" s="10">
        <f t="shared" si="456"/>
        <v>-350.09340809215246</v>
      </c>
      <c r="BB670" s="10">
        <f t="shared" si="443"/>
        <v>-170.09340809215246</v>
      </c>
      <c r="BC670" s="37"/>
      <c r="BD670" s="60">
        <f t="shared" si="444"/>
        <v>-151</v>
      </c>
      <c r="BE670" s="60">
        <f t="shared" si="445"/>
        <v>-350</v>
      </c>
      <c r="BF670" s="60">
        <f t="shared" si="446"/>
        <v>-170</v>
      </c>
      <c r="BI670" s="37">
        <f t="shared" si="450"/>
        <v>-57.702697643047863</v>
      </c>
      <c r="BJ670" s="37">
        <f t="shared" si="451"/>
        <v>-89.925357208454528</v>
      </c>
      <c r="BK670" s="37">
        <f t="shared" si="452"/>
        <v>-59.220605109938731</v>
      </c>
      <c r="BL670" s="37">
        <f t="shared" si="453"/>
        <v>-89.937325271181848</v>
      </c>
    </row>
    <row r="671" spans="22:64" x14ac:dyDescent="0.35">
      <c r="V671" s="29">
        <v>7.6700000000001003</v>
      </c>
      <c r="W671" s="38">
        <f t="shared" si="418"/>
        <v>467735141.28730685</v>
      </c>
      <c r="X671" s="30">
        <f t="shared" si="454"/>
        <v>-6.6910605961528935</v>
      </c>
      <c r="Y671" s="31">
        <f t="shared" si="419"/>
        <v>-96.811315452062303</v>
      </c>
      <c r="Z671" s="31">
        <f t="shared" si="420"/>
        <v>-89.9991729022111</v>
      </c>
      <c r="AA671" s="31">
        <f t="shared" si="421"/>
        <v>74.630411785325322</v>
      </c>
      <c r="AB671" s="31">
        <f t="shared" si="422"/>
        <v>-89.989368316347196</v>
      </c>
      <c r="AC671" s="31">
        <f t="shared" si="423"/>
        <v>44.926762048682619</v>
      </c>
      <c r="AD671" s="31">
        <f t="shared" si="424"/>
        <v>89.675072209134129</v>
      </c>
      <c r="AE671" s="31">
        <f t="shared" si="425"/>
        <v>16.054797785792744</v>
      </c>
      <c r="AF671" s="31">
        <f t="shared" si="426"/>
        <v>-90.313469009424153</v>
      </c>
      <c r="AG671" s="31">
        <f t="shared" si="447"/>
        <v>73.803921600570277</v>
      </c>
      <c r="AH671" s="31">
        <f t="shared" si="427"/>
        <v>-161.22931870757344</v>
      </c>
      <c r="AI671" s="31">
        <f t="shared" si="428"/>
        <v>-89.999999502656223</v>
      </c>
      <c r="AJ671" s="31">
        <f t="shared" si="429"/>
        <v>94.224358342532099</v>
      </c>
      <c r="AK671" s="31">
        <f t="shared" si="430"/>
        <v>89.998885949917053</v>
      </c>
      <c r="AL671" s="32">
        <f t="shared" si="431"/>
        <v>-75.807983375863998</v>
      </c>
      <c r="AM671" s="31">
        <f t="shared" si="432"/>
        <v>-89.990716249388782</v>
      </c>
      <c r="AN671" s="31">
        <f t="shared" si="433"/>
        <v>-69.009022140335063</v>
      </c>
      <c r="AO671" s="31">
        <f t="shared" si="434"/>
        <v>-89.991829802127953</v>
      </c>
      <c r="AP671" s="30">
        <f t="shared" si="448"/>
        <v>19.493882694704595</v>
      </c>
      <c r="AQ671" s="30">
        <f t="shared" si="449"/>
        <v>-19.244228782212005</v>
      </c>
      <c r="AR671" s="31">
        <f t="shared" si="435"/>
        <v>-52.704570442049729</v>
      </c>
      <c r="AS671" s="33">
        <f t="shared" si="436"/>
        <v>-180.30529881155212</v>
      </c>
      <c r="AT671" s="31">
        <f t="shared" si="437"/>
        <v>33.406387136356585</v>
      </c>
      <c r="AU671" s="31">
        <f t="shared" si="438"/>
        <v>88.775845262489952</v>
      </c>
      <c r="AV671" s="32">
        <f t="shared" si="439"/>
        <v>-14.323693570212132</v>
      </c>
      <c r="AW671" s="31">
        <f t="shared" si="440"/>
        <v>-78.917197897729366</v>
      </c>
      <c r="AX671" s="34">
        <f t="shared" si="441"/>
        <v>19.082693566144453</v>
      </c>
      <c r="AY671" s="35">
        <f t="shared" si="442"/>
        <v>9.8586473647605857</v>
      </c>
      <c r="AZ671" s="10">
        <f t="shared" si="455"/>
        <v>-150.94517906326331</v>
      </c>
      <c r="BA671" s="10">
        <f t="shared" si="456"/>
        <v>-350.31245965184598</v>
      </c>
      <c r="BB671" s="10">
        <f t="shared" si="443"/>
        <v>-170.31245965184598</v>
      </c>
      <c r="BC671" s="37"/>
      <c r="BD671" s="60">
        <f t="shared" si="444"/>
        <v>-151</v>
      </c>
      <c r="BE671" s="60">
        <f t="shared" si="445"/>
        <v>-350</v>
      </c>
      <c r="BF671" s="60">
        <f t="shared" si="446"/>
        <v>-170</v>
      </c>
      <c r="BI671" s="37">
        <f t="shared" si="450"/>
        <v>-57.902697311307264</v>
      </c>
      <c r="BJ671" s="37">
        <f t="shared" si="451"/>
        <v>-89.927056283968412</v>
      </c>
      <c r="BK671" s="37">
        <f t="shared" si="452"/>
        <v>-59.420604876050767</v>
      </c>
      <c r="BL671" s="37">
        <f t="shared" si="453"/>
        <v>-89.938751921086094</v>
      </c>
    </row>
    <row r="672" spans="22:64" x14ac:dyDescent="0.35">
      <c r="V672" s="29">
        <v>7.6800000000001001</v>
      </c>
      <c r="W672" s="36">
        <f t="shared" si="418"/>
        <v>478630092.3227495</v>
      </c>
      <c r="X672" s="30">
        <f t="shared" si="454"/>
        <v>-6.6910605961528935</v>
      </c>
      <c r="Y672" s="31">
        <f t="shared" si="419"/>
        <v>-97.011315452021591</v>
      </c>
      <c r="Z672" s="31">
        <f t="shared" si="420"/>
        <v>-89.999191729255301</v>
      </c>
      <c r="AA672" s="31">
        <f t="shared" si="421"/>
        <v>74.830411778595135</v>
      </c>
      <c r="AB672" s="31">
        <f t="shared" si="422"/>
        <v>-89.989610323007696</v>
      </c>
      <c r="AC672" s="31">
        <f t="shared" si="423"/>
        <v>45.126755762420586</v>
      </c>
      <c r="AD672" s="31">
        <f t="shared" si="424"/>
        <v>89.68246831543695</v>
      </c>
      <c r="AE672" s="31">
        <f t="shared" si="425"/>
        <v>16.254791492841235</v>
      </c>
      <c r="AF672" s="31">
        <f t="shared" si="426"/>
        <v>-90.306333736826048</v>
      </c>
      <c r="AG672" s="31">
        <f t="shared" si="447"/>
        <v>73.803921600570277</v>
      </c>
      <c r="AH672" s="31">
        <f t="shared" si="427"/>
        <v>-161.42931870757349</v>
      </c>
      <c r="AI672" s="31">
        <f t="shared" si="428"/>
        <v>-89.999999513977144</v>
      </c>
      <c r="AJ672" s="31">
        <f t="shared" si="429"/>
        <v>94.42435834245822</v>
      </c>
      <c r="AK672" s="31">
        <f t="shared" si="430"/>
        <v>89.998911308792927</v>
      </c>
      <c r="AL672" s="32">
        <f t="shared" si="431"/>
        <v>-76.007983370732205</v>
      </c>
      <c r="AM672" s="31">
        <f t="shared" si="432"/>
        <v>-89.990927573349083</v>
      </c>
      <c r="AN672" s="31">
        <f t="shared" si="433"/>
        <v>-69.209022135277195</v>
      </c>
      <c r="AO672" s="31">
        <f t="shared" si="434"/>
        <v>-89.9920157785333</v>
      </c>
      <c r="AP672" s="30">
        <f t="shared" si="448"/>
        <v>19.493882694704595</v>
      </c>
      <c r="AQ672" s="30">
        <f t="shared" si="449"/>
        <v>-19.244228782212005</v>
      </c>
      <c r="AR672" s="31">
        <f t="shared" si="435"/>
        <v>-52.704576729943369</v>
      </c>
      <c r="AS672" s="33">
        <f t="shared" si="436"/>
        <v>-180.29834951535935</v>
      </c>
      <c r="AT672" s="31">
        <f t="shared" si="437"/>
        <v>33.606297922129258</v>
      </c>
      <c r="AU672" s="31">
        <f t="shared" si="438"/>
        <v>88.803702234253294</v>
      </c>
      <c r="AV672" s="32">
        <f t="shared" si="439"/>
        <v>-14.51646486691561</v>
      </c>
      <c r="AW672" s="31">
        <f t="shared" si="440"/>
        <v>-79.163433085860603</v>
      </c>
      <c r="AX672" s="34">
        <f t="shared" si="441"/>
        <v>19.089833055213646</v>
      </c>
      <c r="AY672" s="35">
        <f t="shared" si="442"/>
        <v>9.6402691483926901</v>
      </c>
      <c r="AZ672" s="10">
        <f t="shared" si="455"/>
        <v>-151.33804532191664</v>
      </c>
      <c r="BA672" s="10">
        <f t="shared" si="456"/>
        <v>-350.52694314743962</v>
      </c>
      <c r="BB672" s="10">
        <f t="shared" si="443"/>
        <v>-170.52694314743962</v>
      </c>
      <c r="BC672" s="62"/>
      <c r="BD672" s="60">
        <f t="shared" si="444"/>
        <v>-151</v>
      </c>
      <c r="BE672" s="60">
        <f t="shared" si="445"/>
        <v>-351</v>
      </c>
      <c r="BF672" s="60">
        <f t="shared" si="446"/>
        <v>-171</v>
      </c>
      <c r="BI672" s="37">
        <f t="shared" si="450"/>
        <v>-58.102696994497421</v>
      </c>
      <c r="BJ672" s="37">
        <f t="shared" si="451"/>
        <v>-89.928716683925785</v>
      </c>
      <c r="BK672" s="37">
        <f t="shared" si="452"/>
        <v>-59.620604652689487</v>
      </c>
      <c r="BL672" s="37">
        <f t="shared" si="453"/>
        <v>-89.940146096547181</v>
      </c>
    </row>
    <row r="673" spans="22:64" x14ac:dyDescent="0.35">
      <c r="V673" s="29">
        <v>7.6900000000000999</v>
      </c>
      <c r="W673" s="38">
        <f t="shared" si="418"/>
        <v>489778819.36855984</v>
      </c>
      <c r="X673" s="30">
        <f t="shared" si="454"/>
        <v>-6.6910605961528935</v>
      </c>
      <c r="Y673" s="31">
        <f t="shared" si="419"/>
        <v>-97.211315451982685</v>
      </c>
      <c r="Z673" s="31">
        <f t="shared" si="420"/>
        <v>-89.99921012774368</v>
      </c>
      <c r="AA673" s="31">
        <f t="shared" si="421"/>
        <v>75.030411772167852</v>
      </c>
      <c r="AB673" s="31">
        <f t="shared" si="422"/>
        <v>-89.989846820924413</v>
      </c>
      <c r="AC673" s="31">
        <f t="shared" si="423"/>
        <v>45.326749759078439</v>
      </c>
      <c r="AD673" s="31">
        <f t="shared" si="424"/>
        <v>89.689696076031822</v>
      </c>
      <c r="AE673" s="31">
        <f t="shared" si="425"/>
        <v>16.454785483110712</v>
      </c>
      <c r="AF673" s="31">
        <f t="shared" si="426"/>
        <v>-90.299360872636271</v>
      </c>
      <c r="AG673" s="31">
        <f t="shared" si="447"/>
        <v>73.803921600570277</v>
      </c>
      <c r="AH673" s="31">
        <f t="shared" si="427"/>
        <v>-161.62931870757347</v>
      </c>
      <c r="AI673" s="31">
        <f t="shared" si="428"/>
        <v>-89.99999952504038</v>
      </c>
      <c r="AJ673" s="31">
        <f t="shared" si="429"/>
        <v>94.624358342387637</v>
      </c>
      <c r="AK673" s="31">
        <f t="shared" si="430"/>
        <v>89.998936090430306</v>
      </c>
      <c r="AL673" s="32">
        <f t="shared" si="431"/>
        <v>-76.207983365831367</v>
      </c>
      <c r="AM673" s="31">
        <f t="shared" si="432"/>
        <v>-89.991134086988993</v>
      </c>
      <c r="AN673" s="31">
        <f t="shared" si="433"/>
        <v>-69.409022130446928</v>
      </c>
      <c r="AO673" s="31">
        <f t="shared" si="434"/>
        <v>-89.992197521599067</v>
      </c>
      <c r="AP673" s="30">
        <f t="shared" si="448"/>
        <v>19.493882694704595</v>
      </c>
      <c r="AQ673" s="30">
        <f t="shared" si="449"/>
        <v>-19.244228782212005</v>
      </c>
      <c r="AR673" s="31">
        <f t="shared" si="435"/>
        <v>-52.704582734843626</v>
      </c>
      <c r="AS673" s="33">
        <f t="shared" si="436"/>
        <v>-180.29155839423532</v>
      </c>
      <c r="AT673" s="31">
        <f t="shared" si="437"/>
        <v>33.806212721492756</v>
      </c>
      <c r="AU673" s="31">
        <f t="shared" si="438"/>
        <v>88.830925650522914</v>
      </c>
      <c r="AV673" s="32">
        <f t="shared" si="439"/>
        <v>-14.709550258836972</v>
      </c>
      <c r="AW673" s="31">
        <f t="shared" si="440"/>
        <v>-79.404455385186495</v>
      </c>
      <c r="AX673" s="34">
        <f t="shared" si="441"/>
        <v>19.096662462655786</v>
      </c>
      <c r="AY673" s="35">
        <f t="shared" si="442"/>
        <v>9.4264702653364196</v>
      </c>
      <c r="AZ673" s="10">
        <f t="shared" si="455"/>
        <v>-151.73122140351529</v>
      </c>
      <c r="BA673" s="10">
        <f t="shared" si="456"/>
        <v>-350.73693595434918</v>
      </c>
      <c r="BB673" s="10">
        <f t="shared" si="443"/>
        <v>-170.73693595434918</v>
      </c>
      <c r="BC673" s="37"/>
      <c r="BD673" s="60">
        <f t="shared" si="444"/>
        <v>-152</v>
      </c>
      <c r="BE673" s="60">
        <f t="shared" si="445"/>
        <v>-351</v>
      </c>
      <c r="BF673" s="60">
        <f t="shared" si="446"/>
        <v>-171</v>
      </c>
      <c r="BI673" s="37">
        <f t="shared" si="450"/>
        <v>-58.302696691946352</v>
      </c>
      <c r="BJ673" s="37">
        <f t="shared" si="451"/>
        <v>-89.930339288681481</v>
      </c>
      <c r="BK673" s="37">
        <f t="shared" si="452"/>
        <v>-59.8206044393811</v>
      </c>
      <c r="BL673" s="37">
        <f t="shared" si="453"/>
        <v>-89.941508536768794</v>
      </c>
    </row>
    <row r="674" spans="22:64" x14ac:dyDescent="0.35">
      <c r="V674" s="29">
        <v>7.7000000000000997</v>
      </c>
      <c r="W674" s="38">
        <f t="shared" si="418"/>
        <v>501187233.62738854</v>
      </c>
      <c r="X674" s="30">
        <f t="shared" si="454"/>
        <v>-6.6910605961528935</v>
      </c>
      <c r="Y674" s="31">
        <f t="shared" si="419"/>
        <v>-97.411315451945541</v>
      </c>
      <c r="Z674" s="31">
        <f t="shared" si="420"/>
        <v>-89.999228107431307</v>
      </c>
      <c r="AA674" s="31">
        <f t="shared" si="421"/>
        <v>75.230411766029846</v>
      </c>
      <c r="AB674" s="31">
        <f t="shared" si="422"/>
        <v>-89.990077935491627</v>
      </c>
      <c r="AC674" s="31">
        <f t="shared" si="423"/>
        <v>45.526744025923449</v>
      </c>
      <c r="AD674" s="31">
        <f t="shared" si="424"/>
        <v>89.696759322252376</v>
      </c>
      <c r="AE674" s="31">
        <f t="shared" si="425"/>
        <v>16.65477974385486</v>
      </c>
      <c r="AF674" s="31">
        <f t="shared" si="426"/>
        <v>-90.292546720670543</v>
      </c>
      <c r="AG674" s="31">
        <f t="shared" si="447"/>
        <v>73.803921600570277</v>
      </c>
      <c r="AH674" s="31">
        <f t="shared" si="427"/>
        <v>-161.82931870757346</v>
      </c>
      <c r="AI674" s="31">
        <f t="shared" si="428"/>
        <v>-89.999999535851771</v>
      </c>
      <c r="AJ674" s="31">
        <f t="shared" si="429"/>
        <v>94.824358342320238</v>
      </c>
      <c r="AK674" s="31">
        <f t="shared" si="430"/>
        <v>89.998960307968773</v>
      </c>
      <c r="AL674" s="32">
        <f t="shared" si="431"/>
        <v>-76.407983361151096</v>
      </c>
      <c r="AM674" s="31">
        <f t="shared" si="432"/>
        <v>-89.991335899804767</v>
      </c>
      <c r="AN674" s="31">
        <f t="shared" si="433"/>
        <v>-69.609022125834045</v>
      </c>
      <c r="AO674" s="31">
        <f t="shared" si="434"/>
        <v>-89.992375127687765</v>
      </c>
      <c r="AP674" s="30">
        <f t="shared" si="448"/>
        <v>19.493882694704595</v>
      </c>
      <c r="AQ674" s="30">
        <f t="shared" si="449"/>
        <v>-19.244228782212005</v>
      </c>
      <c r="AR674" s="31">
        <f t="shared" si="435"/>
        <v>-52.704588469486595</v>
      </c>
      <c r="AS674" s="33">
        <f t="shared" si="436"/>
        <v>-180.28492184835829</v>
      </c>
      <c r="AT674" s="31">
        <f t="shared" si="437"/>
        <v>34.006131353956221</v>
      </c>
      <c r="AU674" s="31">
        <f t="shared" si="438"/>
        <v>88.857529896319406</v>
      </c>
      <c r="AV674" s="32">
        <f t="shared" si="439"/>
        <v>-14.902936566498274</v>
      </c>
      <c r="AW674" s="31">
        <f t="shared" si="440"/>
        <v>-79.64035845176015</v>
      </c>
      <c r="AX674" s="34">
        <f t="shared" si="441"/>
        <v>19.103194787457944</v>
      </c>
      <c r="AY674" s="35">
        <f t="shared" si="442"/>
        <v>9.2171714445592556</v>
      </c>
      <c r="AZ674" s="10">
        <f t="shared" si="455"/>
        <v>-152.12469432071413</v>
      </c>
      <c r="BA674" s="10">
        <f t="shared" si="456"/>
        <v>-350.94251532647922</v>
      </c>
      <c r="BB674" s="10">
        <f t="shared" si="443"/>
        <v>-170.94251532647922</v>
      </c>
      <c r="BC674" s="37"/>
      <c r="BD674" s="60">
        <f t="shared" si="444"/>
        <v>-152</v>
      </c>
      <c r="BE674" s="60">
        <f t="shared" si="445"/>
        <v>-351</v>
      </c>
      <c r="BF674" s="60">
        <f t="shared" si="446"/>
        <v>-171</v>
      </c>
      <c r="BI674" s="37">
        <f t="shared" si="450"/>
        <v>-58.502696403012315</v>
      </c>
      <c r="BJ674" s="37">
        <f t="shared" si="451"/>
        <v>-89.931924958551619</v>
      </c>
      <c r="BK674" s="37">
        <f t="shared" si="452"/>
        <v>-60.020604235673176</v>
      </c>
      <c r="BL674" s="37">
        <f t="shared" si="453"/>
        <v>-89.942839964128581</v>
      </c>
    </row>
    <row r="675" spans="22:64" x14ac:dyDescent="0.35">
      <c r="V675" s="29">
        <v>7.7100000000001003</v>
      </c>
      <c r="W675" s="36">
        <f t="shared" si="418"/>
        <v>512861383.99148375</v>
      </c>
      <c r="X675" s="30">
        <f t="shared" si="454"/>
        <v>-6.6910605961528935</v>
      </c>
      <c r="Y675" s="31">
        <f t="shared" si="419"/>
        <v>-97.611315451910059</v>
      </c>
      <c r="Z675" s="31">
        <f t="shared" si="420"/>
        <v>-89.999245677851306</v>
      </c>
      <c r="AA675" s="31">
        <f t="shared" si="421"/>
        <v>75.430411760168099</v>
      </c>
      <c r="AB675" s="31">
        <f t="shared" si="422"/>
        <v>-89.990303789249324</v>
      </c>
      <c r="AC675" s="31">
        <f t="shared" si="423"/>
        <v>45.726738550795886</v>
      </c>
      <c r="AD675" s="31">
        <f t="shared" si="424"/>
        <v>89.703661798266069</v>
      </c>
      <c r="AE675" s="31">
        <f t="shared" si="425"/>
        <v>16.854774262901032</v>
      </c>
      <c r="AF675" s="31">
        <f t="shared" si="426"/>
        <v>-90.285887668834562</v>
      </c>
      <c r="AG675" s="31">
        <f t="shared" si="447"/>
        <v>73.803921600570277</v>
      </c>
      <c r="AH675" s="31">
        <f t="shared" si="427"/>
        <v>-162.02931870757345</v>
      </c>
      <c r="AI675" s="31">
        <f t="shared" si="428"/>
        <v>-89.999999546417072</v>
      </c>
      <c r="AJ675" s="31">
        <f t="shared" si="429"/>
        <v>95.02435834225588</v>
      </c>
      <c r="AK675" s="31">
        <f t="shared" si="430"/>
        <v>89.998983974248745</v>
      </c>
      <c r="AL675" s="32">
        <f t="shared" si="431"/>
        <v>-76.607983356681487</v>
      </c>
      <c r="AM675" s="31">
        <f t="shared" si="432"/>
        <v>-89.991533118800234</v>
      </c>
      <c r="AN675" s="31">
        <f t="shared" si="433"/>
        <v>-69.809022121428782</v>
      </c>
      <c r="AO675" s="31">
        <f t="shared" si="434"/>
        <v>-89.992548690968562</v>
      </c>
      <c r="AP675" s="30">
        <f t="shared" si="448"/>
        <v>19.493882694704595</v>
      </c>
      <c r="AQ675" s="30">
        <f t="shared" si="449"/>
        <v>-19.244228782212005</v>
      </c>
      <c r="AR675" s="31">
        <f t="shared" si="435"/>
        <v>-52.70459394603516</v>
      </c>
      <c r="AS675" s="33">
        <f t="shared" si="436"/>
        <v>-180.27843635980312</v>
      </c>
      <c r="AT675" s="31">
        <f t="shared" si="437"/>
        <v>34.206053647138958</v>
      </c>
      <c r="AU675" s="31">
        <f t="shared" si="438"/>
        <v>88.883529031651904</v>
      </c>
      <c r="AV675" s="32">
        <f t="shared" si="439"/>
        <v>-15.096611123469781</v>
      </c>
      <c r="AW675" s="31">
        <f t="shared" si="440"/>
        <v>-79.871235356542996</v>
      </c>
      <c r="AX675" s="34">
        <f t="shared" si="441"/>
        <v>19.109442523669177</v>
      </c>
      <c r="AY675" s="35">
        <f t="shared" si="442"/>
        <v>9.0122936751089071</v>
      </c>
      <c r="AZ675" s="10">
        <f t="shared" si="455"/>
        <v>-152.518451590582</v>
      </c>
      <c r="BA675" s="10">
        <f t="shared" si="456"/>
        <v>-351.14375830352509</v>
      </c>
      <c r="BB675" s="10">
        <f t="shared" si="443"/>
        <v>-171.14375830352509</v>
      </c>
      <c r="BC675" s="62"/>
      <c r="BD675" s="60">
        <f t="shared" si="444"/>
        <v>-153</v>
      </c>
      <c r="BE675" s="60">
        <f t="shared" si="445"/>
        <v>-351</v>
      </c>
      <c r="BF675" s="60">
        <f t="shared" si="446"/>
        <v>-171</v>
      </c>
      <c r="BI675" s="37">
        <f t="shared" si="450"/>
        <v>-58.702696127082419</v>
      </c>
      <c r="BJ675" s="37">
        <f t="shared" si="451"/>
        <v>-89.933474534269621</v>
      </c>
      <c r="BK675" s="37">
        <f t="shared" si="452"/>
        <v>-60.220604041133605</v>
      </c>
      <c r="BL675" s="37">
        <f t="shared" si="453"/>
        <v>-89.944141084561238</v>
      </c>
    </row>
    <row r="676" spans="22:64" x14ac:dyDescent="0.35">
      <c r="V676" s="29">
        <v>7.7200000000001001</v>
      </c>
      <c r="W676" s="38">
        <f t="shared" si="418"/>
        <v>524807460.24989426</v>
      </c>
      <c r="X676" s="30">
        <f t="shared" si="454"/>
        <v>-6.6910605961528935</v>
      </c>
      <c r="Y676" s="31">
        <f t="shared" si="419"/>
        <v>-97.811315451876183</v>
      </c>
      <c r="Z676" s="31">
        <f t="shared" si="420"/>
        <v>-89.999262848319702</v>
      </c>
      <c r="AA676" s="31">
        <f t="shared" si="421"/>
        <v>75.630411754570176</v>
      </c>
      <c r="AB676" s="31">
        <f t="shared" si="422"/>
        <v>-89.990524501948144</v>
      </c>
      <c r="AC676" s="31">
        <f t="shared" si="423"/>
        <v>45.926733322083201</v>
      </c>
      <c r="AD676" s="31">
        <f t="shared" si="424"/>
        <v>89.710407163055123</v>
      </c>
      <c r="AE676" s="31">
        <f t="shared" si="425"/>
        <v>17.0547690286243</v>
      </c>
      <c r="AF676" s="31">
        <f t="shared" si="426"/>
        <v>-90.279380187212723</v>
      </c>
      <c r="AG676" s="31">
        <f t="shared" si="447"/>
        <v>73.803921600570277</v>
      </c>
      <c r="AH676" s="31">
        <f t="shared" si="427"/>
        <v>-162.22931870757347</v>
      </c>
      <c r="AI676" s="31">
        <f t="shared" si="428"/>
        <v>-89.999999556741884</v>
      </c>
      <c r="AJ676" s="31">
        <f t="shared" si="429"/>
        <v>95.224358342194421</v>
      </c>
      <c r="AK676" s="31">
        <f t="shared" si="430"/>
        <v>89.999007101818421</v>
      </c>
      <c r="AL676" s="32">
        <f t="shared" si="431"/>
        <v>-76.807983352413032</v>
      </c>
      <c r="AM676" s="31">
        <f t="shared" si="432"/>
        <v>-89.991725848543467</v>
      </c>
      <c r="AN676" s="31">
        <f t="shared" si="433"/>
        <v>-70.009022117221804</v>
      </c>
      <c r="AO676" s="31">
        <f t="shared" si="434"/>
        <v>-89.99271830346693</v>
      </c>
      <c r="AP676" s="30">
        <f t="shared" si="448"/>
        <v>19.493882694704595</v>
      </c>
      <c r="AQ676" s="30">
        <f t="shared" si="449"/>
        <v>-19.244228782212005</v>
      </c>
      <c r="AR676" s="31">
        <f t="shared" si="435"/>
        <v>-52.704599176104914</v>
      </c>
      <c r="AS676" s="33">
        <f t="shared" si="436"/>
        <v>-180.27209849067964</v>
      </c>
      <c r="AT676" s="31">
        <f t="shared" si="437"/>
        <v>34.405979436406646</v>
      </c>
      <c r="AU676" s="31">
        <f t="shared" si="438"/>
        <v>88.908936798754155</v>
      </c>
      <c r="AV676" s="32">
        <f t="shared" si="439"/>
        <v>-15.290561759823078</v>
      </c>
      <c r="AW676" s="31">
        <f t="shared" si="440"/>
        <v>-80.097178508061205</v>
      </c>
      <c r="AX676" s="34">
        <f t="shared" si="441"/>
        <v>19.115417676583569</v>
      </c>
      <c r="AY676" s="35">
        <f t="shared" si="442"/>
        <v>8.8117582906929499</v>
      </c>
      <c r="AZ676" s="10">
        <f t="shared" si="455"/>
        <v>-152.91248121844251</v>
      </c>
      <c r="BA676" s="10">
        <f t="shared" si="456"/>
        <v>-351.34074162535126</v>
      </c>
      <c r="BB676" s="10">
        <f t="shared" si="443"/>
        <v>-171.34074162535126</v>
      </c>
      <c r="BC676" s="37"/>
      <c r="BD676" s="60">
        <f t="shared" si="444"/>
        <v>-153</v>
      </c>
      <c r="BE676" s="60">
        <f t="shared" si="445"/>
        <v>-351</v>
      </c>
      <c r="BF676" s="60">
        <f t="shared" si="446"/>
        <v>-171</v>
      </c>
      <c r="BI676" s="37">
        <f t="shared" si="450"/>
        <v>-58.90269586357141</v>
      </c>
      <c r="BJ676" s="37">
        <f t="shared" si="451"/>
        <v>-89.934988837431987</v>
      </c>
      <c r="BK676" s="37">
        <f t="shared" si="452"/>
        <v>-60.420603855349739</v>
      </c>
      <c r="BL676" s="37">
        <f t="shared" si="453"/>
        <v>-89.945412587932623</v>
      </c>
    </row>
    <row r="677" spans="22:64" x14ac:dyDescent="0.35">
      <c r="V677" s="29">
        <v>7.7300000000000999</v>
      </c>
      <c r="W677" s="38">
        <f t="shared" si="418"/>
        <v>537031796.37037718</v>
      </c>
      <c r="X677" s="30">
        <f t="shared" si="454"/>
        <v>-6.6910605961528935</v>
      </c>
      <c r="Y677" s="31">
        <f t="shared" si="419"/>
        <v>-98.011315451843828</v>
      </c>
      <c r="Z677" s="31">
        <f t="shared" si="420"/>
        <v>-89.999279627940524</v>
      </c>
      <c r="AA677" s="31">
        <f t="shared" si="421"/>
        <v>75.830411749224183</v>
      </c>
      <c r="AB677" s="31">
        <f t="shared" si="422"/>
        <v>-89.990740190612826</v>
      </c>
      <c r="AC677" s="31">
        <f t="shared" si="423"/>
        <v>46.126728328695485</v>
      </c>
      <c r="AD677" s="31">
        <f t="shared" si="424"/>
        <v>89.716998992352927</v>
      </c>
      <c r="AE677" s="31">
        <f t="shared" si="425"/>
        <v>17.254764029922946</v>
      </c>
      <c r="AF677" s="31">
        <f t="shared" si="426"/>
        <v>-90.273020826200423</v>
      </c>
      <c r="AG677" s="31">
        <f t="shared" si="447"/>
        <v>73.803921600570277</v>
      </c>
      <c r="AH677" s="31">
        <f t="shared" si="427"/>
        <v>-162.42931870757346</v>
      </c>
      <c r="AI677" s="31">
        <f t="shared" si="428"/>
        <v>-89.999999566831676</v>
      </c>
      <c r="AJ677" s="31">
        <f t="shared" si="429"/>
        <v>95.424358342135719</v>
      </c>
      <c r="AK677" s="31">
        <f t="shared" si="430"/>
        <v>89.999029702940334</v>
      </c>
      <c r="AL677" s="32">
        <f t="shared" si="431"/>
        <v>-77.007983348336694</v>
      </c>
      <c r="AM677" s="31">
        <f t="shared" si="432"/>
        <v>-89.991914191222321</v>
      </c>
      <c r="AN677" s="31">
        <f t="shared" si="433"/>
        <v>-70.209022113204156</v>
      </c>
      <c r="AO677" s="31">
        <f t="shared" si="434"/>
        <v>-89.992884055113663</v>
      </c>
      <c r="AP677" s="30">
        <f t="shared" si="448"/>
        <v>19.493882694704595</v>
      </c>
      <c r="AQ677" s="30">
        <f t="shared" si="449"/>
        <v>-19.244228782212005</v>
      </c>
      <c r="AR677" s="31">
        <f t="shared" si="435"/>
        <v>-52.70460417078862</v>
      </c>
      <c r="AS677" s="33">
        <f t="shared" si="436"/>
        <v>-180.2659048813141</v>
      </c>
      <c r="AT677" s="31">
        <f t="shared" si="437"/>
        <v>34.605908564523709</v>
      </c>
      <c r="AU677" s="31">
        <f t="shared" si="438"/>
        <v>88.933766629166726</v>
      </c>
      <c r="AV677" s="32">
        <f t="shared" si="439"/>
        <v>-15.484776785814866</v>
      </c>
      <c r="AW677" s="31">
        <f t="shared" si="440"/>
        <v>-80.318279581605708</v>
      </c>
      <c r="AX677" s="34">
        <f t="shared" si="441"/>
        <v>19.121131778708843</v>
      </c>
      <c r="AY677" s="35">
        <f t="shared" si="442"/>
        <v>8.6154870475610181</v>
      </c>
      <c r="AZ677" s="10">
        <f t="shared" si="455"/>
        <v>-153.30677168192764</v>
      </c>
      <c r="BA677" s="10">
        <f t="shared" si="456"/>
        <v>-351.53354165309258</v>
      </c>
      <c r="BB677" s="10">
        <f t="shared" si="443"/>
        <v>-171.53354165309258</v>
      </c>
      <c r="BC677" s="37"/>
      <c r="BD677" s="60">
        <f t="shared" si="444"/>
        <v>-153</v>
      </c>
      <c r="BE677" s="60">
        <f t="shared" si="445"/>
        <v>-352</v>
      </c>
      <c r="BF677" s="60">
        <f t="shared" si="446"/>
        <v>-172</v>
      </c>
      <c r="BI677" s="37">
        <f t="shared" si="450"/>
        <v>-59.102695611920325</v>
      </c>
      <c r="BJ677" s="37">
        <f t="shared" si="451"/>
        <v>-89.936468670933834</v>
      </c>
      <c r="BK677" s="37">
        <f t="shared" si="452"/>
        <v>-60.620603677927527</v>
      </c>
      <c r="BL677" s="37">
        <f t="shared" si="453"/>
        <v>-89.946655148405682</v>
      </c>
    </row>
    <row r="678" spans="22:64" x14ac:dyDescent="0.35">
      <c r="V678" s="29">
        <v>7.7400000000000997</v>
      </c>
      <c r="W678" s="36">
        <f t="shared" si="418"/>
        <v>549540873.85775185</v>
      </c>
      <c r="X678" s="30">
        <f t="shared" si="454"/>
        <v>-6.6910605961528935</v>
      </c>
      <c r="Y678" s="31">
        <f t="shared" si="419"/>
        <v>-98.211315451812936</v>
      </c>
      <c r="Z678" s="31">
        <f t="shared" si="420"/>
        <v>-89.999296025610548</v>
      </c>
      <c r="AA678" s="31">
        <f t="shared" si="421"/>
        <v>76.030411744118823</v>
      </c>
      <c r="AB678" s="31">
        <f t="shared" si="422"/>
        <v>-89.990950969604356</v>
      </c>
      <c r="AC678" s="31">
        <f t="shared" si="423"/>
        <v>46.326723560041863</v>
      </c>
      <c r="AD678" s="31">
        <f t="shared" si="424"/>
        <v>89.72344078053618</v>
      </c>
      <c r="AE678" s="31">
        <f t="shared" si="425"/>
        <v>17.454759256194855</v>
      </c>
      <c r="AF678" s="31">
        <f t="shared" si="426"/>
        <v>-90.266806214678724</v>
      </c>
      <c r="AG678" s="31">
        <f t="shared" si="447"/>
        <v>73.803921600570277</v>
      </c>
      <c r="AH678" s="31">
        <f t="shared" si="427"/>
        <v>-162.62931870757345</v>
      </c>
      <c r="AI678" s="31">
        <f t="shared" si="428"/>
        <v>-89.999999576691778</v>
      </c>
      <c r="AJ678" s="31">
        <f t="shared" si="429"/>
        <v>95.62435834207966</v>
      </c>
      <c r="AK678" s="31">
        <f t="shared" si="430"/>
        <v>89.9990517895979</v>
      </c>
      <c r="AL678" s="32">
        <f t="shared" si="431"/>
        <v>-77.207983344443832</v>
      </c>
      <c r="AM678" s="31">
        <f t="shared" si="432"/>
        <v>-89.992098246698561</v>
      </c>
      <c r="AN678" s="31">
        <f t="shared" si="433"/>
        <v>-70.409022109367342</v>
      </c>
      <c r="AO678" s="31">
        <f t="shared" si="434"/>
        <v>-89.993046033792439</v>
      </c>
      <c r="AP678" s="30">
        <f t="shared" si="448"/>
        <v>19.493882694704595</v>
      </c>
      <c r="AQ678" s="30">
        <f t="shared" si="449"/>
        <v>-19.244228782212005</v>
      </c>
      <c r="AR678" s="31">
        <f t="shared" si="435"/>
        <v>-52.704608940679897</v>
      </c>
      <c r="AS678" s="33">
        <f t="shared" si="436"/>
        <v>-180.25985224847116</v>
      </c>
      <c r="AT678" s="31">
        <f t="shared" si="437"/>
        <v>34.805840881321281</v>
      </c>
      <c r="AU678" s="31">
        <f t="shared" si="438"/>
        <v>88.958031650668076</v>
      </c>
      <c r="AV678" s="32">
        <f t="shared" si="439"/>
        <v>-15.67924497582891</v>
      </c>
      <c r="AW678" s="31">
        <f t="shared" si="440"/>
        <v>-80.534629454631457</v>
      </c>
      <c r="AX678" s="34">
        <f t="shared" si="441"/>
        <v>19.126595905492373</v>
      </c>
      <c r="AY678" s="35">
        <f t="shared" si="442"/>
        <v>8.4234021960366192</v>
      </c>
      <c r="AZ678" s="10">
        <f t="shared" si="455"/>
        <v>-153.70131191527355</v>
      </c>
      <c r="BA678" s="10">
        <f t="shared" si="456"/>
        <v>-351.72223429662682</v>
      </c>
      <c r="BB678" s="10">
        <f t="shared" si="443"/>
        <v>-171.72223429662682</v>
      </c>
      <c r="BC678" s="62"/>
      <c r="BD678" s="60">
        <f t="shared" si="444"/>
        <v>-154</v>
      </c>
      <c r="BE678" s="60">
        <f t="shared" si="445"/>
        <v>-352</v>
      </c>
      <c r="BF678" s="60">
        <f t="shared" si="446"/>
        <v>-172</v>
      </c>
      <c r="BI678" s="37">
        <f t="shared" si="450"/>
        <v>-59.302695371595398</v>
      </c>
      <c r="BJ678" s="37">
        <f t="shared" si="451"/>
        <v>-89.93791481939455</v>
      </c>
      <c r="BK678" s="37">
        <f t="shared" si="452"/>
        <v>-60.82060350849062</v>
      </c>
      <c r="BL678" s="37">
        <f t="shared" si="453"/>
        <v>-89.947869424797716</v>
      </c>
    </row>
    <row r="679" spans="22:64" x14ac:dyDescent="0.35">
      <c r="V679" s="29">
        <v>7.7500000000001004</v>
      </c>
      <c r="W679" s="38">
        <f t="shared" si="418"/>
        <v>562341325.19047928</v>
      </c>
      <c r="X679" s="30">
        <f t="shared" si="454"/>
        <v>-6.6910605961528935</v>
      </c>
      <c r="Y679" s="31">
        <f t="shared" si="419"/>
        <v>-98.411315451783409</v>
      </c>
      <c r="Z679" s="31">
        <f t="shared" si="420"/>
        <v>-89.999312050024017</v>
      </c>
      <c r="AA679" s="31">
        <f t="shared" si="421"/>
        <v>76.230411739243223</v>
      </c>
      <c r="AB679" s="31">
        <f t="shared" si="422"/>
        <v>-89.991156950680505</v>
      </c>
      <c r="AC679" s="31">
        <f t="shared" si="423"/>
        <v>46.526719006008143</v>
      </c>
      <c r="AD679" s="31">
        <f t="shared" si="424"/>
        <v>89.729735942474449</v>
      </c>
      <c r="AE679" s="31">
        <f t="shared" si="425"/>
        <v>17.654754697315063</v>
      </c>
      <c r="AF679" s="31">
        <f t="shared" si="426"/>
        <v>-90.260733058230088</v>
      </c>
      <c r="AG679" s="31">
        <f t="shared" si="447"/>
        <v>73.803921600570277</v>
      </c>
      <c r="AH679" s="31">
        <f t="shared" si="427"/>
        <v>-162.82931870757346</v>
      </c>
      <c r="AI679" s="31">
        <f t="shared" si="428"/>
        <v>-89.999999586327462</v>
      </c>
      <c r="AJ679" s="31">
        <f t="shared" si="429"/>
        <v>95.82435834202613</v>
      </c>
      <c r="AK679" s="31">
        <f t="shared" si="430"/>
        <v>89.999073373501773</v>
      </c>
      <c r="AL679" s="32">
        <f t="shared" si="431"/>
        <v>-77.407983340726162</v>
      </c>
      <c r="AM679" s="31">
        <f t="shared" si="432"/>
        <v>-89.992278112560825</v>
      </c>
      <c r="AN679" s="31">
        <f t="shared" si="433"/>
        <v>-70.609022105703218</v>
      </c>
      <c r="AO679" s="31">
        <f t="shared" si="434"/>
        <v>-89.993204325386515</v>
      </c>
      <c r="AP679" s="30">
        <f t="shared" si="448"/>
        <v>19.493882694704595</v>
      </c>
      <c r="AQ679" s="30">
        <f t="shared" si="449"/>
        <v>-19.244228782212005</v>
      </c>
      <c r="AR679" s="31">
        <f t="shared" si="435"/>
        <v>-52.704613495895565</v>
      </c>
      <c r="AS679" s="33">
        <f t="shared" si="436"/>
        <v>-180.2539373836166</v>
      </c>
      <c r="AT679" s="31">
        <f t="shared" si="437"/>
        <v>35.005776243380083</v>
      </c>
      <c r="AU679" s="31">
        <f t="shared" si="438"/>
        <v>88.98174469405717</v>
      </c>
      <c r="AV679" s="32">
        <f t="shared" si="439"/>
        <v>-15.873955552599874</v>
      </c>
      <c r="AW679" s="31">
        <f t="shared" si="440"/>
        <v>-80.746318148021103</v>
      </c>
      <c r="AX679" s="34">
        <f t="shared" si="441"/>
        <v>19.131820690780209</v>
      </c>
      <c r="AY679" s="35">
        <f t="shared" si="442"/>
        <v>8.2354265460360665</v>
      </c>
      <c r="AZ679" s="10">
        <f t="shared" si="455"/>
        <v>-154.09609129388184</v>
      </c>
      <c r="BA679" s="10">
        <f t="shared" si="456"/>
        <v>-351.90689494808419</v>
      </c>
      <c r="BB679" s="10">
        <f t="shared" si="443"/>
        <v>-171.90689494808419</v>
      </c>
      <c r="BC679" s="37"/>
      <c r="BD679" s="60">
        <f t="shared" si="444"/>
        <v>-154</v>
      </c>
      <c r="BE679" s="60">
        <f t="shared" si="445"/>
        <v>-352</v>
      </c>
      <c r="BF679" s="60">
        <f t="shared" si="446"/>
        <v>-172</v>
      </c>
      <c r="BI679" s="37">
        <f t="shared" si="450"/>
        <v>-59.502695142086857</v>
      </c>
      <c r="BJ679" s="37">
        <f t="shared" si="451"/>
        <v>-89.939328049573817</v>
      </c>
      <c r="BK679" s="37">
        <f t="shared" si="452"/>
        <v>-61.020603346679621</v>
      </c>
      <c r="BL679" s="37">
        <f t="shared" si="453"/>
        <v>-89.949056060929792</v>
      </c>
    </row>
    <row r="680" spans="22:64" x14ac:dyDescent="0.35">
      <c r="V680" s="29">
        <v>7.7600000000001002</v>
      </c>
      <c r="W680" s="38">
        <f t="shared" si="418"/>
        <v>575439937.33729017</v>
      </c>
      <c r="X680" s="30">
        <f t="shared" si="454"/>
        <v>-6.6910605961528935</v>
      </c>
      <c r="Y680" s="31">
        <f t="shared" si="419"/>
        <v>-98.611315451755232</v>
      </c>
      <c r="Z680" s="31">
        <f t="shared" si="420"/>
        <v>-89.999327709677317</v>
      </c>
      <c r="AA680" s="31">
        <f t="shared" si="421"/>
        <v>76.430411734587068</v>
      </c>
      <c r="AB680" s="31">
        <f t="shared" si="422"/>
        <v>-89.991358243055146</v>
      </c>
      <c r="AC680" s="31">
        <f t="shared" si="423"/>
        <v>46.726714656935229</v>
      </c>
      <c r="AD680" s="31">
        <f t="shared" si="424"/>
        <v>89.73588781533762</v>
      </c>
      <c r="AE680" s="31">
        <f t="shared" si="425"/>
        <v>17.854750343614171</v>
      </c>
      <c r="AF680" s="31">
        <f t="shared" si="426"/>
        <v>-90.254798137394843</v>
      </c>
      <c r="AG680" s="31">
        <f t="shared" si="447"/>
        <v>73.803921600570277</v>
      </c>
      <c r="AH680" s="31">
        <f t="shared" si="427"/>
        <v>-163.02931870757345</v>
      </c>
      <c r="AI680" s="31">
        <f t="shared" si="428"/>
        <v>-89.999999595743787</v>
      </c>
      <c r="AJ680" s="31">
        <f t="shared" si="429"/>
        <v>96.024358341975002</v>
      </c>
      <c r="AK680" s="31">
        <f t="shared" si="430"/>
        <v>89.999094466096011</v>
      </c>
      <c r="AL680" s="32">
        <f t="shared" si="431"/>
        <v>-77.607983337175824</v>
      </c>
      <c r="AM680" s="31">
        <f t="shared" si="432"/>
        <v>-89.992453884176342</v>
      </c>
      <c r="AN680" s="31">
        <f t="shared" si="433"/>
        <v>-70.809022102203997</v>
      </c>
      <c r="AO680" s="31">
        <f t="shared" si="434"/>
        <v>-89.993359013824119</v>
      </c>
      <c r="AP680" s="30">
        <f t="shared" si="448"/>
        <v>19.493882694704595</v>
      </c>
      <c r="AQ680" s="30">
        <f t="shared" si="449"/>
        <v>-19.244228782212005</v>
      </c>
      <c r="AR680" s="31">
        <f t="shared" si="435"/>
        <v>-52.704617846097236</v>
      </c>
      <c r="AS680" s="33">
        <f t="shared" si="436"/>
        <v>-180.24815715121895</v>
      </c>
      <c r="AT680" s="31">
        <f t="shared" si="437"/>
        <v>35.205714513727379</v>
      </c>
      <c r="AU680" s="31">
        <f t="shared" si="438"/>
        <v>89.004918299790617</v>
      </c>
      <c r="AV680" s="32">
        <f t="shared" si="439"/>
        <v>-16.068898171739392</v>
      </c>
      <c r="AW680" s="31">
        <f t="shared" si="440"/>
        <v>-80.953434772888258</v>
      </c>
      <c r="AX680" s="34">
        <f t="shared" si="441"/>
        <v>19.136816341987988</v>
      </c>
      <c r="AY680" s="35">
        <f t="shared" si="442"/>
        <v>8.0514835269023592</v>
      </c>
      <c r="AZ680" s="10">
        <f t="shared" si="455"/>
        <v>-154.49109961916847</v>
      </c>
      <c r="BA680" s="10">
        <f t="shared" si="456"/>
        <v>-352.08759842106275</v>
      </c>
      <c r="BB680" s="10">
        <f t="shared" si="443"/>
        <v>-172.08759842106275</v>
      </c>
      <c r="BC680" s="37"/>
      <c r="BD680" s="60">
        <f t="shared" si="444"/>
        <v>-154</v>
      </c>
      <c r="BE680" s="60">
        <f t="shared" si="445"/>
        <v>-352</v>
      </c>
      <c r="BF680" s="60">
        <f t="shared" si="446"/>
        <v>-172</v>
      </c>
      <c r="BI680" s="37">
        <f t="shared" si="450"/>
        <v>-59.702694922907895</v>
      </c>
      <c r="BJ680" s="37">
        <f t="shared" si="451"/>
        <v>-89.94070911077813</v>
      </c>
      <c r="BK680" s="37">
        <f t="shared" si="452"/>
        <v>-61.220603192151316</v>
      </c>
      <c r="BL680" s="37">
        <f t="shared" si="453"/>
        <v>-89.950215685968033</v>
      </c>
    </row>
    <row r="681" spans="22:64" x14ac:dyDescent="0.35">
      <c r="V681" s="29">
        <v>7.7700000000000999</v>
      </c>
      <c r="W681" s="36">
        <f t="shared" ref="W681:W744" si="457">10*10^V681</f>
        <v>588843655.35572517</v>
      </c>
      <c r="X681" s="30">
        <f t="shared" si="454"/>
        <v>-6.6910605961528935</v>
      </c>
      <c r="Y681" s="31">
        <f t="shared" ref="Y681:Y744" si="458">20*LOG(1/SQRT((W681/fp)^2+1))</f>
        <v>-98.811315451728333</v>
      </c>
      <c r="Z681" s="31">
        <f t="shared" ref="Z681:Z744" si="459">-180/PI()*ATAN(W681/fp)</f>
        <v>-89.999343012873382</v>
      </c>
      <c r="AA681" s="31">
        <f t="shared" ref="AA681:AA744" si="460">20*LOG(SQRT((W681/fzRHP)^2+1))</f>
        <v>76.63041173014048</v>
      </c>
      <c r="AB681" s="31">
        <f t="shared" ref="AB681:AB744" si="461">-180/PI()*ATAN(W681/fzRHP)</f>
        <v>-89.991554953456159</v>
      </c>
      <c r="AC681" s="31">
        <f t="shared" ref="AC681:AC744" si="462">20*LOG(SQRT((W681/fzESR)^2+1))</f>
        <v>46.926710503598777</v>
      </c>
      <c r="AD681" s="31">
        <f t="shared" ref="AD681:AD744" si="463">180/PI()*ATAN(W681/fzESR)</f>
        <v>89.741899660362449</v>
      </c>
      <c r="AE681" s="31">
        <f t="shared" ref="AE681:AE744" si="464">X681+Y681+AA681+AC681</f>
        <v>18.054746185858029</v>
      </c>
      <c r="AF681" s="31">
        <f t="shared" ref="AF681:AF744" si="465">Z681+AB681+AD681</f>
        <v>-90.248998305967106</v>
      </c>
      <c r="AG681" s="31">
        <f t="shared" si="447"/>
        <v>73.803921600570277</v>
      </c>
      <c r="AH681" s="31">
        <f t="shared" ref="AH681:AH744" si="466">20*LOG(1/SQRT((W681/fp_comp1)^2+1))</f>
        <v>-163.22931870757344</v>
      </c>
      <c r="AI681" s="31">
        <f t="shared" ref="AI681:AI744" si="467">-180/PI()*ATAN(W681/fp_comp1)</f>
        <v>-89.999999604945799</v>
      </c>
      <c r="AJ681" s="31">
        <f t="shared" ref="AJ681:AJ744" si="468">20*LOG(SQRT((W681/fz_comp)^2+1))</f>
        <v>96.224358341926163</v>
      </c>
      <c r="AK681" s="31">
        <f t="shared" ref="AK681:AK744" si="469">180/PI()*ATAN(W681/fz_comp)</f>
        <v>89.999115078564174</v>
      </c>
      <c r="AL681" s="32">
        <f t="shared" ref="AL681:AL744" si="470">20*LOG(1/SQRT((W681/fp_comp2)^2+1))</f>
        <v>-77.807983333785273</v>
      </c>
      <c r="AM681" s="31">
        <f t="shared" ref="AM681:AM744" si="471">-180/PI()*ATAN(W681/fp_comp2)</f>
        <v>-89.992625654741559</v>
      </c>
      <c r="AN681" s="31">
        <f t="shared" ref="AN681:AN744" si="472">AG681+AH681+AJ681+AL681</f>
        <v>-71.009022098862275</v>
      </c>
      <c r="AO681" s="31">
        <f t="shared" ref="AO681:AO744" si="473">AI681+AK681+AM681</f>
        <v>-89.993510181123185</v>
      </c>
      <c r="AP681" s="30">
        <f t="shared" si="448"/>
        <v>19.493882694704595</v>
      </c>
      <c r="AQ681" s="30">
        <f t="shared" si="449"/>
        <v>-19.244228782212005</v>
      </c>
      <c r="AR681" s="31">
        <f t="shared" ref="AR681:AR744" si="474">AE681+AN681+AP681+AQ681</f>
        <v>-52.704622000511655</v>
      </c>
      <c r="AS681" s="33">
        <f t="shared" ref="AS681:AS744" si="475">AF681+AO681</f>
        <v>-180.24250848709028</v>
      </c>
      <c r="AT681" s="31">
        <f t="shared" ref="AT681:AT744" si="476">20*LOG(SQRT((W681/fz_ff)^2+1))</f>
        <v>35.405655561547647</v>
      </c>
      <c r="AU681" s="31">
        <f t="shared" ref="AU681:AU744" si="477">180/PI()*ATAN(W681/fz_ff)</f>
        <v>89.027564724476761</v>
      </c>
      <c r="AV681" s="32">
        <f t="shared" ref="AV681:AV744" si="478">20*LOG(1/SQRT((W681/fp_ff)^2+1))</f>
        <v>-16.264062906581515</v>
      </c>
      <c r="AW681" s="31">
        <f t="shared" ref="AW681:AW744" si="479">-180/PI()*ATAN(W681/fp_ff)</f>
        <v>-81.156067482605394</v>
      </c>
      <c r="AX681" s="34">
        <f t="shared" ref="AX681:AX744" si="480">AT681+AV681</f>
        <v>19.141592654966132</v>
      </c>
      <c r="AY681" s="35">
        <f t="shared" ref="AY681:AY744" si="481">AU681+AW681</f>
        <v>7.8714972418713671</v>
      </c>
      <c r="AZ681" s="10">
        <f t="shared" si="455"/>
        <v>-154.88632710371704</v>
      </c>
      <c r="BA681" s="10">
        <f t="shared" si="456"/>
        <v>-352.26441889523403</v>
      </c>
      <c r="BB681" s="10">
        <f t="shared" ref="BB681:BB744" si="482">BA681+180</f>
        <v>-172.26441889523403</v>
      </c>
      <c r="BC681" s="62"/>
      <c r="BD681" s="60">
        <f t="shared" ref="BD681:BD744" si="483">ROUND(AZ681,0)</f>
        <v>-155</v>
      </c>
      <c r="BE681" s="60">
        <f t="shared" ref="BE681:BE744" si="484">ROUND(BA681,0)</f>
        <v>-352</v>
      </c>
      <c r="BF681" s="60">
        <f t="shared" ref="BF681:BF744" si="485">ROUND(BB681,0)</f>
        <v>-172</v>
      </c>
      <c r="BI681" s="37">
        <f t="shared" si="450"/>
        <v>-59.902694713593604</v>
      </c>
      <c r="BJ681" s="37">
        <f t="shared" si="451"/>
        <v>-89.942058735257959</v>
      </c>
      <c r="BK681" s="37">
        <f t="shared" si="452"/>
        <v>-61.420603044577923</v>
      </c>
      <c r="BL681" s="37">
        <f t="shared" si="453"/>
        <v>-89.951348914757148</v>
      </c>
    </row>
    <row r="682" spans="22:64" x14ac:dyDescent="0.35">
      <c r="V682" s="29">
        <v>7.7800000000000997</v>
      </c>
      <c r="W682" s="38">
        <f t="shared" si="457"/>
        <v>602559586.0744971</v>
      </c>
      <c r="X682" s="30">
        <f t="shared" si="454"/>
        <v>-6.6910605961528935</v>
      </c>
      <c r="Y682" s="31">
        <f t="shared" si="458"/>
        <v>-99.011315451702615</v>
      </c>
      <c r="Z682" s="31">
        <f t="shared" si="459"/>
        <v>-89.999357967726183</v>
      </c>
      <c r="AA682" s="31">
        <f t="shared" si="460"/>
        <v>76.83041172589401</v>
      </c>
      <c r="AB682" s="31">
        <f t="shared" si="461"/>
        <v>-89.991747186181968</v>
      </c>
      <c r="AC682" s="31">
        <f t="shared" si="462"/>
        <v>47.126706537189555</v>
      </c>
      <c r="AD682" s="31">
        <f t="shared" si="463"/>
        <v>89.747774664578884</v>
      </c>
      <c r="AE682" s="31">
        <f t="shared" si="464"/>
        <v>18.254742215228056</v>
      </c>
      <c r="AF682" s="31">
        <f t="shared" si="465"/>
        <v>-90.243330489329281</v>
      </c>
      <c r="AG682" s="31">
        <f t="shared" si="447"/>
        <v>73.803921600570277</v>
      </c>
      <c r="AH682" s="31">
        <f t="shared" si="466"/>
        <v>-163.42931870757349</v>
      </c>
      <c r="AI682" s="31">
        <f t="shared" si="467"/>
        <v>-89.999999613938314</v>
      </c>
      <c r="AJ682" s="31">
        <f t="shared" si="468"/>
        <v>96.424358341879554</v>
      </c>
      <c r="AK682" s="31">
        <f t="shared" si="469"/>
        <v>89.999135221835274</v>
      </c>
      <c r="AL682" s="32">
        <f t="shared" si="470"/>
        <v>-78.007983330547319</v>
      </c>
      <c r="AM682" s="31">
        <f t="shared" si="471"/>
        <v>-89.992793515331485</v>
      </c>
      <c r="AN682" s="31">
        <f t="shared" si="472"/>
        <v>-71.209022095670974</v>
      </c>
      <c r="AO682" s="31">
        <f t="shared" si="473"/>
        <v>-89.993657907434525</v>
      </c>
      <c r="AP682" s="30">
        <f t="shared" si="448"/>
        <v>19.493882694704595</v>
      </c>
      <c r="AQ682" s="30">
        <f t="shared" si="449"/>
        <v>-19.244228782212005</v>
      </c>
      <c r="AR682" s="31">
        <f t="shared" si="474"/>
        <v>-52.704625967950328</v>
      </c>
      <c r="AS682" s="33">
        <f t="shared" si="475"/>
        <v>-180.23698839676382</v>
      </c>
      <c r="AT682" s="31">
        <f t="shared" si="476"/>
        <v>35.605599261906036</v>
      </c>
      <c r="AU682" s="31">
        <f t="shared" si="477"/>
        <v>89.049695947229793</v>
      </c>
      <c r="AV682" s="32">
        <f t="shared" si="478"/>
        <v>-16.459440233361914</v>
      </c>
      <c r="AW682" s="31">
        <f t="shared" si="479"/>
        <v>-81.354303429753841</v>
      </c>
      <c r="AX682" s="34">
        <f t="shared" si="480"/>
        <v>19.146159028544123</v>
      </c>
      <c r="AY682" s="35">
        <f t="shared" si="481"/>
        <v>7.6953925174759519</v>
      </c>
      <c r="AZ682" s="10">
        <f t="shared" si="455"/>
        <v>-155.2817643567526</v>
      </c>
      <c r="BA682" s="10">
        <f t="shared" si="456"/>
        <v>-352.43742986603047</v>
      </c>
      <c r="BB682" s="10">
        <f t="shared" si="482"/>
        <v>-172.43742986603047</v>
      </c>
      <c r="BC682" s="37"/>
      <c r="BD682" s="60">
        <f t="shared" si="483"/>
        <v>-155</v>
      </c>
      <c r="BE682" s="60">
        <f t="shared" si="484"/>
        <v>-352</v>
      </c>
      <c r="BF682" s="60">
        <f t="shared" si="485"/>
        <v>-172</v>
      </c>
      <c r="BI682" s="37">
        <f t="shared" si="450"/>
        <v>-60.102694513699987</v>
      </c>
      <c r="BJ682" s="37">
        <f t="shared" si="451"/>
        <v>-89.943377638596104</v>
      </c>
      <c r="BK682" s="37">
        <f t="shared" si="452"/>
        <v>-61.620602903646422</v>
      </c>
      <c r="BL682" s="37">
        <f t="shared" si="453"/>
        <v>-89.952456348146512</v>
      </c>
    </row>
    <row r="683" spans="22:64" x14ac:dyDescent="0.35">
      <c r="V683" s="29">
        <v>7.7900000000001004</v>
      </c>
      <c r="W683" s="38">
        <f t="shared" si="457"/>
        <v>616595001.8616246</v>
      </c>
      <c r="X683" s="30">
        <f t="shared" si="454"/>
        <v>-6.6910605961528935</v>
      </c>
      <c r="Y683" s="31">
        <f t="shared" si="458"/>
        <v>-99.211315451678075</v>
      </c>
      <c r="Z683" s="31">
        <f t="shared" si="459"/>
        <v>-89.999372582164966</v>
      </c>
      <c r="AA683" s="31">
        <f t="shared" si="460"/>
        <v>77.030411721838675</v>
      </c>
      <c r="AB683" s="31">
        <f t="shared" si="461"/>
        <v>-89.991935043156886</v>
      </c>
      <c r="AC683" s="31">
        <f t="shared" si="462"/>
        <v>47.326702749294768</v>
      </c>
      <c r="AD683" s="31">
        <f t="shared" si="463"/>
        <v>89.753515942497543</v>
      </c>
      <c r="AE683" s="31">
        <f t="shared" si="464"/>
        <v>18.454738423302473</v>
      </c>
      <c r="AF683" s="31">
        <f t="shared" si="465"/>
        <v>-90.237791682824295</v>
      </c>
      <c r="AG683" s="31">
        <f t="shared" si="447"/>
        <v>73.803921600570277</v>
      </c>
      <c r="AH683" s="31">
        <f t="shared" si="466"/>
        <v>-163.62931870757347</v>
      </c>
      <c r="AI683" s="31">
        <f t="shared" si="467"/>
        <v>-89.999999622726151</v>
      </c>
      <c r="AJ683" s="31">
        <f t="shared" si="468"/>
        <v>96.624358341835006</v>
      </c>
      <c r="AK683" s="31">
        <f t="shared" si="469"/>
        <v>89.999154906589567</v>
      </c>
      <c r="AL683" s="32">
        <f t="shared" si="470"/>
        <v>-78.207983327455096</v>
      </c>
      <c r="AM683" s="31">
        <f t="shared" si="471"/>
        <v>-89.992957554948006</v>
      </c>
      <c r="AN683" s="31">
        <f t="shared" si="472"/>
        <v>-71.409022092623289</v>
      </c>
      <c r="AO683" s="31">
        <f t="shared" si="473"/>
        <v>-89.99380227108459</v>
      </c>
      <c r="AP683" s="30">
        <f t="shared" si="448"/>
        <v>19.493882694704595</v>
      </c>
      <c r="AQ683" s="30">
        <f t="shared" si="449"/>
        <v>-19.244228782212005</v>
      </c>
      <c r="AR683" s="31">
        <f t="shared" si="474"/>
        <v>-52.704629756828226</v>
      </c>
      <c r="AS683" s="33">
        <f t="shared" si="475"/>
        <v>-180.23159395390888</v>
      </c>
      <c r="AT683" s="31">
        <f t="shared" si="476"/>
        <v>35.805545495484388</v>
      </c>
      <c r="AU683" s="31">
        <f t="shared" si="477"/>
        <v>89.071323675886148</v>
      </c>
      <c r="AV683" s="32">
        <f t="shared" si="478"/>
        <v>-16.65502101674247</v>
      </c>
      <c r="AW683" s="31">
        <f t="shared" si="479"/>
        <v>-81.54822872770275</v>
      </c>
      <c r="AX683" s="34">
        <f t="shared" si="480"/>
        <v>19.150524478741918</v>
      </c>
      <c r="AY683" s="35">
        <f t="shared" si="481"/>
        <v>7.5230949481833989</v>
      </c>
      <c r="AZ683" s="10">
        <f t="shared" si="455"/>
        <v>-155.67740236994726</v>
      </c>
      <c r="BA683" s="10">
        <f t="shared" si="456"/>
        <v>-352.60670409912115</v>
      </c>
      <c r="BB683" s="10">
        <f t="shared" si="482"/>
        <v>-172.60670409912115</v>
      </c>
      <c r="BC683" s="37"/>
      <c r="BD683" s="60">
        <f t="shared" si="483"/>
        <v>-156</v>
      </c>
      <c r="BE683" s="60">
        <f t="shared" si="484"/>
        <v>-353</v>
      </c>
      <c r="BF683" s="60">
        <f t="shared" si="485"/>
        <v>-173</v>
      </c>
      <c r="BI683" s="37">
        <f t="shared" si="450"/>
        <v>-60.302694322803063</v>
      </c>
      <c r="BJ683" s="37">
        <f t="shared" si="451"/>
        <v>-89.944666520086969</v>
      </c>
      <c r="BK683" s="37">
        <f t="shared" si="452"/>
        <v>-61.820602769057878</v>
      </c>
      <c r="BL683" s="37">
        <f t="shared" si="453"/>
        <v>-89.953538573308663</v>
      </c>
    </row>
    <row r="684" spans="22:64" x14ac:dyDescent="0.35">
      <c r="V684" s="29">
        <v>7.8000000000001002</v>
      </c>
      <c r="W684" s="36">
        <f t="shared" si="457"/>
        <v>630957344.48033905</v>
      </c>
      <c r="X684" s="30">
        <f t="shared" si="454"/>
        <v>-6.6910605961528935</v>
      </c>
      <c r="Y684" s="31">
        <f t="shared" si="458"/>
        <v>-99.41131545165463</v>
      </c>
      <c r="Z684" s="31">
        <f t="shared" si="459"/>
        <v>-89.999386863938511</v>
      </c>
      <c r="AA684" s="31">
        <f t="shared" si="460"/>
        <v>77.230411717965865</v>
      </c>
      <c r="AB684" s="31">
        <f t="shared" si="461"/>
        <v>-89.992118623985164</v>
      </c>
      <c r="AC684" s="31">
        <f t="shared" si="462"/>
        <v>47.52669913188025</v>
      </c>
      <c r="AD684" s="31">
        <f t="shared" si="463"/>
        <v>89.759126537758476</v>
      </c>
      <c r="AE684" s="31">
        <f t="shared" si="464"/>
        <v>18.65473480203859</v>
      </c>
      <c r="AF684" s="31">
        <f t="shared" si="465"/>
        <v>-90.232378950165213</v>
      </c>
      <c r="AG684" s="31">
        <f t="shared" si="447"/>
        <v>73.803921600570277</v>
      </c>
      <c r="AH684" s="31">
        <f t="shared" si="466"/>
        <v>-163.82931870757346</v>
      </c>
      <c r="AI684" s="31">
        <f t="shared" si="467"/>
        <v>-89.999999631313955</v>
      </c>
      <c r="AJ684" s="31">
        <f t="shared" si="468"/>
        <v>96.824358341792504</v>
      </c>
      <c r="AK684" s="31">
        <f t="shared" si="469"/>
        <v>89.999174143264142</v>
      </c>
      <c r="AL684" s="32">
        <f t="shared" si="470"/>
        <v>-78.407983324502055</v>
      </c>
      <c r="AM684" s="31">
        <f t="shared" si="471"/>
        <v>-89.993117860567096</v>
      </c>
      <c r="AN684" s="31">
        <f t="shared" si="472"/>
        <v>-71.609022089712738</v>
      </c>
      <c r="AO684" s="31">
        <f t="shared" si="473"/>
        <v>-89.993943348616909</v>
      </c>
      <c r="AP684" s="30">
        <f t="shared" si="448"/>
        <v>19.493882694704595</v>
      </c>
      <c r="AQ684" s="30">
        <f t="shared" si="449"/>
        <v>-19.244228782212005</v>
      </c>
      <c r="AR684" s="31">
        <f t="shared" si="474"/>
        <v>-52.704633375181558</v>
      </c>
      <c r="AS684" s="33">
        <f t="shared" si="475"/>
        <v>-180.22632229878212</v>
      </c>
      <c r="AT684" s="31">
        <f t="shared" si="476"/>
        <v>36.005494148328957</v>
      </c>
      <c r="AU684" s="31">
        <f t="shared" si="477"/>
        <v>89.092459353086269</v>
      </c>
      <c r="AV684" s="32">
        <f t="shared" si="478"/>
        <v>-16.850796495690538</v>
      </c>
      <c r="AW684" s="31">
        <f t="shared" si="479"/>
        <v>-81.737928416536832</v>
      </c>
      <c r="AX684" s="34">
        <f t="shared" si="480"/>
        <v>19.154697652638419</v>
      </c>
      <c r="AY684" s="35">
        <f t="shared" si="481"/>
        <v>7.3545309365494376</v>
      </c>
      <c r="AZ684" s="10">
        <f t="shared" si="455"/>
        <v>-156.07323250356785</v>
      </c>
      <c r="BA684" s="10">
        <f t="shared" si="456"/>
        <v>-352.77231358939059</v>
      </c>
      <c r="BB684" s="10">
        <f t="shared" si="482"/>
        <v>-172.77231358939059</v>
      </c>
      <c r="BC684" s="62"/>
      <c r="BD684" s="60">
        <f t="shared" si="483"/>
        <v>-156</v>
      </c>
      <c r="BE684" s="60">
        <f t="shared" si="484"/>
        <v>-353</v>
      </c>
      <c r="BF684" s="60">
        <f t="shared" si="485"/>
        <v>-173</v>
      </c>
      <c r="BI684" s="37">
        <f t="shared" si="450"/>
        <v>-60.502694140497908</v>
      </c>
      <c r="BJ684" s="37">
        <f t="shared" si="451"/>
        <v>-89.945926063107351</v>
      </c>
      <c r="BK684" s="37">
        <f t="shared" si="452"/>
        <v>-62.020602640526818</v>
      </c>
      <c r="BL684" s="37">
        <f t="shared" si="453"/>
        <v>-89.954596164050599</v>
      </c>
    </row>
    <row r="685" spans="22:64" x14ac:dyDescent="0.35">
      <c r="V685" s="29">
        <v>7.8100000000001097</v>
      </c>
      <c r="W685" s="38">
        <f t="shared" si="457"/>
        <v>645654229.03482068</v>
      </c>
      <c r="X685" s="30">
        <f t="shared" si="454"/>
        <v>-6.6910605961528935</v>
      </c>
      <c r="Y685" s="31">
        <f t="shared" si="458"/>
        <v>-99.611315451632464</v>
      </c>
      <c r="Z685" s="31">
        <f t="shared" si="459"/>
        <v>-89.999400820619201</v>
      </c>
      <c r="AA685" s="31">
        <f t="shared" si="460"/>
        <v>77.430411714267564</v>
      </c>
      <c r="AB685" s="31">
        <f t="shared" si="461"/>
        <v>-89.992298026003766</v>
      </c>
      <c r="AC685" s="31">
        <f t="shared" si="462"/>
        <v>47.726695677273611</v>
      </c>
      <c r="AD685" s="31">
        <f t="shared" si="463"/>
        <v>89.764609424742943</v>
      </c>
      <c r="AE685" s="31">
        <f t="shared" si="464"/>
        <v>18.854731343755816</v>
      </c>
      <c r="AF685" s="31">
        <f t="shared" si="465"/>
        <v>-90.227089421880024</v>
      </c>
      <c r="AG685" s="31">
        <f t="shared" si="447"/>
        <v>73.803921600570277</v>
      </c>
      <c r="AH685" s="31">
        <f t="shared" si="466"/>
        <v>-164.02931870757368</v>
      </c>
      <c r="AI685" s="31">
        <f t="shared" si="467"/>
        <v>-89.999999639706289</v>
      </c>
      <c r="AJ685" s="31">
        <f t="shared" si="468"/>
        <v>97.024358341752105</v>
      </c>
      <c r="AK685" s="31">
        <f t="shared" si="469"/>
        <v>89.999192942058542</v>
      </c>
      <c r="AL685" s="32">
        <f t="shared" si="470"/>
        <v>-78.607983321682141</v>
      </c>
      <c r="AM685" s="31">
        <f t="shared" si="471"/>
        <v>-89.993274517184901</v>
      </c>
      <c r="AN685" s="31">
        <f t="shared" si="472"/>
        <v>-71.809022086933439</v>
      </c>
      <c r="AO685" s="31">
        <f t="shared" si="473"/>
        <v>-89.994081214832647</v>
      </c>
      <c r="AP685" s="30">
        <f t="shared" si="448"/>
        <v>19.493882694704595</v>
      </c>
      <c r="AQ685" s="30">
        <f t="shared" si="449"/>
        <v>-19.244228782212005</v>
      </c>
      <c r="AR685" s="31">
        <f t="shared" si="474"/>
        <v>-52.704636830685033</v>
      </c>
      <c r="AS685" s="33">
        <f t="shared" si="475"/>
        <v>-180.22117063671266</v>
      </c>
      <c r="AT685" s="31">
        <f t="shared" si="476"/>
        <v>36.205445111609706</v>
      </c>
      <c r="AU685" s="31">
        <f t="shared" si="477"/>
        <v>89.113114162224022</v>
      </c>
      <c r="AV685" s="32">
        <f t="shared" si="478"/>
        <v>-17.046758269720165</v>
      </c>
      <c r="AW685" s="31">
        <f t="shared" si="479"/>
        <v>-81.923486433063601</v>
      </c>
      <c r="AX685" s="34">
        <f t="shared" si="480"/>
        <v>19.158686841889541</v>
      </c>
      <c r="AY685" s="35">
        <f t="shared" si="481"/>
        <v>7.1896277291604207</v>
      </c>
      <c r="AZ685" s="10">
        <f t="shared" si="455"/>
        <v>-156.46924647297433</v>
      </c>
      <c r="BA685" s="10">
        <f t="shared" si="456"/>
        <v>-352.93432952414906</v>
      </c>
      <c r="BB685" s="10">
        <f t="shared" si="482"/>
        <v>-172.93432952414906</v>
      </c>
      <c r="BC685" s="37"/>
      <c r="BD685" s="60">
        <f t="shared" si="483"/>
        <v>-156</v>
      </c>
      <c r="BE685" s="60">
        <f t="shared" si="484"/>
        <v>-353</v>
      </c>
      <c r="BF685" s="60">
        <f t="shared" si="485"/>
        <v>-173</v>
      </c>
      <c r="BI685" s="37">
        <f t="shared" si="450"/>
        <v>-60.702693966398044</v>
      </c>
      <c r="BJ685" s="37">
        <f t="shared" si="451"/>
        <v>-89.947156935478759</v>
      </c>
      <c r="BK685" s="37">
        <f t="shared" si="452"/>
        <v>-62.220602517780812</v>
      </c>
      <c r="BL685" s="37">
        <f t="shared" si="453"/>
        <v>-89.955629681118054</v>
      </c>
    </row>
    <row r="686" spans="22:64" x14ac:dyDescent="0.35">
      <c r="V686" s="29">
        <v>7.8200000000001104</v>
      </c>
      <c r="W686" s="38">
        <f t="shared" si="457"/>
        <v>660693448.00776494</v>
      </c>
      <c r="X686" s="30">
        <f t="shared" si="454"/>
        <v>-6.6910605961528935</v>
      </c>
      <c r="Y686" s="31">
        <f t="shared" si="458"/>
        <v>-99.81131545161108</v>
      </c>
      <c r="Z686" s="31">
        <f t="shared" si="459"/>
        <v>-89.999414459607053</v>
      </c>
      <c r="AA686" s="31">
        <f t="shared" si="460"/>
        <v>77.630411710735515</v>
      </c>
      <c r="AB686" s="31">
        <f t="shared" si="461"/>
        <v>-89.992473344334002</v>
      </c>
      <c r="AC686" s="31">
        <f t="shared" si="462"/>
        <v>47.926692378147102</v>
      </c>
      <c r="AD686" s="31">
        <f t="shared" si="463"/>
        <v>89.769967510148277</v>
      </c>
      <c r="AE686" s="31">
        <f t="shared" si="464"/>
        <v>19.054728041118643</v>
      </c>
      <c r="AF686" s="31">
        <f t="shared" si="465"/>
        <v>-90.221920293792763</v>
      </c>
      <c r="AG686" s="31">
        <f t="shared" si="447"/>
        <v>73.803921600570277</v>
      </c>
      <c r="AH686" s="31">
        <f t="shared" si="466"/>
        <v>-164.22931870757367</v>
      </c>
      <c r="AI686" s="31">
        <f t="shared" si="467"/>
        <v>-89.999999647907572</v>
      </c>
      <c r="AJ686" s="31">
        <f t="shared" si="468"/>
        <v>97.224358341713327</v>
      </c>
      <c r="AK686" s="31">
        <f t="shared" si="469"/>
        <v>89.999211312940133</v>
      </c>
      <c r="AL686" s="32">
        <f t="shared" si="470"/>
        <v>-78.807983318988931</v>
      </c>
      <c r="AM686" s="31">
        <f t="shared" si="471"/>
        <v>-89.993427607862827</v>
      </c>
      <c r="AN686" s="31">
        <f t="shared" si="472"/>
        <v>-72.009022084278996</v>
      </c>
      <c r="AO686" s="31">
        <f t="shared" si="473"/>
        <v>-89.994215942830266</v>
      </c>
      <c r="AP686" s="30">
        <f t="shared" si="448"/>
        <v>19.493882694704595</v>
      </c>
      <c r="AQ686" s="30">
        <f t="shared" si="449"/>
        <v>-19.244228782212005</v>
      </c>
      <c r="AR686" s="31">
        <f t="shared" si="474"/>
        <v>-52.704640130667762</v>
      </c>
      <c r="AS686" s="33">
        <f t="shared" si="475"/>
        <v>-180.21613623662302</v>
      </c>
      <c r="AT686" s="31">
        <f t="shared" si="476"/>
        <v>36.405398281389303</v>
      </c>
      <c r="AU686" s="31">
        <f t="shared" si="477"/>
        <v>89.133299033266496</v>
      </c>
      <c r="AV686" s="32">
        <f t="shared" si="478"/>
        <v>-17.242898285499169</v>
      </c>
      <c r="AW686" s="31">
        <f t="shared" si="479"/>
        <v>-82.104985584640886</v>
      </c>
      <c r="AX686" s="34">
        <f t="shared" si="480"/>
        <v>19.162499995890133</v>
      </c>
      <c r="AY686" s="35">
        <f t="shared" si="481"/>
        <v>7.0283134486256102</v>
      </c>
      <c r="AZ686" s="10">
        <f t="shared" si="455"/>
        <v>-156.86543633547046</v>
      </c>
      <c r="BA686" s="10">
        <f t="shared" si="456"/>
        <v>-353.09282225031166</v>
      </c>
      <c r="BB686" s="10">
        <f t="shared" si="482"/>
        <v>-173.09282225031166</v>
      </c>
      <c r="BC686" s="37"/>
      <c r="BD686" s="60">
        <f t="shared" si="483"/>
        <v>-157</v>
      </c>
      <c r="BE686" s="60">
        <f t="shared" si="484"/>
        <v>-353</v>
      </c>
      <c r="BF686" s="60">
        <f t="shared" si="485"/>
        <v>-173</v>
      </c>
      <c r="BI686" s="37">
        <f t="shared" si="450"/>
        <v>-60.902693800133754</v>
      </c>
      <c r="BJ686" s="37">
        <f t="shared" si="451"/>
        <v>-89.948359789821467</v>
      </c>
      <c r="BK686" s="37">
        <f t="shared" si="452"/>
        <v>-62.420602400559076</v>
      </c>
      <c r="BL686" s="37">
        <f t="shared" si="453"/>
        <v>-89.95663967249277</v>
      </c>
    </row>
    <row r="687" spans="22:64" x14ac:dyDescent="0.35">
      <c r="V687" s="29">
        <v>7.8300000000001102</v>
      </c>
      <c r="W687" s="36">
        <f t="shared" si="457"/>
        <v>676082975.39215457</v>
      </c>
      <c r="X687" s="30">
        <f t="shared" si="454"/>
        <v>-6.6910605961528935</v>
      </c>
      <c r="Y687" s="31">
        <f t="shared" si="458"/>
        <v>-100.01131545159068</v>
      </c>
      <c r="Z687" s="31">
        <f t="shared" si="459"/>
        <v>-89.99942778813363</v>
      </c>
      <c r="AA687" s="31">
        <f t="shared" si="460"/>
        <v>77.830411707362416</v>
      </c>
      <c r="AB687" s="31">
        <f t="shared" si="461"/>
        <v>-89.99264467193197</v>
      </c>
      <c r="AC687" s="31">
        <f t="shared" si="462"/>
        <v>48.126689227503412</v>
      </c>
      <c r="AD687" s="31">
        <f t="shared" si="463"/>
        <v>89.775203634527202</v>
      </c>
      <c r="AE687" s="31">
        <f t="shared" si="464"/>
        <v>19.254724887122258</v>
      </c>
      <c r="AF687" s="31">
        <f t="shared" si="465"/>
        <v>-90.216868825538398</v>
      </c>
      <c r="AG687" s="31">
        <f t="shared" si="447"/>
        <v>73.803921600570277</v>
      </c>
      <c r="AH687" s="31">
        <f t="shared" si="466"/>
        <v>-164.42931870757366</v>
      </c>
      <c r="AI687" s="31">
        <f t="shared" si="467"/>
        <v>-89.999999655922167</v>
      </c>
      <c r="AJ687" s="31">
        <f t="shared" si="468"/>
        <v>97.424358341676282</v>
      </c>
      <c r="AK687" s="31">
        <f t="shared" si="469"/>
        <v>89.999229265649404</v>
      </c>
      <c r="AL687" s="32">
        <f t="shared" si="470"/>
        <v>-79.007983316416926</v>
      </c>
      <c r="AM687" s="31">
        <f t="shared" si="471"/>
        <v>-89.993577213771573</v>
      </c>
      <c r="AN687" s="31">
        <f t="shared" si="472"/>
        <v>-72.209022081744024</v>
      </c>
      <c r="AO687" s="31">
        <f t="shared" si="473"/>
        <v>-89.994347604044336</v>
      </c>
      <c r="AP687" s="30">
        <f t="shared" si="448"/>
        <v>19.493882694704595</v>
      </c>
      <c r="AQ687" s="30">
        <f t="shared" si="449"/>
        <v>-19.244228782212005</v>
      </c>
      <c r="AR687" s="31">
        <f t="shared" si="474"/>
        <v>-52.704643282129176</v>
      </c>
      <c r="AS687" s="33">
        <f t="shared" si="475"/>
        <v>-180.21121642958275</v>
      </c>
      <c r="AT687" s="31">
        <f t="shared" si="476"/>
        <v>36.605353558404616</v>
      </c>
      <c r="AU687" s="31">
        <f t="shared" si="477"/>
        <v>89.153024648446831</v>
      </c>
      <c r="AV687" s="32">
        <f t="shared" si="478"/>
        <v>-17.439208823828483</v>
      </c>
      <c r="AW687" s="31">
        <f t="shared" si="479"/>
        <v>-82.282507526581654</v>
      </c>
      <c r="AX687" s="34">
        <f t="shared" si="480"/>
        <v>19.166144734576132</v>
      </c>
      <c r="AY687" s="35">
        <f t="shared" si="481"/>
        <v>6.870517121865177</v>
      </c>
      <c r="AZ687" s="10">
        <f t="shared" si="455"/>
        <v>-157.26179447751883</v>
      </c>
      <c r="BA687" s="10">
        <f t="shared" si="456"/>
        <v>-353.24786124530112</v>
      </c>
      <c r="BB687" s="10">
        <f t="shared" si="482"/>
        <v>-173.24786124530112</v>
      </c>
      <c r="BC687" s="62"/>
      <c r="BD687" s="60">
        <f t="shared" si="483"/>
        <v>-157</v>
      </c>
      <c r="BE687" s="60">
        <f t="shared" si="484"/>
        <v>-353</v>
      </c>
      <c r="BF687" s="60">
        <f t="shared" si="485"/>
        <v>-173</v>
      </c>
      <c r="BI687" s="37">
        <f t="shared" si="450"/>
        <v>-61.102693641352587</v>
      </c>
      <c r="BJ687" s="37">
        <f t="shared" si="451"/>
        <v>-89.949535263900557</v>
      </c>
      <c r="BK687" s="37">
        <f t="shared" si="452"/>
        <v>-62.620602288613199</v>
      </c>
      <c r="BL687" s="37">
        <f t="shared" si="453"/>
        <v>-89.957626673683023</v>
      </c>
    </row>
    <row r="688" spans="22:64" x14ac:dyDescent="0.35">
      <c r="V688" s="29">
        <v>7.84000000000011</v>
      </c>
      <c r="W688" s="38">
        <f t="shared" si="457"/>
        <v>691830970.91911328</v>
      </c>
      <c r="X688" s="30">
        <f t="shared" si="454"/>
        <v>-6.6910605961528935</v>
      </c>
      <c r="Y688" s="31">
        <f t="shared" si="458"/>
        <v>-100.21131545157118</v>
      </c>
      <c r="Z688" s="31">
        <f t="shared" si="459"/>
        <v>-89.99944081326592</v>
      </c>
      <c r="AA688" s="31">
        <f t="shared" si="460"/>
        <v>78.030411704141159</v>
      </c>
      <c r="AB688" s="31">
        <f t="shared" si="461"/>
        <v>-89.992812099637803</v>
      </c>
      <c r="AC688" s="31">
        <f t="shared" si="462"/>
        <v>48.326686218659908</v>
      </c>
      <c r="AD688" s="31">
        <f t="shared" si="463"/>
        <v>89.780320573792139</v>
      </c>
      <c r="AE688" s="31">
        <f t="shared" si="464"/>
        <v>19.454721875076991</v>
      </c>
      <c r="AF688" s="31">
        <f t="shared" si="465"/>
        <v>-90.211932339111584</v>
      </c>
      <c r="AG688" s="31">
        <f t="shared" si="447"/>
        <v>73.803921600570277</v>
      </c>
      <c r="AH688" s="31">
        <f t="shared" si="466"/>
        <v>-164.62931870757365</v>
      </c>
      <c r="AI688" s="31">
        <f t="shared" si="467"/>
        <v>-89.999999663754338</v>
      </c>
      <c r="AJ688" s="31">
        <f t="shared" si="468"/>
        <v>97.624358341640914</v>
      </c>
      <c r="AK688" s="31">
        <f t="shared" si="469"/>
        <v>89.999246809705141</v>
      </c>
      <c r="AL688" s="32">
        <f t="shared" si="470"/>
        <v>-79.207983313960696</v>
      </c>
      <c r="AM688" s="31">
        <f t="shared" si="471"/>
        <v>-89.993723414234154</v>
      </c>
      <c r="AN688" s="31">
        <f t="shared" si="472"/>
        <v>-72.409022079323151</v>
      </c>
      <c r="AO688" s="31">
        <f t="shared" si="473"/>
        <v>-89.99447626828335</v>
      </c>
      <c r="AP688" s="30">
        <f t="shared" si="448"/>
        <v>19.493882694704595</v>
      </c>
      <c r="AQ688" s="30">
        <f t="shared" si="449"/>
        <v>-19.244228782212005</v>
      </c>
      <c r="AR688" s="31">
        <f t="shared" si="474"/>
        <v>-52.704646291753569</v>
      </c>
      <c r="AS688" s="33">
        <f t="shared" si="475"/>
        <v>-180.20640860739493</v>
      </c>
      <c r="AT688" s="31">
        <f t="shared" si="476"/>
        <v>36.805310847855893</v>
      </c>
      <c r="AU688" s="31">
        <f t="shared" si="477"/>
        <v>89.172301447832496</v>
      </c>
      <c r="AV688" s="32">
        <f t="shared" si="478"/>
        <v>-17.635682486991335</v>
      </c>
      <c r="AW688" s="31">
        <f t="shared" si="479"/>
        <v>-82.456132742896571</v>
      </c>
      <c r="AX688" s="34">
        <f t="shared" si="480"/>
        <v>19.169628360864557</v>
      </c>
      <c r="AY688" s="35">
        <f t="shared" si="481"/>
        <v>6.7161687049359244</v>
      </c>
      <c r="AZ688" s="10">
        <f t="shared" si="455"/>
        <v>-157.65831360231246</v>
      </c>
      <c r="BA688" s="10">
        <f t="shared" si="456"/>
        <v>-353.39951509143054</v>
      </c>
      <c r="BB688" s="10">
        <f t="shared" si="482"/>
        <v>-173.39951509143054</v>
      </c>
      <c r="BC688" s="37"/>
      <c r="BD688" s="60">
        <f t="shared" si="483"/>
        <v>-158</v>
      </c>
      <c r="BE688" s="60">
        <f t="shared" si="484"/>
        <v>-353</v>
      </c>
      <c r="BF688" s="60">
        <f t="shared" si="485"/>
        <v>-173</v>
      </c>
      <c r="BI688" s="37">
        <f t="shared" si="450"/>
        <v>-61.302693489717733</v>
      </c>
      <c r="BJ688" s="37">
        <f t="shared" si="451"/>
        <v>-89.950683980963959</v>
      </c>
      <c r="BK688" s="37">
        <f t="shared" si="452"/>
        <v>-62.820602181705702</v>
      </c>
      <c r="BL688" s="37">
        <f t="shared" si="453"/>
        <v>-89.958591208007562</v>
      </c>
    </row>
    <row r="689" spans="22:64" x14ac:dyDescent="0.35">
      <c r="V689" s="29">
        <v>7.8500000000001098</v>
      </c>
      <c r="W689" s="38">
        <f t="shared" si="457"/>
        <v>707945784.38431871</v>
      </c>
      <c r="X689" s="30">
        <f t="shared" si="454"/>
        <v>-6.6910605961528935</v>
      </c>
      <c r="Y689" s="31">
        <f t="shared" si="458"/>
        <v>-100.41131545155255</v>
      </c>
      <c r="Z689" s="31">
        <f t="shared" si="459"/>
        <v>-89.999453541909986</v>
      </c>
      <c r="AA689" s="31">
        <f t="shared" si="460"/>
        <v>78.230411701064867</v>
      </c>
      <c r="AB689" s="31">
        <f t="shared" si="461"/>
        <v>-89.992975716223881</v>
      </c>
      <c r="AC689" s="31">
        <f t="shared" si="462"/>
        <v>48.52668334523473</v>
      </c>
      <c r="AD689" s="31">
        <f t="shared" si="463"/>
        <v>89.785321040685304</v>
      </c>
      <c r="AE689" s="31">
        <f t="shared" si="464"/>
        <v>19.654718998594149</v>
      </c>
      <c r="AF689" s="31">
        <f t="shared" si="465"/>
        <v>-90.207108217448578</v>
      </c>
      <c r="AG689" s="31">
        <f t="shared" si="447"/>
        <v>73.803921600570277</v>
      </c>
      <c r="AH689" s="31">
        <f t="shared" si="466"/>
        <v>-164.82931870757366</v>
      </c>
      <c r="AI689" s="31">
        <f t="shared" si="467"/>
        <v>-89.999999671408219</v>
      </c>
      <c r="AJ689" s="31">
        <f t="shared" si="468"/>
        <v>97.824358341607137</v>
      </c>
      <c r="AK689" s="31">
        <f t="shared" si="469"/>
        <v>89.999263954409386</v>
      </c>
      <c r="AL689" s="32">
        <f t="shared" si="470"/>
        <v>-79.407983311615013</v>
      </c>
      <c r="AM689" s="31">
        <f t="shared" si="471"/>
        <v>-89.993866286767997</v>
      </c>
      <c r="AN689" s="31">
        <f t="shared" si="472"/>
        <v>-72.609022077011261</v>
      </c>
      <c r="AO689" s="31">
        <f t="shared" si="473"/>
        <v>-89.994602003766829</v>
      </c>
      <c r="AP689" s="30">
        <f t="shared" si="448"/>
        <v>19.493882694704595</v>
      </c>
      <c r="AQ689" s="30">
        <f t="shared" si="449"/>
        <v>-19.244228782212005</v>
      </c>
      <c r="AR689" s="31">
        <f t="shared" si="474"/>
        <v>-52.704649165924522</v>
      </c>
      <c r="AS689" s="33">
        <f t="shared" si="475"/>
        <v>-180.20171022121542</v>
      </c>
      <c r="AT689" s="31">
        <f t="shared" si="476"/>
        <v>37.005270059206403</v>
      </c>
      <c r="AU689" s="31">
        <f t="shared" si="477"/>
        <v>89.191139634771488</v>
      </c>
      <c r="AV689" s="32">
        <f t="shared" si="478"/>
        <v>-17.83231218647564</v>
      </c>
      <c r="AW689" s="31">
        <f t="shared" si="479"/>
        <v>-82.62594053015377</v>
      </c>
      <c r="AX689" s="34">
        <f t="shared" si="480"/>
        <v>19.172957872730763</v>
      </c>
      <c r="AY689" s="35">
        <f t="shared" si="481"/>
        <v>6.5651991046177187</v>
      </c>
      <c r="AZ689" s="10">
        <f t="shared" si="455"/>
        <v>-158.05498671771116</v>
      </c>
      <c r="BA689" s="10">
        <f t="shared" si="456"/>
        <v>-353.54785145354373</v>
      </c>
      <c r="BB689" s="10">
        <f t="shared" si="482"/>
        <v>-173.54785145354373</v>
      </c>
      <c r="BC689" s="37"/>
      <c r="BD689" s="60">
        <f t="shared" si="483"/>
        <v>-158</v>
      </c>
      <c r="BE689" s="60">
        <f t="shared" si="484"/>
        <v>-354</v>
      </c>
      <c r="BF689" s="60">
        <f t="shared" si="485"/>
        <v>-174</v>
      </c>
      <c r="BI689" s="37">
        <f t="shared" si="450"/>
        <v>-61.502693344907577</v>
      </c>
      <c r="BJ689" s="37">
        <f t="shared" si="451"/>
        <v>-89.951806550072959</v>
      </c>
      <c r="BK689" s="37">
        <f t="shared" si="452"/>
        <v>-63.020602079609837</v>
      </c>
      <c r="BL689" s="37">
        <f t="shared" si="453"/>
        <v>-89.959533786873081</v>
      </c>
    </row>
    <row r="690" spans="22:64" x14ac:dyDescent="0.35">
      <c r="V690" s="29">
        <v>7.8600000000001096</v>
      </c>
      <c r="W690" s="36">
        <f t="shared" si="457"/>
        <v>724435960.07517505</v>
      </c>
      <c r="X690" s="30">
        <f t="shared" si="454"/>
        <v>-6.6910605961528935</v>
      </c>
      <c r="Y690" s="31">
        <f t="shared" si="458"/>
        <v>-100.61131545153478</v>
      </c>
      <c r="Z690" s="31">
        <f t="shared" si="459"/>
        <v>-89.999465980814747</v>
      </c>
      <c r="AA690" s="31">
        <f t="shared" si="460"/>
        <v>78.430411698127031</v>
      </c>
      <c r="AB690" s="31">
        <f t="shared" si="461"/>
        <v>-89.993135608441875</v>
      </c>
      <c r="AC690" s="31">
        <f t="shared" si="462"/>
        <v>48.726680601133211</v>
      </c>
      <c r="AD690" s="31">
        <f t="shared" si="463"/>
        <v>89.790207686215609</v>
      </c>
      <c r="AE690" s="31">
        <f t="shared" si="464"/>
        <v>19.854716251572569</v>
      </c>
      <c r="AF690" s="31">
        <f t="shared" si="465"/>
        <v>-90.202393903041013</v>
      </c>
      <c r="AG690" s="31">
        <f t="shared" si="447"/>
        <v>73.803921600570277</v>
      </c>
      <c r="AH690" s="31">
        <f t="shared" si="466"/>
        <v>-165.02931870757365</v>
      </c>
      <c r="AI690" s="31">
        <f t="shared" si="467"/>
        <v>-89.999999678887875</v>
      </c>
      <c r="AJ690" s="31">
        <f t="shared" si="468"/>
        <v>98.024358341574867</v>
      </c>
      <c r="AK690" s="31">
        <f t="shared" si="469"/>
        <v>89.999280708852538</v>
      </c>
      <c r="AL690" s="32">
        <f t="shared" si="470"/>
        <v>-79.607983309374902</v>
      </c>
      <c r="AM690" s="31">
        <f t="shared" si="471"/>
        <v>-89.994005907125981</v>
      </c>
      <c r="AN690" s="31">
        <f t="shared" si="472"/>
        <v>-72.809022074803408</v>
      </c>
      <c r="AO690" s="31">
        <f t="shared" si="473"/>
        <v>-89.994724877161318</v>
      </c>
      <c r="AP690" s="30">
        <f t="shared" si="448"/>
        <v>19.493882694704595</v>
      </c>
      <c r="AQ690" s="30">
        <f t="shared" si="449"/>
        <v>-19.244228782212005</v>
      </c>
      <c r="AR690" s="31">
        <f t="shared" si="474"/>
        <v>-52.704651910738249</v>
      </c>
      <c r="AS690" s="33">
        <f t="shared" si="475"/>
        <v>-180.19711878020235</v>
      </c>
      <c r="AT690" s="31">
        <f t="shared" si="476"/>
        <v>37.205231105990933</v>
      </c>
      <c r="AU690" s="31">
        <f t="shared" si="477"/>
        <v>89.209549181218961</v>
      </c>
      <c r="AV690" s="32">
        <f t="shared" si="478"/>
        <v>-18.029091131067375</v>
      </c>
      <c r="AW690" s="31">
        <f t="shared" si="479"/>
        <v>-82.792008984241477</v>
      </c>
      <c r="AX690" s="34">
        <f t="shared" si="480"/>
        <v>19.176139974923558</v>
      </c>
      <c r="AY690" s="35">
        <f t="shared" si="481"/>
        <v>6.4175401969774839</v>
      </c>
      <c r="AZ690" s="10">
        <f t="shared" si="455"/>
        <v>-158.45180712453867</v>
      </c>
      <c r="BA690" s="10">
        <f t="shared" si="456"/>
        <v>-353.69293705969528</v>
      </c>
      <c r="BB690" s="10">
        <f t="shared" si="482"/>
        <v>-173.69293705969528</v>
      </c>
      <c r="BC690" s="62"/>
      <c r="BD690" s="60">
        <f t="shared" si="483"/>
        <v>-158</v>
      </c>
      <c r="BE690" s="60">
        <f t="shared" si="484"/>
        <v>-354</v>
      </c>
      <c r="BF690" s="60">
        <f t="shared" si="485"/>
        <v>-174</v>
      </c>
      <c r="BI690" s="37">
        <f t="shared" si="450"/>
        <v>-61.702693206614953</v>
      </c>
      <c r="BJ690" s="37">
        <f t="shared" si="451"/>
        <v>-89.952903566425135</v>
      </c>
      <c r="BK690" s="37">
        <f t="shared" si="452"/>
        <v>-63.220601982109045</v>
      </c>
      <c r="BL690" s="37">
        <f t="shared" si="453"/>
        <v>-89.960454910045314</v>
      </c>
    </row>
    <row r="691" spans="22:64" x14ac:dyDescent="0.35">
      <c r="V691" s="29">
        <v>7.8700000000001102</v>
      </c>
      <c r="W691" s="38">
        <f t="shared" si="457"/>
        <v>741310241.30110669</v>
      </c>
      <c r="X691" s="30">
        <f t="shared" si="454"/>
        <v>-6.6910605961528935</v>
      </c>
      <c r="Y691" s="31">
        <f t="shared" si="458"/>
        <v>-100.81131545151779</v>
      </c>
      <c r="Z691" s="31">
        <f t="shared" si="459"/>
        <v>-89.999478136575476</v>
      </c>
      <c r="AA691" s="31">
        <f t="shared" si="460"/>
        <v>78.630411695321413</v>
      </c>
      <c r="AB691" s="31">
        <f t="shared" si="461"/>
        <v>-89.993291861068741</v>
      </c>
      <c r="AC691" s="31">
        <f t="shared" si="462"/>
        <v>48.926677980534983</v>
      </c>
      <c r="AD691" s="31">
        <f t="shared" si="463"/>
        <v>89.794983101062613</v>
      </c>
      <c r="AE691" s="31">
        <f t="shared" si="464"/>
        <v>20.054713628185716</v>
      </c>
      <c r="AF691" s="31">
        <f t="shared" si="465"/>
        <v>-90.197786896581604</v>
      </c>
      <c r="AG691" s="31">
        <f t="shared" si="447"/>
        <v>73.803921600570277</v>
      </c>
      <c r="AH691" s="31">
        <f t="shared" si="466"/>
        <v>-165.22931870757364</v>
      </c>
      <c r="AI691" s="31">
        <f t="shared" si="467"/>
        <v>-89.999999686197285</v>
      </c>
      <c r="AJ691" s="31">
        <f t="shared" si="468"/>
        <v>98.224358341544061</v>
      </c>
      <c r="AK691" s="31">
        <f t="shared" si="469"/>
        <v>89.999297081917987</v>
      </c>
      <c r="AL691" s="32">
        <f t="shared" si="470"/>
        <v>-79.807983307235602</v>
      </c>
      <c r="AM691" s="31">
        <f t="shared" si="471"/>
        <v>-89.994142349336684</v>
      </c>
      <c r="AN691" s="31">
        <f t="shared" si="472"/>
        <v>-73.009022072694904</v>
      </c>
      <c r="AO691" s="31">
        <f t="shared" si="473"/>
        <v>-89.994844953615981</v>
      </c>
      <c r="AP691" s="30">
        <f t="shared" si="448"/>
        <v>19.493882694704595</v>
      </c>
      <c r="AQ691" s="30">
        <f t="shared" si="449"/>
        <v>-19.244228782212005</v>
      </c>
      <c r="AR691" s="31">
        <f t="shared" si="474"/>
        <v>-52.704654532016598</v>
      </c>
      <c r="AS691" s="33">
        <f t="shared" si="475"/>
        <v>-180.19263185019759</v>
      </c>
      <c r="AT691" s="31">
        <f t="shared" si="476"/>
        <v>37.405193905632807</v>
      </c>
      <c r="AU691" s="31">
        <f t="shared" si="477"/>
        <v>89.227539832946846</v>
      </c>
      <c r="AV691" s="32">
        <f t="shared" si="478"/>
        <v>-18.226012815312988</v>
      </c>
      <c r="AW691" s="31">
        <f t="shared" si="479"/>
        <v>-82.954414989831164</v>
      </c>
      <c r="AX691" s="34">
        <f t="shared" si="480"/>
        <v>19.179181090319819</v>
      </c>
      <c r="AY691" s="35">
        <f t="shared" si="481"/>
        <v>6.2731248431156814</v>
      </c>
      <c r="AZ691" s="10">
        <f t="shared" si="455"/>
        <v>-158.84876840523975</v>
      </c>
      <c r="BA691" s="10">
        <f t="shared" si="456"/>
        <v>-353.83483768466579</v>
      </c>
      <c r="BB691" s="10">
        <f t="shared" si="482"/>
        <v>-173.83483768466579</v>
      </c>
      <c r="BC691" s="37"/>
      <c r="BD691" s="60">
        <f t="shared" si="483"/>
        <v>-159</v>
      </c>
      <c r="BE691" s="60">
        <f t="shared" si="484"/>
        <v>-354</v>
      </c>
      <c r="BF691" s="60">
        <f t="shared" si="485"/>
        <v>-174</v>
      </c>
      <c r="BI691" s="37">
        <f t="shared" si="450"/>
        <v>-61.902693074546498</v>
      </c>
      <c r="BJ691" s="37">
        <f t="shared" si="451"/>
        <v>-89.953975611669833</v>
      </c>
      <c r="BK691" s="37">
        <f t="shared" si="452"/>
        <v>-63.420601888996501</v>
      </c>
      <c r="BL691" s="37">
        <f t="shared" si="453"/>
        <v>-89.961355065914049</v>
      </c>
    </row>
    <row r="692" spans="22:64" x14ac:dyDescent="0.35">
      <c r="V692" s="29">
        <v>7.88000000000011</v>
      </c>
      <c r="W692" s="38">
        <f t="shared" si="457"/>
        <v>758577575.02937734</v>
      </c>
      <c r="X692" s="30">
        <f t="shared" si="454"/>
        <v>-6.6910605961528935</v>
      </c>
      <c r="Y692" s="31">
        <f t="shared" si="458"/>
        <v>-101.01131545150159</v>
      </c>
      <c r="Z692" s="31">
        <f t="shared" si="459"/>
        <v>-89.999490015637292</v>
      </c>
      <c r="AA692" s="31">
        <f t="shared" si="460"/>
        <v>78.830411692642087</v>
      </c>
      <c r="AB692" s="31">
        <f t="shared" si="461"/>
        <v>-89.993444556951687</v>
      </c>
      <c r="AC692" s="31">
        <f t="shared" si="462"/>
        <v>49.126675477881633</v>
      </c>
      <c r="AD692" s="31">
        <f t="shared" si="463"/>
        <v>89.799649816948985</v>
      </c>
      <c r="AE692" s="31">
        <f t="shared" si="464"/>
        <v>20.254711122869239</v>
      </c>
      <c r="AF692" s="31">
        <f t="shared" si="465"/>
        <v>-90.193284755639993</v>
      </c>
      <c r="AG692" s="31">
        <f t="shared" si="447"/>
        <v>73.803921600570277</v>
      </c>
      <c r="AH692" s="31">
        <f t="shared" si="466"/>
        <v>-165.42931870757369</v>
      </c>
      <c r="AI692" s="31">
        <f t="shared" si="467"/>
        <v>-89.9999996933403</v>
      </c>
      <c r="AJ692" s="31">
        <f t="shared" si="468"/>
        <v>98.424358341514647</v>
      </c>
      <c r="AK692" s="31">
        <f t="shared" si="469"/>
        <v>89.999313082286974</v>
      </c>
      <c r="AL692" s="32">
        <f t="shared" si="470"/>
        <v>-80.007983305192596</v>
      </c>
      <c r="AM692" s="31">
        <f t="shared" si="471"/>
        <v>-89.994275685743546</v>
      </c>
      <c r="AN692" s="31">
        <f t="shared" si="472"/>
        <v>-73.209022070681357</v>
      </c>
      <c r="AO692" s="31">
        <f t="shared" si="473"/>
        <v>-89.994962296796871</v>
      </c>
      <c r="AP692" s="30">
        <f t="shared" si="448"/>
        <v>19.493882694704595</v>
      </c>
      <c r="AQ692" s="30">
        <f t="shared" si="449"/>
        <v>-19.244228782212005</v>
      </c>
      <c r="AR692" s="31">
        <f t="shared" si="474"/>
        <v>-52.704657035319528</v>
      </c>
      <c r="AS692" s="33">
        <f t="shared" si="475"/>
        <v>-180.18824705243685</v>
      </c>
      <c r="AT692" s="31">
        <f t="shared" si="476"/>
        <v>37.605158379269142</v>
      </c>
      <c r="AU692" s="31">
        <f t="shared" si="477"/>
        <v>89.245121114638579</v>
      </c>
      <c r="AV692" s="32">
        <f t="shared" si="478"/>
        <v>-18.423071008347616</v>
      </c>
      <c r="AW692" s="31">
        <f t="shared" si="479"/>
        <v>-83.113234212349695</v>
      </c>
      <c r="AX692" s="34">
        <f t="shared" si="480"/>
        <v>19.182087370921526</v>
      </c>
      <c r="AY692" s="35">
        <f t="shared" si="481"/>
        <v>6.1318869022888833</v>
      </c>
      <c r="AZ692" s="10">
        <f t="shared" si="455"/>
        <v>-159.24586441289483</v>
      </c>
      <c r="BA692" s="10">
        <f t="shared" si="456"/>
        <v>-353.97361813611667</v>
      </c>
      <c r="BB692" s="10">
        <f t="shared" si="482"/>
        <v>-173.97361813611667</v>
      </c>
      <c r="BC692" s="37"/>
      <c r="BD692" s="60">
        <f t="shared" si="483"/>
        <v>-159</v>
      </c>
      <c r="BE692" s="60">
        <f t="shared" si="484"/>
        <v>-354</v>
      </c>
      <c r="BF692" s="60">
        <f t="shared" si="485"/>
        <v>-174</v>
      </c>
      <c r="BI692" s="37">
        <f t="shared" si="450"/>
        <v>-62.102692948422117</v>
      </c>
      <c r="BJ692" s="37">
        <f t="shared" si="451"/>
        <v>-89.955023254216641</v>
      </c>
      <c r="BK692" s="37">
        <f t="shared" si="452"/>
        <v>-63.620601800074709</v>
      </c>
      <c r="BL692" s="37">
        <f t="shared" si="453"/>
        <v>-89.962234731752076</v>
      </c>
    </row>
    <row r="693" spans="22:64" x14ac:dyDescent="0.35">
      <c r="V693" s="29">
        <v>7.8900000000001098</v>
      </c>
      <c r="W693" s="36">
        <f t="shared" si="457"/>
        <v>776247116.6288898</v>
      </c>
      <c r="X693" s="30">
        <f t="shared" si="454"/>
        <v>-6.6910605961528935</v>
      </c>
      <c r="Y693" s="31">
        <f t="shared" si="458"/>
        <v>-101.21131545148609</v>
      </c>
      <c r="Z693" s="31">
        <f t="shared" si="459"/>
        <v>-89.999501624298659</v>
      </c>
      <c r="AA693" s="31">
        <f t="shared" si="460"/>
        <v>79.030411690083341</v>
      </c>
      <c r="AB693" s="31">
        <f t="shared" si="461"/>
        <v>-89.99359377705207</v>
      </c>
      <c r="AC693" s="31">
        <f t="shared" si="462"/>
        <v>49.32667308786489</v>
      </c>
      <c r="AD693" s="31">
        <f t="shared" si="463"/>
        <v>89.804210307981407</v>
      </c>
      <c r="AE693" s="31">
        <f t="shared" si="464"/>
        <v>20.45470873030925</v>
      </c>
      <c r="AF693" s="31">
        <f t="shared" si="465"/>
        <v>-90.188885093369322</v>
      </c>
      <c r="AG693" s="31">
        <f t="shared" si="447"/>
        <v>73.803921600570277</v>
      </c>
      <c r="AH693" s="31">
        <f t="shared" si="466"/>
        <v>-165.62931870757367</v>
      </c>
      <c r="AI693" s="31">
        <f t="shared" si="467"/>
        <v>-89.999999700320728</v>
      </c>
      <c r="AJ693" s="31">
        <f t="shared" si="468"/>
        <v>98.624358341486541</v>
      </c>
      <c r="AK693" s="31">
        <f t="shared" si="469"/>
        <v>89.999328718443095</v>
      </c>
      <c r="AL693" s="32">
        <f t="shared" si="470"/>
        <v>-80.207983303241534</v>
      </c>
      <c r="AM693" s="31">
        <f t="shared" si="471"/>
        <v>-89.994405987043322</v>
      </c>
      <c r="AN693" s="31">
        <f t="shared" si="472"/>
        <v>-73.409022068758389</v>
      </c>
      <c r="AO693" s="31">
        <f t="shared" si="473"/>
        <v>-89.995076968920955</v>
      </c>
      <c r="AP693" s="30">
        <f t="shared" si="448"/>
        <v>19.493882694704595</v>
      </c>
      <c r="AQ693" s="30">
        <f t="shared" si="449"/>
        <v>-19.244228782212005</v>
      </c>
      <c r="AR693" s="31">
        <f t="shared" si="474"/>
        <v>-52.70465942595655</v>
      </c>
      <c r="AS693" s="33">
        <f t="shared" si="475"/>
        <v>-180.18396206229028</v>
      </c>
      <c r="AT693" s="31">
        <f t="shared" si="476"/>
        <v>37.805124451583943</v>
      </c>
      <c r="AU693" s="31">
        <f t="shared" si="477"/>
        <v>89.262302334871521</v>
      </c>
      <c r="AV693" s="32">
        <f t="shared" si="478"/>
        <v>-18.620259743085157</v>
      </c>
      <c r="AW693" s="31">
        <f t="shared" si="479"/>
        <v>-83.268541092278184</v>
      </c>
      <c r="AX693" s="34">
        <f t="shared" si="480"/>
        <v>19.184864708498786</v>
      </c>
      <c r="AY693" s="35">
        <f t="shared" si="481"/>
        <v>5.9937612425933366</v>
      </c>
      <c r="AZ693" s="10">
        <f t="shared" si="455"/>
        <v>-159.64308926058706</v>
      </c>
      <c r="BA693" s="10">
        <f t="shared" si="456"/>
        <v>-354.10934224320187</v>
      </c>
      <c r="BB693" s="10">
        <f t="shared" si="482"/>
        <v>-174.10934224320187</v>
      </c>
      <c r="BC693" s="62"/>
      <c r="BD693" s="60">
        <f t="shared" si="483"/>
        <v>-160</v>
      </c>
      <c r="BE693" s="60">
        <f t="shared" si="484"/>
        <v>-354</v>
      </c>
      <c r="BF693" s="60">
        <f t="shared" si="485"/>
        <v>-174</v>
      </c>
      <c r="BI693" s="37">
        <f t="shared" si="450"/>
        <v>-62.302692827974255</v>
      </c>
      <c r="BJ693" s="37">
        <f t="shared" si="451"/>
        <v>-89.956047049536707</v>
      </c>
      <c r="BK693" s="37">
        <f t="shared" si="452"/>
        <v>-63.820601715155057</v>
      </c>
      <c r="BL693" s="37">
        <f t="shared" si="453"/>
        <v>-89.963094373968204</v>
      </c>
    </row>
    <row r="694" spans="22:64" x14ac:dyDescent="0.35">
      <c r="V694" s="29">
        <v>7.9000000000001096</v>
      </c>
      <c r="W694" s="38">
        <f t="shared" si="457"/>
        <v>794328234.72448397</v>
      </c>
      <c r="X694" s="30">
        <f t="shared" si="454"/>
        <v>-6.6910605961528935</v>
      </c>
      <c r="Y694" s="31">
        <f t="shared" si="458"/>
        <v>-101.41131545147131</v>
      </c>
      <c r="Z694" s="31">
        <f t="shared" si="459"/>
        <v>-89.999512968714626</v>
      </c>
      <c r="AA694" s="31">
        <f t="shared" si="460"/>
        <v>79.230411687639744</v>
      </c>
      <c r="AB694" s="31">
        <f t="shared" si="461"/>
        <v>-89.993739600488368</v>
      </c>
      <c r="AC694" s="31">
        <f t="shared" si="462"/>
        <v>49.526670805415392</v>
      </c>
      <c r="AD694" s="31">
        <f t="shared" si="463"/>
        <v>89.808666991961331</v>
      </c>
      <c r="AE694" s="31">
        <f t="shared" si="464"/>
        <v>20.654706445430932</v>
      </c>
      <c r="AF694" s="31">
        <f t="shared" si="465"/>
        <v>-90.184585577241648</v>
      </c>
      <c r="AG694" s="31">
        <f t="shared" si="447"/>
        <v>73.803921600570277</v>
      </c>
      <c r="AH694" s="31">
        <f t="shared" si="466"/>
        <v>-165.82931870757366</v>
      </c>
      <c r="AI694" s="31">
        <f t="shared" si="467"/>
        <v>-89.999999707142265</v>
      </c>
      <c r="AJ694" s="31">
        <f t="shared" si="468"/>
        <v>98.824358341459714</v>
      </c>
      <c r="AK694" s="31">
        <f t="shared" si="469"/>
        <v>89.999343998676849</v>
      </c>
      <c r="AL694" s="32">
        <f t="shared" si="470"/>
        <v>-80.407983301378295</v>
      </c>
      <c r="AM694" s="31">
        <f t="shared" si="471"/>
        <v>-89.99453332232342</v>
      </c>
      <c r="AN694" s="31">
        <f t="shared" si="472"/>
        <v>-73.609022066921966</v>
      </c>
      <c r="AO694" s="31">
        <f t="shared" si="473"/>
        <v>-89.995189030788836</v>
      </c>
      <c r="AP694" s="30">
        <f t="shared" si="448"/>
        <v>19.493882694704595</v>
      </c>
      <c r="AQ694" s="30">
        <f t="shared" si="449"/>
        <v>-19.244228782212005</v>
      </c>
      <c r="AR694" s="31">
        <f t="shared" si="474"/>
        <v>-52.704661708998444</v>
      </c>
      <c r="AS694" s="33">
        <f t="shared" si="475"/>
        <v>-180.17977460803047</v>
      </c>
      <c r="AT694" s="31">
        <f t="shared" si="476"/>
        <v>38.005092050648685</v>
      </c>
      <c r="AU694" s="31">
        <f t="shared" si="477"/>
        <v>89.279092590989293</v>
      </c>
      <c r="AV694" s="32">
        <f t="shared" si="478"/>
        <v>-18.817573305765276</v>
      </c>
      <c r="AW694" s="31">
        <f t="shared" si="479"/>
        <v>-83.420408841605763</v>
      </c>
      <c r="AX694" s="34">
        <f t="shared" si="480"/>
        <v>19.187518744883409</v>
      </c>
      <c r="AY694" s="35">
        <f t="shared" si="481"/>
        <v>5.8586837493835304</v>
      </c>
      <c r="AZ694" s="10">
        <f t="shared" si="455"/>
        <v>-160.04043731111989</v>
      </c>
      <c r="BA694" s="10">
        <f t="shared" si="456"/>
        <v>-354.2420728474587</v>
      </c>
      <c r="BB694" s="10">
        <f t="shared" si="482"/>
        <v>-174.2420728474587</v>
      </c>
      <c r="BC694" s="37"/>
      <c r="BD694" s="60">
        <f t="shared" si="483"/>
        <v>-160</v>
      </c>
      <c r="BE694" s="60">
        <f t="shared" si="484"/>
        <v>-354</v>
      </c>
      <c r="BF694" s="60">
        <f t="shared" si="485"/>
        <v>-174</v>
      </c>
      <c r="BI694" s="37">
        <f t="shared" si="450"/>
        <v>-62.502692712947436</v>
      </c>
      <c r="BJ694" s="37">
        <f t="shared" si="451"/>
        <v>-89.957047540457225</v>
      </c>
      <c r="BK694" s="37">
        <f t="shared" si="452"/>
        <v>-64.020601634057414</v>
      </c>
      <c r="BL694" s="37">
        <f t="shared" si="453"/>
        <v>-89.963934448354564</v>
      </c>
    </row>
    <row r="695" spans="22:64" x14ac:dyDescent="0.35">
      <c r="V695" s="29">
        <v>7.9100000000001103</v>
      </c>
      <c r="W695" s="38">
        <f t="shared" si="457"/>
        <v>812830516.1643064</v>
      </c>
      <c r="X695" s="30">
        <f t="shared" si="454"/>
        <v>-6.6910605961528935</v>
      </c>
      <c r="Y695" s="31">
        <f t="shared" si="458"/>
        <v>-101.61131545145719</v>
      </c>
      <c r="Z695" s="31">
        <f t="shared" si="459"/>
        <v>-89.999524054900164</v>
      </c>
      <c r="AA695" s="31">
        <f t="shared" si="460"/>
        <v>79.43041168530614</v>
      </c>
      <c r="AB695" s="31">
        <f t="shared" si="461"/>
        <v>-89.993882104578077</v>
      </c>
      <c r="AC695" s="31">
        <f t="shared" si="462"/>
        <v>49.726668625691921</v>
      </c>
      <c r="AD695" s="31">
        <f t="shared" si="463"/>
        <v>89.813022231665769</v>
      </c>
      <c r="AE695" s="31">
        <f t="shared" si="464"/>
        <v>20.85470426338798</v>
      </c>
      <c r="AF695" s="31">
        <f t="shared" si="465"/>
        <v>-90.180383927812471</v>
      </c>
      <c r="AG695" s="31">
        <f t="shared" si="447"/>
        <v>73.803921600570277</v>
      </c>
      <c r="AH695" s="31">
        <f t="shared" si="466"/>
        <v>-166.02931870757368</v>
      </c>
      <c r="AI695" s="31">
        <f t="shared" si="467"/>
        <v>-89.999999713808521</v>
      </c>
      <c r="AJ695" s="31">
        <f t="shared" si="468"/>
        <v>99.024358341434095</v>
      </c>
      <c r="AK695" s="31">
        <f t="shared" si="469"/>
        <v>89.999358931090029</v>
      </c>
      <c r="AL695" s="32">
        <f t="shared" si="470"/>
        <v>-80.607983299598914</v>
      </c>
      <c r="AM695" s="31">
        <f t="shared" si="471"/>
        <v>-89.994657759098772</v>
      </c>
      <c r="AN695" s="31">
        <f t="shared" si="472"/>
        <v>-73.809022065168222</v>
      </c>
      <c r="AO695" s="31">
        <f t="shared" si="473"/>
        <v>-89.995298541817263</v>
      </c>
      <c r="AP695" s="30">
        <f t="shared" si="448"/>
        <v>19.493882694704595</v>
      </c>
      <c r="AQ695" s="30">
        <f t="shared" si="449"/>
        <v>-19.244228782212005</v>
      </c>
      <c r="AR695" s="31">
        <f t="shared" si="474"/>
        <v>-52.704663889287652</v>
      </c>
      <c r="AS695" s="33">
        <f t="shared" si="475"/>
        <v>-180.17568246962975</v>
      </c>
      <c r="AT695" s="31">
        <f t="shared" si="476"/>
        <v>38.205061107770085</v>
      </c>
      <c r="AU695" s="31">
        <f t="shared" si="477"/>
        <v>89.295500773866337</v>
      </c>
      <c r="AV695" s="32">
        <f t="shared" si="478"/>
        <v>-19.015006225851891</v>
      </c>
      <c r="AW695" s="31">
        <f t="shared" si="479"/>
        <v>-83.568909442275398</v>
      </c>
      <c r="AX695" s="34">
        <f t="shared" si="480"/>
        <v>19.190054881918194</v>
      </c>
      <c r="AY695" s="35">
        <f t="shared" si="481"/>
        <v>5.7265913315909387</v>
      </c>
      <c r="AZ695" s="10">
        <f t="shared" si="455"/>
        <v>-160.43790316707691</v>
      </c>
      <c r="BA695" s="10">
        <f t="shared" si="456"/>
        <v>-354.37187179581639</v>
      </c>
      <c r="BB695" s="10">
        <f t="shared" si="482"/>
        <v>-174.37187179581639</v>
      </c>
      <c r="BC695" s="37"/>
      <c r="BD695" s="60">
        <f t="shared" si="483"/>
        <v>-160</v>
      </c>
      <c r="BE695" s="60">
        <f t="shared" si="484"/>
        <v>-354</v>
      </c>
      <c r="BF695" s="60">
        <f t="shared" si="485"/>
        <v>-174</v>
      </c>
      <c r="BI695" s="37">
        <f t="shared" si="450"/>
        <v>-62.702692603097674</v>
      </c>
      <c r="BJ695" s="37">
        <f t="shared" si="451"/>
        <v>-89.958025257449307</v>
      </c>
      <c r="BK695" s="37">
        <f t="shared" si="452"/>
        <v>-64.220601556609779</v>
      </c>
      <c r="BL695" s="37">
        <f t="shared" si="453"/>
        <v>-89.964755400328258</v>
      </c>
    </row>
    <row r="696" spans="22:64" x14ac:dyDescent="0.35">
      <c r="V696" s="29">
        <v>7.9200000000001101</v>
      </c>
      <c r="W696" s="36">
        <f t="shared" si="457"/>
        <v>831763771.10288286</v>
      </c>
      <c r="X696" s="30">
        <f t="shared" si="454"/>
        <v>-6.6910605961528935</v>
      </c>
      <c r="Y696" s="31">
        <f t="shared" si="458"/>
        <v>-101.81131545144369</v>
      </c>
      <c r="Z696" s="31">
        <f t="shared" si="459"/>
        <v>-89.999534888733294</v>
      </c>
      <c r="AA696" s="31">
        <f t="shared" si="460"/>
        <v>79.630411683077568</v>
      </c>
      <c r="AB696" s="31">
        <f t="shared" si="461"/>
        <v>-89.994021364878762</v>
      </c>
      <c r="AC696" s="31">
        <f t="shared" si="462"/>
        <v>49.926666544071161</v>
      </c>
      <c r="AD696" s="31">
        <f t="shared" si="463"/>
        <v>89.817278336099008</v>
      </c>
      <c r="AE696" s="31">
        <f t="shared" si="464"/>
        <v>21.054702179552145</v>
      </c>
      <c r="AF696" s="31">
        <f t="shared" si="465"/>
        <v>-90.176277917513033</v>
      </c>
      <c r="AG696" s="31">
        <f t="shared" si="447"/>
        <v>73.803921600570277</v>
      </c>
      <c r="AH696" s="31">
        <f t="shared" si="466"/>
        <v>-166.22931870757367</v>
      </c>
      <c r="AI696" s="31">
        <f t="shared" si="467"/>
        <v>-89.999999720323032</v>
      </c>
      <c r="AJ696" s="31">
        <f t="shared" si="468"/>
        <v>99.224358341409626</v>
      </c>
      <c r="AK696" s="31">
        <f t="shared" si="469"/>
        <v>89.999373523599971</v>
      </c>
      <c r="AL696" s="32">
        <f t="shared" si="470"/>
        <v>-80.807983297899597</v>
      </c>
      <c r="AM696" s="31">
        <f t="shared" si="471"/>
        <v>-89.99477936334732</v>
      </c>
      <c r="AN696" s="31">
        <f t="shared" si="472"/>
        <v>-74.009022063493362</v>
      </c>
      <c r="AO696" s="31">
        <f t="shared" si="473"/>
        <v>-89.995405560070381</v>
      </c>
      <c r="AP696" s="30">
        <f t="shared" si="448"/>
        <v>19.493882694704595</v>
      </c>
      <c r="AQ696" s="30">
        <f t="shared" si="449"/>
        <v>-19.244228782212005</v>
      </c>
      <c r="AR696" s="31">
        <f t="shared" si="474"/>
        <v>-52.704665971448627</v>
      </c>
      <c r="AS696" s="33">
        <f t="shared" si="475"/>
        <v>-180.17168347758343</v>
      </c>
      <c r="AT696" s="31">
        <f t="shared" si="476"/>
        <v>38.405031557344614</v>
      </c>
      <c r="AU696" s="31">
        <f t="shared" si="477"/>
        <v>89.311535572566939</v>
      </c>
      <c r="AV696" s="32">
        <f t="shared" si="478"/>
        <v>-19.212553266277045</v>
      </c>
      <c r="AW696" s="31">
        <f t="shared" si="479"/>
        <v>-83.714113646468448</v>
      </c>
      <c r="AX696" s="34">
        <f t="shared" si="480"/>
        <v>19.19247829106757</v>
      </c>
      <c r="AY696" s="35">
        <f t="shared" si="481"/>
        <v>5.597421926098491</v>
      </c>
      <c r="AZ696" s="10">
        <f t="shared" si="455"/>
        <v>-160.83548166122085</v>
      </c>
      <c r="BA696" s="10">
        <f t="shared" si="456"/>
        <v>-354.49879993556164</v>
      </c>
      <c r="BB696" s="10">
        <f t="shared" si="482"/>
        <v>-174.49879993556164</v>
      </c>
      <c r="BC696" s="62"/>
      <c r="BD696" s="60">
        <f t="shared" si="483"/>
        <v>-161</v>
      </c>
      <c r="BE696" s="60">
        <f t="shared" si="484"/>
        <v>-354</v>
      </c>
      <c r="BF696" s="60">
        <f t="shared" si="485"/>
        <v>-174</v>
      </c>
      <c r="BI696" s="37">
        <f t="shared" si="450"/>
        <v>-62.902692498191968</v>
      </c>
      <c r="BJ696" s="37">
        <f t="shared" si="451"/>
        <v>-89.958980718909132</v>
      </c>
      <c r="BK696" s="37">
        <f t="shared" si="452"/>
        <v>-64.420601482647839</v>
      </c>
      <c r="BL696" s="37">
        <f t="shared" si="453"/>
        <v>-89.965557665167566</v>
      </c>
    </row>
    <row r="697" spans="22:64" x14ac:dyDescent="0.35">
      <c r="V697" s="29">
        <v>7.9300000000001098</v>
      </c>
      <c r="W697" s="38">
        <f t="shared" si="457"/>
        <v>851138038.20259321</v>
      </c>
      <c r="X697" s="30">
        <f t="shared" si="454"/>
        <v>-6.6910605961528935</v>
      </c>
      <c r="Y697" s="31">
        <f t="shared" si="458"/>
        <v>-102.01131545143082</v>
      </c>
      <c r="Z697" s="31">
        <f t="shared" si="459"/>
        <v>-89.9995454759583</v>
      </c>
      <c r="AA697" s="31">
        <f t="shared" si="460"/>
        <v>79.830411680949297</v>
      </c>
      <c r="AB697" s="31">
        <f t="shared" si="461"/>
        <v>-89.994157455228063</v>
      </c>
      <c r="AC697" s="31">
        <f t="shared" si="462"/>
        <v>50.126664556137818</v>
      </c>
      <c r="AD697" s="31">
        <f t="shared" si="463"/>
        <v>89.821437561715967</v>
      </c>
      <c r="AE697" s="31">
        <f t="shared" si="464"/>
        <v>21.254700189503403</v>
      </c>
      <c r="AF697" s="31">
        <f t="shared" si="465"/>
        <v>-90.172265369470395</v>
      </c>
      <c r="AG697" s="31">
        <f t="shared" si="447"/>
        <v>73.803921600570277</v>
      </c>
      <c r="AH697" s="31">
        <f t="shared" si="466"/>
        <v>-166.42931870757366</v>
      </c>
      <c r="AI697" s="31">
        <f t="shared" si="467"/>
        <v>-89.999999726689268</v>
      </c>
      <c r="AJ697" s="31">
        <f t="shared" si="468"/>
        <v>99.424358341386238</v>
      </c>
      <c r="AK697" s="31">
        <f t="shared" si="469"/>
        <v>89.999387783943831</v>
      </c>
      <c r="AL697" s="32">
        <f t="shared" si="470"/>
        <v>-81.007983296276777</v>
      </c>
      <c r="AM697" s="31">
        <f t="shared" si="471"/>
        <v>-89.994898199545275</v>
      </c>
      <c r="AN697" s="31">
        <f t="shared" si="472"/>
        <v>-74.209022061893918</v>
      </c>
      <c r="AO697" s="31">
        <f t="shared" si="473"/>
        <v>-89.995510142290712</v>
      </c>
      <c r="AP697" s="30">
        <f t="shared" si="448"/>
        <v>19.493882694704595</v>
      </c>
      <c r="AQ697" s="30">
        <f t="shared" si="449"/>
        <v>-19.244228782212005</v>
      </c>
      <c r="AR697" s="31">
        <f t="shared" si="474"/>
        <v>-52.704667959897925</v>
      </c>
      <c r="AS697" s="33">
        <f t="shared" si="475"/>
        <v>-180.16777551176111</v>
      </c>
      <c r="AT697" s="31">
        <f t="shared" si="476"/>
        <v>38.60500333671969</v>
      </c>
      <c r="AU697" s="31">
        <f t="shared" si="477"/>
        <v>89.327205478900851</v>
      </c>
      <c r="AV697" s="32">
        <f t="shared" si="478"/>
        <v>-19.410209414023598</v>
      </c>
      <c r="AW697" s="31">
        <f t="shared" si="479"/>
        <v>-83.856090978582884</v>
      </c>
      <c r="AX697" s="34">
        <f t="shared" si="480"/>
        <v>19.194793922696093</v>
      </c>
      <c r="AY697" s="35">
        <f t="shared" si="481"/>
        <v>5.4711145003179666</v>
      </c>
      <c r="AZ697" s="10">
        <f t="shared" si="455"/>
        <v>-161.23316784722437</v>
      </c>
      <c r="BA697" s="10">
        <f t="shared" si="456"/>
        <v>-354.62291711111874</v>
      </c>
      <c r="BB697" s="10">
        <f t="shared" si="482"/>
        <v>-174.62291711111874</v>
      </c>
      <c r="BC697" s="37"/>
      <c r="BD697" s="60">
        <f t="shared" si="483"/>
        <v>-161</v>
      </c>
      <c r="BE697" s="60">
        <f t="shared" si="484"/>
        <v>-355</v>
      </c>
      <c r="BF697" s="60">
        <f t="shared" si="485"/>
        <v>-175</v>
      </c>
      <c r="BI697" s="37">
        <f t="shared" si="450"/>
        <v>-63.10269239800779</v>
      </c>
      <c r="BJ697" s="37">
        <f t="shared" si="451"/>
        <v>-89.959914431432921</v>
      </c>
      <c r="BK697" s="37">
        <f t="shared" si="452"/>
        <v>-64.62060141201475</v>
      </c>
      <c r="BL697" s="37">
        <f t="shared" si="453"/>
        <v>-89.966341668242649</v>
      </c>
    </row>
    <row r="698" spans="22:64" x14ac:dyDescent="0.35">
      <c r="V698" s="29">
        <v>7.9400000000001096</v>
      </c>
      <c r="W698" s="38">
        <f t="shared" si="457"/>
        <v>870963589.9563024</v>
      </c>
      <c r="X698" s="30">
        <f t="shared" si="454"/>
        <v>-6.6910605961528935</v>
      </c>
      <c r="Y698" s="31">
        <f t="shared" si="458"/>
        <v>-102.21131545141851</v>
      </c>
      <c r="Z698" s="31">
        <f t="shared" si="459"/>
        <v>-89.99955582218864</v>
      </c>
      <c r="AA698" s="31">
        <f t="shared" si="460"/>
        <v>80.030411678916806</v>
      </c>
      <c r="AB698" s="31">
        <f t="shared" si="461"/>
        <v>-89.994290447782873</v>
      </c>
      <c r="AC698" s="31">
        <f t="shared" si="462"/>
        <v>50.326662657675371</v>
      </c>
      <c r="AD698" s="31">
        <f t="shared" si="463"/>
        <v>89.825502113617674</v>
      </c>
      <c r="AE698" s="31">
        <f t="shared" si="464"/>
        <v>21.454698289020769</v>
      </c>
      <c r="AF698" s="31">
        <f t="shared" si="465"/>
        <v>-90.168344156353854</v>
      </c>
      <c r="AG698" s="31">
        <f t="shared" si="447"/>
        <v>73.803921600570277</v>
      </c>
      <c r="AH698" s="31">
        <f t="shared" si="466"/>
        <v>-166.62931870757365</v>
      </c>
      <c r="AI698" s="31">
        <f t="shared" si="467"/>
        <v>-89.999999732910581</v>
      </c>
      <c r="AJ698" s="31">
        <f t="shared" si="468"/>
        <v>99.62435834136393</v>
      </c>
      <c r="AK698" s="31">
        <f t="shared" si="469"/>
        <v>89.999401719682652</v>
      </c>
      <c r="AL698" s="32">
        <f t="shared" si="470"/>
        <v>-81.207983294727001</v>
      </c>
      <c r="AM698" s="31">
        <f t="shared" si="471"/>
        <v>-89.995014330701167</v>
      </c>
      <c r="AN698" s="31">
        <f t="shared" si="472"/>
        <v>-74.409022060366439</v>
      </c>
      <c r="AO698" s="31">
        <f t="shared" si="473"/>
        <v>-89.995612343929096</v>
      </c>
      <c r="AP698" s="30">
        <f t="shared" si="448"/>
        <v>19.493882694704595</v>
      </c>
      <c r="AQ698" s="30">
        <f t="shared" si="449"/>
        <v>-19.244228782212005</v>
      </c>
      <c r="AR698" s="31">
        <f t="shared" si="474"/>
        <v>-52.70466985885308</v>
      </c>
      <c r="AS698" s="33">
        <f t="shared" si="475"/>
        <v>-180.16395650028295</v>
      </c>
      <c r="AT698" s="31">
        <f t="shared" si="476"/>
        <v>38.804976386060929</v>
      </c>
      <c r="AU698" s="31">
        <f t="shared" si="477"/>
        <v>89.342518791877879</v>
      </c>
      <c r="AV698" s="32">
        <f t="shared" si="478"/>
        <v>-19.607969871039717</v>
      </c>
      <c r="AW698" s="31">
        <f t="shared" si="479"/>
        <v>-83.994909738768868</v>
      </c>
      <c r="AX698" s="34">
        <f t="shared" si="480"/>
        <v>19.197006515021211</v>
      </c>
      <c r="AY698" s="35">
        <f t="shared" si="481"/>
        <v>5.3476090531090108</v>
      </c>
      <c r="AZ698" s="10">
        <f t="shared" si="455"/>
        <v>-161.63095699072517</v>
      </c>
      <c r="BA698" s="10">
        <f t="shared" si="456"/>
        <v>-354.7442821625005</v>
      </c>
      <c r="BB698" s="10">
        <f t="shared" si="482"/>
        <v>-174.7442821625005</v>
      </c>
      <c r="BC698" s="37"/>
      <c r="BD698" s="60">
        <f t="shared" si="483"/>
        <v>-162</v>
      </c>
      <c r="BE698" s="60">
        <f t="shared" si="484"/>
        <v>-355</v>
      </c>
      <c r="BF698" s="60">
        <f t="shared" si="485"/>
        <v>-175</v>
      </c>
      <c r="BI698" s="37">
        <f t="shared" si="450"/>
        <v>-63.302692302332645</v>
      </c>
      <c r="BJ698" s="37">
        <f t="shared" si="451"/>
        <v>-89.960826890085414</v>
      </c>
      <c r="BK698" s="37">
        <f t="shared" si="452"/>
        <v>-64.820601344560657</v>
      </c>
      <c r="BL698" s="37">
        <f t="shared" si="453"/>
        <v>-89.967107825241158</v>
      </c>
    </row>
    <row r="699" spans="22:64" x14ac:dyDescent="0.35">
      <c r="V699" s="29">
        <v>7.9500000000001103</v>
      </c>
      <c r="W699" s="36">
        <f t="shared" si="457"/>
        <v>891250938.13397229</v>
      </c>
      <c r="X699" s="30">
        <f t="shared" si="454"/>
        <v>-6.6910605961528935</v>
      </c>
      <c r="Y699" s="31">
        <f t="shared" si="458"/>
        <v>-102.41131545140676</v>
      </c>
      <c r="Z699" s="31">
        <f t="shared" si="459"/>
        <v>-89.999565932910002</v>
      </c>
      <c r="AA699" s="31">
        <f t="shared" si="460"/>
        <v>80.230411676975791</v>
      </c>
      <c r="AB699" s="31">
        <f t="shared" si="461"/>
        <v>-89.994420413057597</v>
      </c>
      <c r="AC699" s="31">
        <f t="shared" si="462"/>
        <v>50.52666084465703</v>
      </c>
      <c r="AD699" s="31">
        <f t="shared" si="463"/>
        <v>89.829474146719647</v>
      </c>
      <c r="AE699" s="31">
        <f t="shared" si="464"/>
        <v>21.654696474073162</v>
      </c>
      <c r="AF699" s="31">
        <f t="shared" si="465"/>
        <v>-90.164512199247937</v>
      </c>
      <c r="AG699" s="31">
        <f t="shared" si="447"/>
        <v>73.803921600570277</v>
      </c>
      <c r="AH699" s="31">
        <f t="shared" si="466"/>
        <v>-166.82931870757363</v>
      </c>
      <c r="AI699" s="31">
        <f t="shared" si="467"/>
        <v>-89.999999738990269</v>
      </c>
      <c r="AJ699" s="31">
        <f t="shared" si="468"/>
        <v>99.824358341342617</v>
      </c>
      <c r="AK699" s="31">
        <f t="shared" si="469"/>
        <v>89.999415338205324</v>
      </c>
      <c r="AL699" s="32">
        <f t="shared" si="470"/>
        <v>-81.407983293246971</v>
      </c>
      <c r="AM699" s="31">
        <f t="shared" si="471"/>
        <v>-89.99512781838925</v>
      </c>
      <c r="AN699" s="31">
        <f t="shared" si="472"/>
        <v>-74.609022058907712</v>
      </c>
      <c r="AO699" s="31">
        <f t="shared" si="473"/>
        <v>-89.995712219174195</v>
      </c>
      <c r="AP699" s="30">
        <f t="shared" si="448"/>
        <v>19.493882694704595</v>
      </c>
      <c r="AQ699" s="30">
        <f t="shared" si="449"/>
        <v>-19.244228782212005</v>
      </c>
      <c r="AR699" s="31">
        <f t="shared" si="474"/>
        <v>-52.704671672341959</v>
      </c>
      <c r="AS699" s="33">
        <f t="shared" si="475"/>
        <v>-180.16022441842213</v>
      </c>
      <c r="AT699" s="31">
        <f t="shared" si="476"/>
        <v>39.004950648225496</v>
      </c>
      <c r="AU699" s="31">
        <f t="shared" si="477"/>
        <v>89.357483622063356</v>
      </c>
      <c r="AV699" s="32">
        <f t="shared" si="478"/>
        <v>-19.805830045477904</v>
      </c>
      <c r="AW699" s="31">
        <f t="shared" si="479"/>
        <v>-84.130637007893327</v>
      </c>
      <c r="AX699" s="34">
        <f t="shared" si="480"/>
        <v>19.199120602747591</v>
      </c>
      <c r="AY699" s="35">
        <f t="shared" si="481"/>
        <v>5.2268466141700287</v>
      </c>
      <c r="AZ699" s="10">
        <f t="shared" si="455"/>
        <v>-162.02884456070046</v>
      </c>
      <c r="BA699" s="10">
        <f t="shared" si="456"/>
        <v>-354.86295292530303</v>
      </c>
      <c r="BB699" s="10">
        <f t="shared" si="482"/>
        <v>-174.86295292530303</v>
      </c>
      <c r="BC699" s="62"/>
      <c r="BD699" s="60">
        <f t="shared" si="483"/>
        <v>-162</v>
      </c>
      <c r="BE699" s="60">
        <f t="shared" si="484"/>
        <v>-355</v>
      </c>
      <c r="BF699" s="60">
        <f t="shared" si="485"/>
        <v>-175</v>
      </c>
      <c r="BI699" s="37">
        <f t="shared" si="450"/>
        <v>-63.502692210963588</v>
      </c>
      <c r="BJ699" s="37">
        <f t="shared" si="451"/>
        <v>-89.961718578662428</v>
      </c>
      <c r="BK699" s="37">
        <f t="shared" si="452"/>
        <v>-65.020601280142515</v>
      </c>
      <c r="BL699" s="37">
        <f t="shared" si="453"/>
        <v>-89.967856542388546</v>
      </c>
    </row>
    <row r="700" spans="22:64" x14ac:dyDescent="0.35">
      <c r="V700" s="29">
        <v>7.9600000000001101</v>
      </c>
      <c r="W700" s="38">
        <f t="shared" si="457"/>
        <v>912010839.35614169</v>
      </c>
      <c r="X700" s="30">
        <f t="shared" si="454"/>
        <v>-6.6910605961528935</v>
      </c>
      <c r="Y700" s="31">
        <f t="shared" si="458"/>
        <v>-102.61131545139554</v>
      </c>
      <c r="Z700" s="31">
        <f t="shared" si="459"/>
        <v>-89.999575813483276</v>
      </c>
      <c r="AA700" s="31">
        <f t="shared" si="460"/>
        <v>80.430411675122144</v>
      </c>
      <c r="AB700" s="31">
        <f t="shared" si="461"/>
        <v>-89.994547419961549</v>
      </c>
      <c r="AC700" s="31">
        <f t="shared" si="462"/>
        <v>50.726659113237254</v>
      </c>
      <c r="AD700" s="31">
        <f t="shared" si="463"/>
        <v>89.83335576689359</v>
      </c>
      <c r="AE700" s="31">
        <f t="shared" si="464"/>
        <v>21.854694740810963</v>
      </c>
      <c r="AF700" s="31">
        <f t="shared" si="465"/>
        <v>-90.160767466551249</v>
      </c>
      <c r="AG700" s="31">
        <f t="shared" si="447"/>
        <v>73.803921600570277</v>
      </c>
      <c r="AH700" s="31">
        <f t="shared" si="466"/>
        <v>-167.02931870757365</v>
      </c>
      <c r="AI700" s="31">
        <f t="shared" si="467"/>
        <v>-89.999999744931571</v>
      </c>
      <c r="AJ700" s="31">
        <f t="shared" si="468"/>
        <v>100.02435834132227</v>
      </c>
      <c r="AK700" s="31">
        <f t="shared" si="469"/>
        <v>89.999428646732568</v>
      </c>
      <c r="AL700" s="32">
        <f t="shared" si="470"/>
        <v>-81.607983291833563</v>
      </c>
      <c r="AM700" s="31">
        <f t="shared" si="471"/>
        <v>-89.99523872278219</v>
      </c>
      <c r="AN700" s="31">
        <f t="shared" si="472"/>
        <v>-74.809022057514667</v>
      </c>
      <c r="AO700" s="31">
        <f t="shared" si="473"/>
        <v>-89.995809820981194</v>
      </c>
      <c r="AP700" s="30">
        <f t="shared" si="448"/>
        <v>19.493882694704595</v>
      </c>
      <c r="AQ700" s="30">
        <f t="shared" si="449"/>
        <v>-19.244228782212005</v>
      </c>
      <c r="AR700" s="31">
        <f t="shared" si="474"/>
        <v>-52.704673404211114</v>
      </c>
      <c r="AS700" s="33">
        <f t="shared" si="475"/>
        <v>-180.15657728753246</v>
      </c>
      <c r="AT700" s="31">
        <f t="shared" si="476"/>
        <v>39.204926068641079</v>
      </c>
      <c r="AU700" s="31">
        <f t="shared" si="477"/>
        <v>89.372107895836677</v>
      </c>
      <c r="AV700" s="32">
        <f t="shared" si="478"/>
        <v>-20.003785543250878</v>
      </c>
      <c r="AW700" s="31">
        <f t="shared" si="479"/>
        <v>-84.263338653812752</v>
      </c>
      <c r="AX700" s="34">
        <f t="shared" si="480"/>
        <v>19.201140525390201</v>
      </c>
      <c r="AY700" s="35">
        <f t="shared" si="481"/>
        <v>5.108769242023925</v>
      </c>
      <c r="AZ700" s="10">
        <f t="shared" si="455"/>
        <v>-162.42682622115137</v>
      </c>
      <c r="BA700" s="10">
        <f t="shared" si="456"/>
        <v>-354.97898623211938</v>
      </c>
      <c r="BB700" s="10">
        <f t="shared" si="482"/>
        <v>-174.97898623211938</v>
      </c>
      <c r="BC700" s="37"/>
      <c r="BD700" s="60">
        <f t="shared" si="483"/>
        <v>-162</v>
      </c>
      <c r="BE700" s="60">
        <f t="shared" si="484"/>
        <v>-355</v>
      </c>
      <c r="BF700" s="60">
        <f t="shared" si="485"/>
        <v>-175</v>
      </c>
      <c r="BI700" s="37">
        <f t="shared" si="450"/>
        <v>-63.702692123706811</v>
      </c>
      <c r="BJ700" s="37">
        <f t="shared" si="451"/>
        <v>-89.962589969947288</v>
      </c>
      <c r="BK700" s="37">
        <f t="shared" si="452"/>
        <v>-65.220601218623656</v>
      </c>
      <c r="BL700" s="37">
        <f t="shared" si="453"/>
        <v>-89.968588216663562</v>
      </c>
    </row>
    <row r="701" spans="22:64" x14ac:dyDescent="0.35">
      <c r="V701" s="29">
        <v>7.9700000000001099</v>
      </c>
      <c r="W701" s="38">
        <f t="shared" si="457"/>
        <v>933254300.79722834</v>
      </c>
      <c r="X701" s="30">
        <f t="shared" si="454"/>
        <v>-6.6910605961528935</v>
      </c>
      <c r="Y701" s="31">
        <f t="shared" si="458"/>
        <v>-102.81131545138481</v>
      </c>
      <c r="Z701" s="31">
        <f t="shared" si="459"/>
        <v>-89.99958546914722</v>
      </c>
      <c r="AA701" s="31">
        <f t="shared" si="460"/>
        <v>80.630411673351929</v>
      </c>
      <c r="AB701" s="31">
        <f t="shared" si="461"/>
        <v>-89.994671535835465</v>
      </c>
      <c r="AC701" s="31">
        <f t="shared" si="462"/>
        <v>50.926657459743566</v>
      </c>
      <c r="AD701" s="31">
        <f t="shared" si="463"/>
        <v>89.837149032083275</v>
      </c>
      <c r="AE701" s="31">
        <f t="shared" si="464"/>
        <v>22.054693085557787</v>
      </c>
      <c r="AF701" s="31">
        <f t="shared" si="465"/>
        <v>-90.157107972899396</v>
      </c>
      <c r="AG701" s="31">
        <f t="shared" si="447"/>
        <v>73.803921600570277</v>
      </c>
      <c r="AH701" s="31">
        <f t="shared" si="466"/>
        <v>-167.22931870757364</v>
      </c>
      <c r="AI701" s="31">
        <f t="shared" si="467"/>
        <v>-89.999999750737658</v>
      </c>
      <c r="AJ701" s="31">
        <f t="shared" si="468"/>
        <v>100.22435834130283</v>
      </c>
      <c r="AK701" s="31">
        <f t="shared" si="469"/>
        <v>89.999441652320755</v>
      </c>
      <c r="AL701" s="32">
        <f t="shared" si="470"/>
        <v>-81.807983290483747</v>
      </c>
      <c r="AM701" s="31">
        <f t="shared" si="471"/>
        <v>-89.995347102682999</v>
      </c>
      <c r="AN701" s="31">
        <f t="shared" si="472"/>
        <v>-75.009022056184278</v>
      </c>
      <c r="AO701" s="31">
        <f t="shared" si="473"/>
        <v>-89.995905201099902</v>
      </c>
      <c r="AP701" s="30">
        <f t="shared" si="448"/>
        <v>19.493882694704595</v>
      </c>
      <c r="AQ701" s="30">
        <f t="shared" si="449"/>
        <v>-19.244228782212005</v>
      </c>
      <c r="AR701" s="31">
        <f t="shared" si="474"/>
        <v>-52.704675058133901</v>
      </c>
      <c r="AS701" s="33">
        <f t="shared" si="475"/>
        <v>-180.15301317399928</v>
      </c>
      <c r="AT701" s="31">
        <f t="shared" si="476"/>
        <v>39.404902595190343</v>
      </c>
      <c r="AU701" s="31">
        <f t="shared" si="477"/>
        <v>89.386399359555043</v>
      </c>
      <c r="AV701" s="32">
        <f t="shared" si="478"/>
        <v>-20.201832159896508</v>
      </c>
      <c r="AW701" s="31">
        <f t="shared" si="479"/>
        <v>-84.393079338840849</v>
      </c>
      <c r="AX701" s="34">
        <f t="shared" si="480"/>
        <v>19.203070435293835</v>
      </c>
      <c r="AY701" s="35">
        <f t="shared" si="481"/>
        <v>4.9933200207141937</v>
      </c>
      <c r="AZ701" s="10">
        <f t="shared" si="455"/>
        <v>-162.82489782309091</v>
      </c>
      <c r="BA701" s="10">
        <f t="shared" si="456"/>
        <v>-355.09243791525535</v>
      </c>
      <c r="BB701" s="10">
        <f t="shared" si="482"/>
        <v>-175.09243791525535</v>
      </c>
      <c r="BC701" s="37"/>
      <c r="BD701" s="60">
        <f t="shared" si="483"/>
        <v>-163</v>
      </c>
      <c r="BE701" s="60">
        <f t="shared" si="484"/>
        <v>-355</v>
      </c>
      <c r="BF701" s="60">
        <f t="shared" si="485"/>
        <v>-175</v>
      </c>
      <c r="BI701" s="37">
        <f t="shared" si="450"/>
        <v>-63.902692040377232</v>
      </c>
      <c r="BJ701" s="37">
        <f t="shared" si="451"/>
        <v>-89.963441525961599</v>
      </c>
      <c r="BK701" s="37">
        <f t="shared" si="452"/>
        <v>-65.420601159873613</v>
      </c>
      <c r="BL701" s="37">
        <f t="shared" si="453"/>
        <v>-89.969303236008614</v>
      </c>
    </row>
    <row r="702" spans="22:64" x14ac:dyDescent="0.35">
      <c r="V702" s="29">
        <v>7.9800000000001097</v>
      </c>
      <c r="W702" s="36">
        <f t="shared" si="457"/>
        <v>954992586.02167869</v>
      </c>
      <c r="X702" s="30">
        <f t="shared" si="454"/>
        <v>-6.6910605961528935</v>
      </c>
      <c r="Y702" s="31">
        <f t="shared" si="458"/>
        <v>-103.0113154513746</v>
      </c>
      <c r="Z702" s="31">
        <f t="shared" si="459"/>
        <v>-89.999594905021425</v>
      </c>
      <c r="AA702" s="31">
        <f t="shared" si="460"/>
        <v>80.830411671661381</v>
      </c>
      <c r="AB702" s="31">
        <f t="shared" si="461"/>
        <v>-89.994792826487213</v>
      </c>
      <c r="AC702" s="31">
        <f t="shared" si="462"/>
        <v>51.126655880668757</v>
      </c>
      <c r="AD702" s="31">
        <f t="shared" si="463"/>
        <v>89.840855953395064</v>
      </c>
      <c r="AE702" s="31">
        <f t="shared" si="464"/>
        <v>22.254691504802643</v>
      </c>
      <c r="AF702" s="31">
        <f t="shared" si="465"/>
        <v>-90.153531778113589</v>
      </c>
      <c r="AG702" s="31">
        <f t="shared" si="447"/>
        <v>73.803921600570277</v>
      </c>
      <c r="AH702" s="31">
        <f t="shared" si="466"/>
        <v>-167.42931870757363</v>
      </c>
      <c r="AI702" s="31">
        <f t="shared" si="467"/>
        <v>-89.99999975641154</v>
      </c>
      <c r="AJ702" s="31">
        <f t="shared" si="468"/>
        <v>100.42435834128426</v>
      </c>
      <c r="AK702" s="31">
        <f t="shared" si="469"/>
        <v>89.999454361865602</v>
      </c>
      <c r="AL702" s="32">
        <f t="shared" si="470"/>
        <v>-82.007983289194698</v>
      </c>
      <c r="AM702" s="31">
        <f t="shared" si="471"/>
        <v>-89.995453015556095</v>
      </c>
      <c r="AN702" s="31">
        <f t="shared" si="472"/>
        <v>-75.209022054913788</v>
      </c>
      <c r="AO702" s="31">
        <f t="shared" si="473"/>
        <v>-89.995998410102032</v>
      </c>
      <c r="AP702" s="30">
        <f t="shared" si="448"/>
        <v>19.493882694704595</v>
      </c>
      <c r="AQ702" s="30">
        <f t="shared" si="449"/>
        <v>-19.244228782212005</v>
      </c>
      <c r="AR702" s="31">
        <f t="shared" si="474"/>
        <v>-52.704676637618554</v>
      </c>
      <c r="AS702" s="33">
        <f t="shared" si="475"/>
        <v>-180.14953018821564</v>
      </c>
      <c r="AT702" s="31">
        <f t="shared" si="476"/>
        <v>39.60488017810048</v>
      </c>
      <c r="AU702" s="31">
        <f t="shared" si="477"/>
        <v>89.400365583624193</v>
      </c>
      <c r="AV702" s="32">
        <f t="shared" si="478"/>
        <v>-20.399965872743849</v>
      </c>
      <c r="AW702" s="31">
        <f t="shared" si="479"/>
        <v>-84.519922528304647</v>
      </c>
      <c r="AX702" s="34">
        <f t="shared" si="480"/>
        <v>19.204914305356631</v>
      </c>
      <c r="AY702" s="35">
        <f t="shared" si="481"/>
        <v>4.8804430553195459</v>
      </c>
      <c r="AZ702" s="10">
        <f t="shared" si="455"/>
        <v>-163.22305539682776</v>
      </c>
      <c r="BA702" s="10">
        <f t="shared" si="456"/>
        <v>-355.20336281064175</v>
      </c>
      <c r="BB702" s="10">
        <f t="shared" si="482"/>
        <v>-175.20336281064175</v>
      </c>
      <c r="BC702" s="62"/>
      <c r="BD702" s="60">
        <f t="shared" si="483"/>
        <v>-163</v>
      </c>
      <c r="BE702" s="60">
        <f t="shared" si="484"/>
        <v>-355</v>
      </c>
      <c r="BF702" s="60">
        <f t="shared" si="485"/>
        <v>-175</v>
      </c>
      <c r="BI702" s="37">
        <f t="shared" si="450"/>
        <v>-64.102691960798111</v>
      </c>
      <c r="BJ702" s="37">
        <f t="shared" si="451"/>
        <v>-89.964273698210093</v>
      </c>
      <c r="BK702" s="37">
        <f t="shared" si="452"/>
        <v>-65.62060110376774</v>
      </c>
      <c r="BL702" s="37">
        <f t="shared" si="453"/>
        <v>-89.970001979535539</v>
      </c>
    </row>
    <row r="703" spans="22:64" x14ac:dyDescent="0.35">
      <c r="V703" s="29">
        <v>7.9900000000001103</v>
      </c>
      <c r="W703" s="38">
        <f t="shared" si="457"/>
        <v>977237220.95605898</v>
      </c>
      <c r="X703" s="30">
        <f t="shared" si="454"/>
        <v>-6.6910605961528935</v>
      </c>
      <c r="Y703" s="31">
        <f t="shared" si="458"/>
        <v>-103.21131545136483</v>
      </c>
      <c r="Z703" s="31">
        <f t="shared" si="459"/>
        <v>-89.99960412610892</v>
      </c>
      <c r="AA703" s="31">
        <f t="shared" si="460"/>
        <v>81.030411670046917</v>
      </c>
      <c r="AB703" s="31">
        <f t="shared" si="461"/>
        <v>-89.994911356226694</v>
      </c>
      <c r="AC703" s="31">
        <f t="shared" si="462"/>
        <v>51.326654372663484</v>
      </c>
      <c r="AD703" s="31">
        <f t="shared" si="463"/>
        <v>89.844478496163489</v>
      </c>
      <c r="AE703" s="31">
        <f t="shared" si="464"/>
        <v>22.45468999519268</v>
      </c>
      <c r="AF703" s="31">
        <f t="shared" si="465"/>
        <v>-90.150036986172111</v>
      </c>
      <c r="AG703" s="31">
        <f t="shared" si="447"/>
        <v>73.803921600570277</v>
      </c>
      <c r="AH703" s="31">
        <f t="shared" si="466"/>
        <v>-167.62931870757367</v>
      </c>
      <c r="AI703" s="31">
        <f t="shared" si="467"/>
        <v>-89.999999761956289</v>
      </c>
      <c r="AJ703" s="31">
        <f t="shared" si="468"/>
        <v>100.62435834126653</v>
      </c>
      <c r="AK703" s="31">
        <f t="shared" si="469"/>
        <v>89.999466782105884</v>
      </c>
      <c r="AL703" s="32">
        <f t="shared" si="470"/>
        <v>-82.207983287963657</v>
      </c>
      <c r="AM703" s="31">
        <f t="shared" si="471"/>
        <v>-89.995556517557887</v>
      </c>
      <c r="AN703" s="31">
        <f t="shared" si="472"/>
        <v>-75.409022053700525</v>
      </c>
      <c r="AO703" s="31">
        <f t="shared" si="473"/>
        <v>-89.996089497408292</v>
      </c>
      <c r="AP703" s="30">
        <f t="shared" si="448"/>
        <v>19.493882694704595</v>
      </c>
      <c r="AQ703" s="30">
        <f t="shared" si="449"/>
        <v>-19.244228782212005</v>
      </c>
      <c r="AR703" s="31">
        <f t="shared" si="474"/>
        <v>-52.704678146015254</v>
      </c>
      <c r="AS703" s="33">
        <f t="shared" si="475"/>
        <v>-180.14612648358042</v>
      </c>
      <c r="AT703" s="31">
        <f t="shared" si="476"/>
        <v>39.804858769837843</v>
      </c>
      <c r="AU703" s="31">
        <f t="shared" si="477"/>
        <v>89.414013966478549</v>
      </c>
      <c r="AV703" s="32">
        <f t="shared" si="478"/>
        <v>-20.598182833372107</v>
      </c>
      <c r="AW703" s="31">
        <f t="shared" si="479"/>
        <v>-84.643930500089496</v>
      </c>
      <c r="AX703" s="34">
        <f t="shared" si="480"/>
        <v>19.206675936465736</v>
      </c>
      <c r="AY703" s="35">
        <f t="shared" si="481"/>
        <v>4.7700834663890532</v>
      </c>
      <c r="AZ703" s="10">
        <f t="shared" si="455"/>
        <v>-163.62129514453721</v>
      </c>
      <c r="BA703" s="10">
        <f t="shared" si="456"/>
        <v>-355.31181476283808</v>
      </c>
      <c r="BB703" s="10">
        <f t="shared" si="482"/>
        <v>-175.31181476283808</v>
      </c>
      <c r="BC703" s="37"/>
      <c r="BD703" s="60">
        <f t="shared" si="483"/>
        <v>-164</v>
      </c>
      <c r="BE703" s="60">
        <f t="shared" si="484"/>
        <v>-355</v>
      </c>
      <c r="BF703" s="60">
        <f t="shared" si="485"/>
        <v>-175</v>
      </c>
      <c r="BI703" s="37">
        <f t="shared" si="450"/>
        <v>-64.302691884800637</v>
      </c>
      <c r="BJ703" s="37">
        <f t="shared" si="451"/>
        <v>-89.965086927920154</v>
      </c>
      <c r="BK703" s="37">
        <f t="shared" si="452"/>
        <v>-65.820601050187065</v>
      </c>
      <c r="BL703" s="37">
        <f t="shared" si="453"/>
        <v>-89.970684817726578</v>
      </c>
    </row>
    <row r="704" spans="22:64" x14ac:dyDescent="0.35">
      <c r="V704" s="29">
        <v>8.0000000000001101</v>
      </c>
      <c r="W704" s="38">
        <f t="shared" si="457"/>
        <v>1000000000.0002539</v>
      </c>
      <c r="X704" s="30">
        <f t="shared" si="454"/>
        <v>-6.6910605961528935</v>
      </c>
      <c r="Y704" s="31">
        <f t="shared" si="458"/>
        <v>-103.41131545135548</v>
      </c>
      <c r="Z704" s="31">
        <f t="shared" si="459"/>
        <v>-89.999613137298823</v>
      </c>
      <c r="AA704" s="31">
        <f t="shared" si="460"/>
        <v>81.230411668505127</v>
      </c>
      <c r="AB704" s="31">
        <f t="shared" si="461"/>
        <v>-89.99502718789995</v>
      </c>
      <c r="AC704" s="31">
        <f t="shared" si="462"/>
        <v>51.526652932529153</v>
      </c>
      <c r="AD704" s="31">
        <f t="shared" si="463"/>
        <v>89.848018580992743</v>
      </c>
      <c r="AE704" s="31">
        <f t="shared" si="464"/>
        <v>22.654688553525908</v>
      </c>
      <c r="AF704" s="31">
        <f t="shared" si="465"/>
        <v>-90.146621744206016</v>
      </c>
      <c r="AG704" s="31">
        <f t="shared" si="447"/>
        <v>73.803921600570277</v>
      </c>
      <c r="AH704" s="31">
        <f t="shared" si="466"/>
        <v>-167.82931870757366</v>
      </c>
      <c r="AI704" s="31">
        <f t="shared" si="467"/>
        <v>-89.999999767374845</v>
      </c>
      <c r="AJ704" s="31">
        <f t="shared" si="468"/>
        <v>100.82435834124962</v>
      </c>
      <c r="AK704" s="31">
        <f t="shared" si="469"/>
        <v>89.999478919627009</v>
      </c>
      <c r="AL704" s="32">
        <f t="shared" si="470"/>
        <v>-82.407983286788038</v>
      </c>
      <c r="AM704" s="31">
        <f t="shared" si="471"/>
        <v>-89.995657663566504</v>
      </c>
      <c r="AN704" s="31">
        <f t="shared" si="472"/>
        <v>-75.609022052541803</v>
      </c>
      <c r="AO704" s="31">
        <f t="shared" si="473"/>
        <v>-89.996178511314341</v>
      </c>
      <c r="AP704" s="30">
        <f t="shared" si="448"/>
        <v>19.493882694704595</v>
      </c>
      <c r="AQ704" s="30">
        <f t="shared" si="449"/>
        <v>-19.244228782212005</v>
      </c>
      <c r="AR704" s="31">
        <f t="shared" si="474"/>
        <v>-52.704679586523305</v>
      </c>
      <c r="AS704" s="33">
        <f t="shared" si="475"/>
        <v>-180.14280025552034</v>
      </c>
      <c r="AT704" s="31">
        <f t="shared" si="476"/>
        <v>40.004838325007235</v>
      </c>
      <c r="AU704" s="31">
        <f t="shared" si="477"/>
        <v>89.427351738472098</v>
      </c>
      <c r="AV704" s="32">
        <f t="shared" si="478"/>
        <v>-20.796479360354333</v>
      </c>
      <c r="AW704" s="31">
        <f t="shared" si="479"/>
        <v>-84.765164355079364</v>
      </c>
      <c r="AX704" s="34">
        <f t="shared" si="480"/>
        <v>19.208358964652902</v>
      </c>
      <c r="AY704" s="35">
        <f t="shared" si="481"/>
        <v>4.6621873833927339</v>
      </c>
      <c r="AZ704" s="10">
        <f t="shared" si="455"/>
        <v>-164.01961343311189</v>
      </c>
      <c r="BA704" s="10">
        <f t="shared" si="456"/>
        <v>-355.41784663103408</v>
      </c>
      <c r="BB704" s="10">
        <f t="shared" si="482"/>
        <v>-175.41784663103408</v>
      </c>
      <c r="BC704" s="37"/>
      <c r="BD704" s="60">
        <f t="shared" si="483"/>
        <v>-164</v>
      </c>
      <c r="BE704" s="60">
        <f t="shared" si="484"/>
        <v>-355</v>
      </c>
      <c r="BF704" s="60">
        <f t="shared" si="485"/>
        <v>-175</v>
      </c>
      <c r="BI704" s="37">
        <f t="shared" si="450"/>
        <v>-64.502691812223603</v>
      </c>
      <c r="BJ704" s="37">
        <f t="shared" si="451"/>
        <v>-89.965881646275619</v>
      </c>
      <c r="BK704" s="37">
        <f t="shared" si="452"/>
        <v>-66.020600999017901</v>
      </c>
      <c r="BL704" s="37">
        <f t="shared" si="453"/>
        <v>-89.971352112630797</v>
      </c>
    </row>
    <row r="705" spans="22:64" x14ac:dyDescent="0.35">
      <c r="V705" s="29">
        <v>8.0100000000001099</v>
      </c>
      <c r="W705" s="36">
        <f t="shared" si="457"/>
        <v>1023292992.2810138</v>
      </c>
      <c r="X705" s="30">
        <f t="shared" si="454"/>
        <v>-6.6910605961528935</v>
      </c>
      <c r="Y705" s="31">
        <f t="shared" si="458"/>
        <v>-103.61131545134657</v>
      </c>
      <c r="Z705" s="31">
        <f t="shared" si="459"/>
        <v>-89.999621943369021</v>
      </c>
      <c r="AA705" s="31">
        <f t="shared" si="460"/>
        <v>81.430411667032715</v>
      </c>
      <c r="AB705" s="31">
        <f t="shared" si="461"/>
        <v>-89.995140382922472</v>
      </c>
      <c r="AC705" s="31">
        <f t="shared" si="462"/>
        <v>51.726651557211085</v>
      </c>
      <c r="AD705" s="31">
        <f t="shared" si="463"/>
        <v>89.851478084774499</v>
      </c>
      <c r="AE705" s="31">
        <f t="shared" si="464"/>
        <v>22.854687176744335</v>
      </c>
      <c r="AF705" s="31">
        <f t="shared" si="465"/>
        <v>-90.143284241516994</v>
      </c>
      <c r="AG705" s="31">
        <f t="shared" si="447"/>
        <v>73.803921600570277</v>
      </c>
      <c r="AH705" s="31">
        <f t="shared" si="466"/>
        <v>-168.02931870757365</v>
      </c>
      <c r="AI705" s="31">
        <f t="shared" si="467"/>
        <v>-89.999999772670037</v>
      </c>
      <c r="AJ705" s="31">
        <f t="shared" si="468"/>
        <v>101.02435834123344</v>
      </c>
      <c r="AK705" s="31">
        <f t="shared" si="469"/>
        <v>89.999490780864392</v>
      </c>
      <c r="AL705" s="32">
        <f t="shared" si="470"/>
        <v>-82.607983285665313</v>
      </c>
      <c r="AM705" s="31">
        <f t="shared" si="471"/>
        <v>-89.995756507210899</v>
      </c>
      <c r="AN705" s="31">
        <f t="shared" si="472"/>
        <v>-75.80902205143525</v>
      </c>
      <c r="AO705" s="31">
        <f t="shared" si="473"/>
        <v>-89.996265499016545</v>
      </c>
      <c r="AP705" s="30">
        <f t="shared" si="448"/>
        <v>19.493882694704595</v>
      </c>
      <c r="AQ705" s="30">
        <f t="shared" si="449"/>
        <v>-19.244228782212005</v>
      </c>
      <c r="AR705" s="31">
        <f t="shared" si="474"/>
        <v>-52.704680962198324</v>
      </c>
      <c r="AS705" s="33">
        <f t="shared" si="475"/>
        <v>-180.13954974053354</v>
      </c>
      <c r="AT705" s="31">
        <f t="shared" si="476"/>
        <v>40.204818800255737</v>
      </c>
      <c r="AU705" s="31">
        <f t="shared" si="477"/>
        <v>89.44038596568258</v>
      </c>
      <c r="AV705" s="32">
        <f t="shared" si="478"/>
        <v>-20.994851932277719</v>
      </c>
      <c r="AW705" s="31">
        <f t="shared" si="479"/>
        <v>-84.883684028405085</v>
      </c>
      <c r="AX705" s="34">
        <f t="shared" si="480"/>
        <v>19.209966867978018</v>
      </c>
      <c r="AY705" s="35">
        <f t="shared" si="481"/>
        <v>4.5567019372774951</v>
      </c>
      <c r="AZ705" s="10">
        <f t="shared" si="455"/>
        <v>-164.41800678728509</v>
      </c>
      <c r="BA705" s="10">
        <f t="shared" si="456"/>
        <v>-355.52151029595751</v>
      </c>
      <c r="BB705" s="10">
        <f t="shared" si="482"/>
        <v>-175.52151029595751</v>
      </c>
      <c r="BC705" s="62"/>
      <c r="BD705" s="60">
        <f t="shared" si="483"/>
        <v>-164</v>
      </c>
      <c r="BE705" s="60">
        <f t="shared" si="484"/>
        <v>-356</v>
      </c>
      <c r="BF705" s="60">
        <f t="shared" si="485"/>
        <v>-176</v>
      </c>
      <c r="BI705" s="37">
        <f t="shared" si="450"/>
        <v>-64.702691742913075</v>
      </c>
      <c r="BJ705" s="37">
        <f t="shared" si="451"/>
        <v>-89.966658274645425</v>
      </c>
      <c r="BK705" s="37">
        <f t="shared" si="452"/>
        <v>-66.220600950151734</v>
      </c>
      <c r="BL705" s="37">
        <f t="shared" si="453"/>
        <v>-89.972004218056057</v>
      </c>
    </row>
    <row r="706" spans="22:64" x14ac:dyDescent="0.35">
      <c r="V706" s="29">
        <v>8.0200000000001097</v>
      </c>
      <c r="W706" s="38">
        <f t="shared" si="457"/>
        <v>1047128548.0511653</v>
      </c>
      <c r="X706" s="30">
        <f t="shared" si="454"/>
        <v>-6.6910605961528935</v>
      </c>
      <c r="Y706" s="31">
        <f t="shared" si="458"/>
        <v>-103.81131545133806</v>
      </c>
      <c r="Z706" s="31">
        <f t="shared" si="459"/>
        <v>-89.999630548988577</v>
      </c>
      <c r="AA706" s="31">
        <f t="shared" si="460"/>
        <v>81.630411665626582</v>
      </c>
      <c r="AB706" s="31">
        <f t="shared" si="461"/>
        <v>-89.995251001311729</v>
      </c>
      <c r="AC706" s="31">
        <f t="shared" si="462"/>
        <v>51.926650243792125</v>
      </c>
      <c r="AD706" s="31">
        <f t="shared" si="463"/>
        <v>89.854858841682514</v>
      </c>
      <c r="AE706" s="31">
        <f t="shared" si="464"/>
        <v>23.054685861927751</v>
      </c>
      <c r="AF706" s="31">
        <f t="shared" si="465"/>
        <v>-90.140022708617792</v>
      </c>
      <c r="AG706" s="31">
        <f t="shared" si="447"/>
        <v>73.803921600570277</v>
      </c>
      <c r="AH706" s="31">
        <f t="shared" si="466"/>
        <v>-168.22931870757367</v>
      </c>
      <c r="AI706" s="31">
        <f t="shared" si="467"/>
        <v>-89.999999777844693</v>
      </c>
      <c r="AJ706" s="31">
        <f t="shared" si="468"/>
        <v>101.22435834121801</v>
      </c>
      <c r="AK706" s="31">
        <f t="shared" si="469"/>
        <v>89.99950237210706</v>
      </c>
      <c r="AL706" s="32">
        <f t="shared" si="470"/>
        <v>-82.807983284593135</v>
      </c>
      <c r="AM706" s="31">
        <f t="shared" si="471"/>
        <v>-89.995853100899311</v>
      </c>
      <c r="AN706" s="31">
        <f t="shared" si="472"/>
        <v>-76.009022050378519</v>
      </c>
      <c r="AO706" s="31">
        <f t="shared" si="473"/>
        <v>-89.996350506636944</v>
      </c>
      <c r="AP706" s="30">
        <f t="shared" si="448"/>
        <v>19.493882694704595</v>
      </c>
      <c r="AQ706" s="30">
        <f t="shared" si="449"/>
        <v>-19.244228782212005</v>
      </c>
      <c r="AR706" s="31">
        <f t="shared" si="474"/>
        <v>-52.704682275958177</v>
      </c>
      <c r="AS706" s="33">
        <f t="shared" si="475"/>
        <v>-180.13637321525474</v>
      </c>
      <c r="AT706" s="31">
        <f t="shared" si="476"/>
        <v>40.404800154180869</v>
      </c>
      <c r="AU706" s="31">
        <f t="shared" si="477"/>
        <v>89.45312355363032</v>
      </c>
      <c r="AV706" s="32">
        <f t="shared" si="478"/>
        <v>-21.193297181032136</v>
      </c>
      <c r="AW706" s="31">
        <f t="shared" si="479"/>
        <v>-84.999548301419082</v>
      </c>
      <c r="AX706" s="34">
        <f t="shared" si="480"/>
        <v>19.211502973148733</v>
      </c>
      <c r="AY706" s="35">
        <f t="shared" si="481"/>
        <v>4.4535752522112375</v>
      </c>
      <c r="AZ706" s="10">
        <f t="shared" si="455"/>
        <v>-164.81647188301639</v>
      </c>
      <c r="BA706" s="10">
        <f t="shared" si="456"/>
        <v>-355.62285666760715</v>
      </c>
      <c r="BB706" s="10">
        <f t="shared" si="482"/>
        <v>-175.62285666760715</v>
      </c>
      <c r="BC706" s="37"/>
      <c r="BD706" s="60">
        <f t="shared" si="483"/>
        <v>-165</v>
      </c>
      <c r="BE706" s="60">
        <f t="shared" si="484"/>
        <v>-356</v>
      </c>
      <c r="BF706" s="60">
        <f t="shared" si="485"/>
        <v>-176</v>
      </c>
      <c r="BI706" s="37">
        <f t="shared" si="450"/>
        <v>-64.902691676722043</v>
      </c>
      <c r="BJ706" s="37">
        <f t="shared" si="451"/>
        <v>-89.967417224807093</v>
      </c>
      <c r="BK706" s="37">
        <f t="shared" si="452"/>
        <v>-66.42060090348491</v>
      </c>
      <c r="BL706" s="37">
        <f t="shared" si="453"/>
        <v>-89.972641479756618</v>
      </c>
    </row>
    <row r="707" spans="22:64" x14ac:dyDescent="0.35">
      <c r="V707" s="29">
        <v>8.0300000000001095</v>
      </c>
      <c r="W707" s="38">
        <f t="shared" si="457"/>
        <v>1071519305.2378783</v>
      </c>
      <c r="X707" s="30">
        <f t="shared" si="454"/>
        <v>-6.6910605961528935</v>
      </c>
      <c r="Y707" s="31">
        <f t="shared" si="458"/>
        <v>-104.01131545132995</v>
      </c>
      <c r="Z707" s="31">
        <f t="shared" si="459"/>
        <v>-89.999638958720311</v>
      </c>
      <c r="AA707" s="31">
        <f t="shared" si="460"/>
        <v>81.83041166428373</v>
      </c>
      <c r="AB707" s="31">
        <f t="shared" si="461"/>
        <v>-89.995359101719075</v>
      </c>
      <c r="AC707" s="31">
        <f t="shared" si="462"/>
        <v>52.126648989486384</v>
      </c>
      <c r="AD707" s="31">
        <f t="shared" si="463"/>
        <v>89.858162644144599</v>
      </c>
      <c r="AE707" s="31">
        <f t="shared" si="464"/>
        <v>23.25468460628727</v>
      </c>
      <c r="AF707" s="31">
        <f t="shared" si="465"/>
        <v>-90.136835416294801</v>
      </c>
      <c r="AG707" s="31">
        <f t="shared" si="447"/>
        <v>73.803921600570277</v>
      </c>
      <c r="AH707" s="31">
        <f t="shared" si="466"/>
        <v>-168.42931870757366</v>
      </c>
      <c r="AI707" s="31">
        <f t="shared" si="467"/>
        <v>-89.999999782901568</v>
      </c>
      <c r="AJ707" s="31">
        <f t="shared" si="468"/>
        <v>101.42435834120326</v>
      </c>
      <c r="AK707" s="31">
        <f t="shared" si="469"/>
        <v>89.999513699500838</v>
      </c>
      <c r="AL707" s="32">
        <f t="shared" si="470"/>
        <v>-83.007983283569203</v>
      </c>
      <c r="AM707" s="31">
        <f t="shared" si="471"/>
        <v>-89.99594749584692</v>
      </c>
      <c r="AN707" s="31">
        <f t="shared" si="472"/>
        <v>-76.209022049369324</v>
      </c>
      <c r="AO707" s="31">
        <f t="shared" si="473"/>
        <v>-89.99643357924765</v>
      </c>
      <c r="AP707" s="30">
        <f t="shared" si="448"/>
        <v>19.493882694704595</v>
      </c>
      <c r="AQ707" s="30">
        <f t="shared" si="449"/>
        <v>-19.244228782212005</v>
      </c>
      <c r="AR707" s="31">
        <f t="shared" si="474"/>
        <v>-52.704683530589463</v>
      </c>
      <c r="AS707" s="33">
        <f t="shared" si="475"/>
        <v>-180.13326899554244</v>
      </c>
      <c r="AT707" s="31">
        <f t="shared" si="476"/>
        <v>40.604782347242875</v>
      </c>
      <c r="AU707" s="31">
        <f t="shared" si="477"/>
        <v>89.465571250913925</v>
      </c>
      <c r="AV707" s="32">
        <f t="shared" si="478"/>
        <v>-21.391811885358752</v>
      </c>
      <c r="AW707" s="31">
        <f t="shared" si="479"/>
        <v>-85.112814814320018</v>
      </c>
      <c r="AX707" s="34">
        <f t="shared" si="480"/>
        <v>19.212970461884122</v>
      </c>
      <c r="AY707" s="35">
        <f t="shared" si="481"/>
        <v>4.3527564365939071</v>
      </c>
      <c r="AZ707" s="10">
        <f t="shared" si="455"/>
        <v>-165.21500554113385</v>
      </c>
      <c r="BA707" s="10">
        <f t="shared" si="456"/>
        <v>-355.72193569372996</v>
      </c>
      <c r="BB707" s="10">
        <f t="shared" si="482"/>
        <v>-175.72193569372996</v>
      </c>
      <c r="BC707" s="37"/>
      <c r="BD707" s="60">
        <f t="shared" si="483"/>
        <v>-165</v>
      </c>
      <c r="BE707" s="60">
        <f t="shared" si="484"/>
        <v>-356</v>
      </c>
      <c r="BF707" s="60">
        <f t="shared" si="485"/>
        <v>-176</v>
      </c>
      <c r="BI707" s="37">
        <f t="shared" si="450"/>
        <v>-65.102691613510075</v>
      </c>
      <c r="BJ707" s="37">
        <f t="shared" si="451"/>
        <v>-89.968158899164962</v>
      </c>
      <c r="BK707" s="37">
        <f t="shared" si="452"/>
        <v>-66.620600858918436</v>
      </c>
      <c r="BL707" s="37">
        <f t="shared" si="453"/>
        <v>-89.973264235616455</v>
      </c>
    </row>
    <row r="708" spans="22:64" x14ac:dyDescent="0.35">
      <c r="V708" s="29">
        <v>8.0400000000001093</v>
      </c>
      <c r="W708" s="36">
        <f t="shared" si="457"/>
        <v>1096478196.1434631</v>
      </c>
      <c r="X708" s="30">
        <f t="shared" si="454"/>
        <v>-6.6910605961528935</v>
      </c>
      <c r="Y708" s="31">
        <f t="shared" si="458"/>
        <v>-104.21131545132218</v>
      </c>
      <c r="Z708" s="31">
        <f t="shared" si="459"/>
        <v>-89.999647177023192</v>
      </c>
      <c r="AA708" s="31">
        <f t="shared" si="460"/>
        <v>82.030411663001317</v>
      </c>
      <c r="AB708" s="31">
        <f t="shared" si="461"/>
        <v>-89.995464741460751</v>
      </c>
      <c r="AC708" s="31">
        <f t="shared" si="462"/>
        <v>52.326647791633363</v>
      </c>
      <c r="AD708" s="31">
        <f t="shared" si="463"/>
        <v>89.861391243792639</v>
      </c>
      <c r="AE708" s="31">
        <f t="shared" si="464"/>
        <v>23.454683407159607</v>
      </c>
      <c r="AF708" s="31">
        <f t="shared" si="465"/>
        <v>-90.13372067469129</v>
      </c>
      <c r="AG708" s="31">
        <f t="shared" ref="AG708:AG771" si="486">DC_gain_comp</f>
        <v>73.803921600570277</v>
      </c>
      <c r="AH708" s="31">
        <f t="shared" si="466"/>
        <v>-168.62931870757365</v>
      </c>
      <c r="AI708" s="31">
        <f t="shared" si="467"/>
        <v>-89.999999787843322</v>
      </c>
      <c r="AJ708" s="31">
        <f t="shared" si="468"/>
        <v>101.62435834118916</v>
      </c>
      <c r="AK708" s="31">
        <f t="shared" si="469"/>
        <v>89.999524769051646</v>
      </c>
      <c r="AL708" s="32">
        <f t="shared" si="470"/>
        <v>-83.207983282591357</v>
      </c>
      <c r="AM708" s="31">
        <f t="shared" si="471"/>
        <v>-89.99603974210325</v>
      </c>
      <c r="AN708" s="31">
        <f t="shared" si="472"/>
        <v>-76.409022048405561</v>
      </c>
      <c r="AO708" s="31">
        <f t="shared" si="473"/>
        <v>-89.996514760894925</v>
      </c>
      <c r="AP708" s="30">
        <f t="shared" ref="AP708:AP771" si="487">-20*LOG(GmPS*Rsns)</f>
        <v>19.493882694704595</v>
      </c>
      <c r="AQ708" s="30">
        <f t="shared" ref="AQ708:AQ771" si="488">20*LOG(Vref/Vout)</f>
        <v>-19.244228782212005</v>
      </c>
      <c r="AR708" s="31">
        <f t="shared" si="474"/>
        <v>-52.704684728753364</v>
      </c>
      <c r="AS708" s="33">
        <f t="shared" si="475"/>
        <v>-180.1302354355862</v>
      </c>
      <c r="AT708" s="31">
        <f t="shared" si="476"/>
        <v>40.804765341680955</v>
      </c>
      <c r="AU708" s="31">
        <f t="shared" si="477"/>
        <v>89.477735652764409</v>
      </c>
      <c r="AV708" s="32">
        <f t="shared" si="478"/>
        <v>-21.590392964650611</v>
      </c>
      <c r="AW708" s="31">
        <f t="shared" si="479"/>
        <v>-85.223540079356439</v>
      </c>
      <c r="AX708" s="34">
        <f t="shared" si="480"/>
        <v>19.214372377030344</v>
      </c>
      <c r="AY708" s="35">
        <f t="shared" si="481"/>
        <v>4.2541955734079693</v>
      </c>
      <c r="AZ708" s="10">
        <f t="shared" si="455"/>
        <v>-165.61360472122391</v>
      </c>
      <c r="BA708" s="10">
        <f t="shared" si="456"/>
        <v>-355.8187963689702</v>
      </c>
      <c r="BB708" s="10">
        <f t="shared" si="482"/>
        <v>-175.8187963689702</v>
      </c>
      <c r="BC708" s="62"/>
      <c r="BD708" s="60">
        <f t="shared" si="483"/>
        <v>-166</v>
      </c>
      <c r="BE708" s="60">
        <f t="shared" si="484"/>
        <v>-356</v>
      </c>
      <c r="BF708" s="60">
        <f t="shared" si="485"/>
        <v>-176</v>
      </c>
      <c r="BI708" s="37">
        <f t="shared" ref="BI708:BI771" si="489">20*LOG(1/SQRT((W708/fp_filter)^2+1))</f>
        <v>-65.302691553143134</v>
      </c>
      <c r="BJ708" s="37">
        <f t="shared" ref="BJ708:BJ771" si="490">-180/PI()*ATAN(W708/fp_filter)</f>
        <v>-89.968883690963636</v>
      </c>
      <c r="BK708" s="37">
        <f t="shared" ref="BK708:BK771" si="491">20*LOG(1/SQRT((W708/f_L)^2+1))</f>
        <v>-66.820600816357768</v>
      </c>
      <c r="BL708" s="37">
        <f t="shared" ref="BL708:BL771" si="492">-180/PI()*ATAN(W708/f_L)</f>
        <v>-89.973872815828344</v>
      </c>
    </row>
    <row r="709" spans="22:64" x14ac:dyDescent="0.35">
      <c r="V709" s="29">
        <v>8.0500000000001108</v>
      </c>
      <c r="W709" s="38">
        <f t="shared" si="457"/>
        <v>1122018454.3022518</v>
      </c>
      <c r="X709" s="30">
        <f t="shared" ref="X709:X772" si="493">DC_gain_power</f>
        <v>-6.6910605961528935</v>
      </c>
      <c r="Y709" s="31">
        <f t="shared" si="458"/>
        <v>-104.41131545131481</v>
      </c>
      <c r="Z709" s="31">
        <f t="shared" si="459"/>
        <v>-89.999655208254651</v>
      </c>
      <c r="AA709" s="31">
        <f t="shared" si="460"/>
        <v>82.230411661776657</v>
      </c>
      <c r="AB709" s="31">
        <f t="shared" si="461"/>
        <v>-89.995567976548372</v>
      </c>
      <c r="AC709" s="31">
        <f t="shared" si="462"/>
        <v>52.526646647692331</v>
      </c>
      <c r="AD709" s="31">
        <f t="shared" si="463"/>
        <v>89.864546352390846</v>
      </c>
      <c r="AE709" s="31">
        <f t="shared" si="464"/>
        <v>23.654682262001288</v>
      </c>
      <c r="AF709" s="31">
        <f t="shared" si="465"/>
        <v>-90.130676832412178</v>
      </c>
      <c r="AG709" s="31">
        <f t="shared" si="486"/>
        <v>73.803921600570277</v>
      </c>
      <c r="AH709" s="31">
        <f t="shared" si="466"/>
        <v>-168.82931870757369</v>
      </c>
      <c r="AI709" s="31">
        <f t="shared" si="467"/>
        <v>-89.999999792672611</v>
      </c>
      <c r="AJ709" s="31">
        <f t="shared" si="468"/>
        <v>101.82435834117575</v>
      </c>
      <c r="AK709" s="31">
        <f t="shared" si="469"/>
        <v>89.99953558662871</v>
      </c>
      <c r="AL709" s="32">
        <f t="shared" si="470"/>
        <v>-83.40798328165755</v>
      </c>
      <c r="AM709" s="31">
        <f t="shared" si="471"/>
        <v>-89.996129888578423</v>
      </c>
      <c r="AN709" s="31">
        <f t="shared" si="472"/>
        <v>-76.609022047485212</v>
      </c>
      <c r="AO709" s="31">
        <f t="shared" si="473"/>
        <v>-89.996594094622324</v>
      </c>
      <c r="AP709" s="30">
        <f t="shared" si="487"/>
        <v>19.493882694704595</v>
      </c>
      <c r="AQ709" s="30">
        <f t="shared" si="488"/>
        <v>-19.244228782212005</v>
      </c>
      <c r="AR709" s="31">
        <f t="shared" si="474"/>
        <v>-52.704685872991334</v>
      </c>
      <c r="AS709" s="33">
        <f t="shared" si="475"/>
        <v>-180.12727092703449</v>
      </c>
      <c r="AT709" s="31">
        <f t="shared" si="476"/>
        <v>41.004749101433269</v>
      </c>
      <c r="AU709" s="31">
        <f t="shared" si="477"/>
        <v>89.489623204519631</v>
      </c>
      <c r="AV709" s="32">
        <f t="shared" si="478"/>
        <v>-21.789037472997073</v>
      </c>
      <c r="AW709" s="31">
        <f t="shared" si="479"/>
        <v>-85.331779494542999</v>
      </c>
      <c r="AX709" s="34">
        <f t="shared" si="480"/>
        <v>19.215711628436196</v>
      </c>
      <c r="AY709" s="35">
        <f t="shared" si="481"/>
        <v>4.1578437099766319</v>
      </c>
      <c r="AZ709" s="10">
        <f t="shared" ref="AZ709:AZ772" si="494">AR709+AX709+BI709+BK709</f>
        <v>-166.01226651576098</v>
      </c>
      <c r="BA709" s="10">
        <f t="shared" ref="BA709:BA772" si="495">AS709+AY709+BJ709+BL709</f>
        <v>-355.91348674462319</v>
      </c>
      <c r="BB709" s="10">
        <f t="shared" si="482"/>
        <v>-175.91348674462319</v>
      </c>
      <c r="BC709" s="37"/>
      <c r="BD709" s="60">
        <f t="shared" si="483"/>
        <v>-166</v>
      </c>
      <c r="BE709" s="60">
        <f t="shared" si="484"/>
        <v>-356</v>
      </c>
      <c r="BF709" s="60">
        <f t="shared" si="485"/>
        <v>-176</v>
      </c>
      <c r="BI709" s="37">
        <f t="shared" si="489"/>
        <v>-65.502691495493167</v>
      </c>
      <c r="BJ709" s="37">
        <f t="shared" si="490"/>
        <v>-89.969591984496347</v>
      </c>
      <c r="BK709" s="37">
        <f t="shared" si="491"/>
        <v>-67.020600775712694</v>
      </c>
      <c r="BL709" s="37">
        <f t="shared" si="492"/>
        <v>-89.974467543069025</v>
      </c>
    </row>
    <row r="710" spans="22:64" x14ac:dyDescent="0.35">
      <c r="V710" s="29">
        <v>8.0600000000001106</v>
      </c>
      <c r="W710" s="38">
        <f t="shared" si="457"/>
        <v>1148153621.4971778</v>
      </c>
      <c r="X710" s="30">
        <f t="shared" si="493"/>
        <v>-6.6910605961528935</v>
      </c>
      <c r="Y710" s="31">
        <f t="shared" si="458"/>
        <v>-104.61131545130772</v>
      </c>
      <c r="Z710" s="31">
        <f t="shared" si="459"/>
        <v>-89.999663056672972</v>
      </c>
      <c r="AA710" s="31">
        <f t="shared" si="460"/>
        <v>82.430411660607078</v>
      </c>
      <c r="AB710" s="31">
        <f t="shared" si="461"/>
        <v>-89.995668861718542</v>
      </c>
      <c r="AC710" s="31">
        <f t="shared" si="462"/>
        <v>52.726645555236814</v>
      </c>
      <c r="AD710" s="31">
        <f t="shared" si="463"/>
        <v>89.867629642742955</v>
      </c>
      <c r="AE710" s="31">
        <f t="shared" si="464"/>
        <v>23.85468116838328</v>
      </c>
      <c r="AF710" s="31">
        <f t="shared" si="465"/>
        <v>-90.127702275648559</v>
      </c>
      <c r="AG710" s="31">
        <f t="shared" si="486"/>
        <v>73.803921600570277</v>
      </c>
      <c r="AH710" s="31">
        <f t="shared" si="466"/>
        <v>-169.02931870757368</v>
      </c>
      <c r="AI710" s="31">
        <f t="shared" si="467"/>
        <v>-89.999999797391951</v>
      </c>
      <c r="AJ710" s="31">
        <f t="shared" si="468"/>
        <v>102.02435834116292</v>
      </c>
      <c r="AK710" s="31">
        <f t="shared" si="469"/>
        <v>89.999546157967686</v>
      </c>
      <c r="AL710" s="32">
        <f t="shared" si="470"/>
        <v>-83.607983280765751</v>
      </c>
      <c r="AM710" s="31">
        <f t="shared" si="471"/>
        <v>-89.996217983069343</v>
      </c>
      <c r="AN710" s="31">
        <f t="shared" si="472"/>
        <v>-76.809022046606231</v>
      </c>
      <c r="AO710" s="31">
        <f t="shared" si="473"/>
        <v>-89.996671622493608</v>
      </c>
      <c r="AP710" s="30">
        <f t="shared" si="487"/>
        <v>19.493882694704595</v>
      </c>
      <c r="AQ710" s="30">
        <f t="shared" si="488"/>
        <v>-19.244228782212005</v>
      </c>
      <c r="AR710" s="31">
        <f t="shared" si="474"/>
        <v>-52.70468696573036</v>
      </c>
      <c r="AS710" s="33">
        <f t="shared" si="475"/>
        <v>-180.12437389814215</v>
      </c>
      <c r="AT710" s="31">
        <f t="shared" si="476"/>
        <v>41.204733592060421</v>
      </c>
      <c r="AU710" s="31">
        <f t="shared" si="477"/>
        <v>89.501240205020792</v>
      </c>
      <c r="AV710" s="32">
        <f t="shared" si="478"/>
        <v>-21.987742593463921</v>
      </c>
      <c r="AW710" s="31">
        <f t="shared" si="479"/>
        <v>-85.437587357827297</v>
      </c>
      <c r="AX710" s="34">
        <f t="shared" si="480"/>
        <v>19.216990998596501</v>
      </c>
      <c r="AY710" s="35">
        <f t="shared" si="481"/>
        <v>4.0636528471934952</v>
      </c>
      <c r="AZ710" s="10">
        <f t="shared" si="494"/>
        <v>-166.41098814446863</v>
      </c>
      <c r="BA710" s="10">
        <f t="shared" si="495"/>
        <v>-356.00605393892783</v>
      </c>
      <c r="BB710" s="10">
        <f t="shared" si="482"/>
        <v>-176.00605393892783</v>
      </c>
      <c r="BC710" s="37"/>
      <c r="BD710" s="60">
        <f t="shared" si="483"/>
        <v>-166</v>
      </c>
      <c r="BE710" s="60">
        <f t="shared" si="484"/>
        <v>-356</v>
      </c>
      <c r="BF710" s="60">
        <f t="shared" si="485"/>
        <v>-176</v>
      </c>
      <c r="BI710" s="37">
        <f t="shared" si="489"/>
        <v>-65.70269144043786</v>
      </c>
      <c r="BJ710" s="37">
        <f t="shared" si="490"/>
        <v>-89.97028415530886</v>
      </c>
      <c r="BK710" s="37">
        <f t="shared" si="491"/>
        <v>-67.220600736896913</v>
      </c>
      <c r="BL710" s="37">
        <f t="shared" si="492"/>
        <v>-89.975048732670274</v>
      </c>
    </row>
    <row r="711" spans="22:64" x14ac:dyDescent="0.35">
      <c r="V711" s="29">
        <v>8.0700000000001104</v>
      </c>
      <c r="W711" s="36">
        <f t="shared" si="457"/>
        <v>1174897554.9398313</v>
      </c>
      <c r="X711" s="30">
        <f t="shared" si="493"/>
        <v>-6.6910605961528935</v>
      </c>
      <c r="Y711" s="31">
        <f t="shared" si="458"/>
        <v>-104.81131545130096</v>
      </c>
      <c r="Z711" s="31">
        <f t="shared" si="459"/>
        <v>-89.999670726439476</v>
      </c>
      <c r="AA711" s="31">
        <f t="shared" si="460"/>
        <v>82.630411659490164</v>
      </c>
      <c r="AB711" s="31">
        <f t="shared" si="461"/>
        <v>-89.995767450461884</v>
      </c>
      <c r="AC711" s="31">
        <f t="shared" si="462"/>
        <v>52.926644511949647</v>
      </c>
      <c r="AD711" s="31">
        <f t="shared" si="463"/>
        <v>89.870642749578892</v>
      </c>
      <c r="AE711" s="31">
        <f t="shared" si="464"/>
        <v>24.05468012398596</v>
      </c>
      <c r="AF711" s="31">
        <f t="shared" si="465"/>
        <v>-90.124795427322468</v>
      </c>
      <c r="AG711" s="31">
        <f t="shared" si="486"/>
        <v>73.803921600570277</v>
      </c>
      <c r="AH711" s="31">
        <f t="shared" si="466"/>
        <v>-169.22931870757367</v>
      </c>
      <c r="AI711" s="31">
        <f t="shared" si="467"/>
        <v>-89.999999802003884</v>
      </c>
      <c r="AJ711" s="31">
        <f t="shared" si="468"/>
        <v>102.22435834115063</v>
      </c>
      <c r="AK711" s="31">
        <f t="shared" si="469"/>
        <v>89.999556488673576</v>
      </c>
      <c r="AL711" s="32">
        <f t="shared" si="470"/>
        <v>-83.807983279914069</v>
      </c>
      <c r="AM711" s="31">
        <f t="shared" si="471"/>
        <v>-89.996304072284829</v>
      </c>
      <c r="AN711" s="31">
        <f t="shared" si="472"/>
        <v>-77.009022045766827</v>
      </c>
      <c r="AO711" s="31">
        <f t="shared" si="473"/>
        <v>-89.996747385615137</v>
      </c>
      <c r="AP711" s="30">
        <f t="shared" si="487"/>
        <v>19.493882694704595</v>
      </c>
      <c r="AQ711" s="30">
        <f t="shared" si="488"/>
        <v>-19.244228782212005</v>
      </c>
      <c r="AR711" s="31">
        <f t="shared" si="474"/>
        <v>-52.704688009288276</v>
      </c>
      <c r="AS711" s="33">
        <f t="shared" si="475"/>
        <v>-180.12154281293761</v>
      </c>
      <c r="AT711" s="31">
        <f t="shared" si="476"/>
        <v>41.404718780672631</v>
      </c>
      <c r="AU711" s="31">
        <f t="shared" si="477"/>
        <v>89.512592809932571</v>
      </c>
      <c r="AV711" s="32">
        <f t="shared" si="478"/>
        <v>-22.186505632601747</v>
      </c>
      <c r="AW711" s="31">
        <f t="shared" si="479"/>
        <v>-85.541016881650492</v>
      </c>
      <c r="AX711" s="34">
        <f t="shared" si="480"/>
        <v>19.218213148070884</v>
      </c>
      <c r="AY711" s="35">
        <f t="shared" si="481"/>
        <v>3.9715759282820784</v>
      </c>
      <c r="AZ711" s="10">
        <f t="shared" si="494"/>
        <v>-166.80976694890597</v>
      </c>
      <c r="BA711" s="10">
        <f t="shared" si="495"/>
        <v>-356.09654414784001</v>
      </c>
      <c r="BB711" s="10">
        <f t="shared" si="482"/>
        <v>-176.09654414784001</v>
      </c>
      <c r="BC711" s="62"/>
      <c r="BD711" s="60">
        <f t="shared" si="483"/>
        <v>-167</v>
      </c>
      <c r="BE711" s="60">
        <f t="shared" si="484"/>
        <v>-356</v>
      </c>
      <c r="BF711" s="60">
        <f t="shared" si="485"/>
        <v>-176</v>
      </c>
      <c r="BI711" s="37">
        <f t="shared" si="489"/>
        <v>-65.902691387860443</v>
      </c>
      <c r="BJ711" s="37">
        <f t="shared" si="490"/>
        <v>-89.970960570398475</v>
      </c>
      <c r="BK711" s="37">
        <f t="shared" si="491"/>
        <v>-67.420600699828142</v>
      </c>
      <c r="BL711" s="37">
        <f t="shared" si="492"/>
        <v>-89.975616692785991</v>
      </c>
    </row>
    <row r="712" spans="22:64" x14ac:dyDescent="0.35">
      <c r="V712" s="29">
        <v>8.0800000000001102</v>
      </c>
      <c r="W712" s="38">
        <f t="shared" si="457"/>
        <v>1202264434.6177216</v>
      </c>
      <c r="X712" s="30">
        <f t="shared" si="493"/>
        <v>-6.6910605961528935</v>
      </c>
      <c r="Y712" s="31">
        <f t="shared" si="458"/>
        <v>-105.01131545129451</v>
      </c>
      <c r="Z712" s="31">
        <f t="shared" si="459"/>
        <v>-89.999678221620769</v>
      </c>
      <c r="AA712" s="31">
        <f t="shared" si="460"/>
        <v>82.830411658423486</v>
      </c>
      <c r="AB712" s="31">
        <f t="shared" si="461"/>
        <v>-89.995863795051477</v>
      </c>
      <c r="AC712" s="31">
        <f t="shared" si="462"/>
        <v>53.126643515617893</v>
      </c>
      <c r="AD712" s="31">
        <f t="shared" si="463"/>
        <v>89.873587270421027</v>
      </c>
      <c r="AE712" s="31">
        <f t="shared" si="464"/>
        <v>24.254679126593977</v>
      </c>
      <c r="AF712" s="31">
        <f t="shared" si="465"/>
        <v>-90.121954746251205</v>
      </c>
      <c r="AG712" s="31">
        <f t="shared" si="486"/>
        <v>73.803921600570277</v>
      </c>
      <c r="AH712" s="31">
        <f t="shared" si="466"/>
        <v>-169.42931870757366</v>
      </c>
      <c r="AI712" s="31">
        <f t="shared" si="467"/>
        <v>-89.999999806510814</v>
      </c>
      <c r="AJ712" s="31">
        <f t="shared" si="468"/>
        <v>102.42435834113893</v>
      </c>
      <c r="AK712" s="31">
        <f t="shared" si="469"/>
        <v>89.999566584223899</v>
      </c>
      <c r="AL712" s="32">
        <f t="shared" si="470"/>
        <v>-84.007983279100742</v>
      </c>
      <c r="AM712" s="31">
        <f t="shared" si="471"/>
        <v>-89.996388201870545</v>
      </c>
      <c r="AN712" s="31">
        <f t="shared" si="472"/>
        <v>-77.209022044965195</v>
      </c>
      <c r="AO712" s="31">
        <f t="shared" si="473"/>
        <v>-89.99682142415746</v>
      </c>
      <c r="AP712" s="30">
        <f t="shared" si="487"/>
        <v>19.493882694704595</v>
      </c>
      <c r="AQ712" s="30">
        <f t="shared" si="488"/>
        <v>-19.244228782212005</v>
      </c>
      <c r="AR712" s="31">
        <f t="shared" si="474"/>
        <v>-52.704689005878627</v>
      </c>
      <c r="AS712" s="33">
        <f t="shared" si="475"/>
        <v>-180.11877617040867</v>
      </c>
      <c r="AT712" s="31">
        <f t="shared" si="476"/>
        <v>41.604704635859946</v>
      </c>
      <c r="AU712" s="31">
        <f t="shared" si="477"/>
        <v>89.523687034988711</v>
      </c>
      <c r="AV712" s="32">
        <f t="shared" si="478"/>
        <v>-22.385324015174302</v>
      </c>
      <c r="AW712" s="31">
        <f t="shared" si="479"/>
        <v>-85.642120207847412</v>
      </c>
      <c r="AX712" s="34">
        <f t="shared" si="480"/>
        <v>19.219380620685644</v>
      </c>
      <c r="AY712" s="35">
        <f t="shared" si="481"/>
        <v>3.8815668271412989</v>
      </c>
      <c r="AZ712" s="10">
        <f t="shared" si="494"/>
        <v>-167.20860038727011</v>
      </c>
      <c r="BA712" s="10">
        <f t="shared" si="495"/>
        <v>-356.1850026562318</v>
      </c>
      <c r="BB712" s="10">
        <f t="shared" si="482"/>
        <v>-176.1850026562318</v>
      </c>
      <c r="BC712" s="37"/>
      <c r="BD712" s="60">
        <f t="shared" si="483"/>
        <v>-167</v>
      </c>
      <c r="BE712" s="60">
        <f t="shared" si="484"/>
        <v>-356</v>
      </c>
      <c r="BF712" s="60">
        <f t="shared" si="485"/>
        <v>-176</v>
      </c>
      <c r="BI712" s="37">
        <f t="shared" si="489"/>
        <v>-66.102691337649404</v>
      </c>
      <c r="BJ712" s="37">
        <f t="shared" si="490"/>
        <v>-89.971621588408709</v>
      </c>
      <c r="BK712" s="37">
        <f t="shared" si="491"/>
        <v>-67.620600664427727</v>
      </c>
      <c r="BL712" s="37">
        <f t="shared" si="492"/>
        <v>-89.976171724555741</v>
      </c>
    </row>
    <row r="713" spans="22:64" x14ac:dyDescent="0.35">
      <c r="V713" s="29">
        <v>8.09000000000011</v>
      </c>
      <c r="W713" s="38">
        <f t="shared" si="457"/>
        <v>1230268770.8126972</v>
      </c>
      <c r="X713" s="30">
        <f t="shared" si="493"/>
        <v>-6.6910605961528935</v>
      </c>
      <c r="Y713" s="31">
        <f t="shared" si="458"/>
        <v>-105.21131545128833</v>
      </c>
      <c r="Z713" s="31">
        <f t="shared" si="459"/>
        <v>-89.999685546190918</v>
      </c>
      <c r="AA713" s="31">
        <f t="shared" si="460"/>
        <v>83.030411657404827</v>
      </c>
      <c r="AB713" s="31">
        <f t="shared" si="461"/>
        <v>-89.995957946570499</v>
      </c>
      <c r="AC713" s="31">
        <f t="shared" si="462"/>
        <v>53.326642564128235</v>
      </c>
      <c r="AD713" s="31">
        <f t="shared" si="463"/>
        <v>89.876464766431098</v>
      </c>
      <c r="AE713" s="31">
        <f t="shared" si="464"/>
        <v>24.454678174091839</v>
      </c>
      <c r="AF713" s="31">
        <f t="shared" si="465"/>
        <v>-90.119178726330318</v>
      </c>
      <c r="AG713" s="31">
        <f t="shared" si="486"/>
        <v>73.803921600570277</v>
      </c>
      <c r="AH713" s="31">
        <f t="shared" si="466"/>
        <v>-169.62931870757365</v>
      </c>
      <c r="AI713" s="31">
        <f t="shared" si="467"/>
        <v>-89.99999981091517</v>
      </c>
      <c r="AJ713" s="31">
        <f t="shared" si="468"/>
        <v>102.62435834112776</v>
      </c>
      <c r="AK713" s="31">
        <f t="shared" si="469"/>
        <v>89.999576449971443</v>
      </c>
      <c r="AL713" s="32">
        <f t="shared" si="470"/>
        <v>-84.207983278324008</v>
      </c>
      <c r="AM713" s="31">
        <f t="shared" si="471"/>
        <v>-89.996470416433112</v>
      </c>
      <c r="AN713" s="31">
        <f t="shared" si="472"/>
        <v>-77.409022044199617</v>
      </c>
      <c r="AO713" s="31">
        <f t="shared" si="473"/>
        <v>-89.99689377737684</v>
      </c>
      <c r="AP713" s="30">
        <f t="shared" si="487"/>
        <v>19.493882694704595</v>
      </c>
      <c r="AQ713" s="30">
        <f t="shared" si="488"/>
        <v>-19.244228782212005</v>
      </c>
      <c r="AR713" s="31">
        <f t="shared" si="474"/>
        <v>-52.704689957615187</v>
      </c>
      <c r="AS713" s="33">
        <f t="shared" si="475"/>
        <v>-180.11607250370716</v>
      </c>
      <c r="AT713" s="31">
        <f t="shared" si="476"/>
        <v>41.804691127625695</v>
      </c>
      <c r="AU713" s="31">
        <f t="shared" si="477"/>
        <v>89.534528759164658</v>
      </c>
      <c r="AV713" s="32">
        <f t="shared" si="478"/>
        <v>-22.584195279099507</v>
      </c>
      <c r="AW713" s="31">
        <f t="shared" si="479"/>
        <v>-85.740948422837491</v>
      </c>
      <c r="AX713" s="34">
        <f t="shared" si="480"/>
        <v>19.220495848526188</v>
      </c>
      <c r="AY713" s="35">
        <f t="shared" si="481"/>
        <v>3.7935803363271674</v>
      </c>
      <c r="AZ713" s="10">
        <f t="shared" si="494"/>
        <v>-167.60748602940782</v>
      </c>
      <c r="BA713" s="10">
        <f t="shared" si="495"/>
        <v>-356.27147384946358</v>
      </c>
      <c r="BB713" s="10">
        <f t="shared" si="482"/>
        <v>-176.27147384946358</v>
      </c>
      <c r="BC713" s="37"/>
      <c r="BD713" s="60">
        <f t="shared" si="483"/>
        <v>-168</v>
      </c>
      <c r="BE713" s="60">
        <f t="shared" si="484"/>
        <v>-356</v>
      </c>
      <c r="BF713" s="60">
        <f t="shared" si="485"/>
        <v>-176</v>
      </c>
      <c r="BI713" s="37">
        <f t="shared" si="489"/>
        <v>-66.302691289698231</v>
      </c>
      <c r="BJ713" s="37">
        <f t="shared" si="490"/>
        <v>-89.972267559819329</v>
      </c>
      <c r="BK713" s="37">
        <f t="shared" si="491"/>
        <v>-67.820600630620589</v>
      </c>
      <c r="BL713" s="37">
        <f t="shared" si="492"/>
        <v>-89.976714122264255</v>
      </c>
    </row>
    <row r="714" spans="22:64" x14ac:dyDescent="0.35">
      <c r="V714" s="29">
        <v>8.1000000000001098</v>
      </c>
      <c r="W714" s="36">
        <f t="shared" si="457"/>
        <v>1258925411.7944858</v>
      </c>
      <c r="X714" s="30">
        <f t="shared" si="493"/>
        <v>-6.6910605961528935</v>
      </c>
      <c r="Y714" s="31">
        <f t="shared" si="458"/>
        <v>-105.41131545128241</v>
      </c>
      <c r="Z714" s="31">
        <f t="shared" si="459"/>
        <v>-89.999692704033492</v>
      </c>
      <c r="AA714" s="31">
        <f t="shared" si="460"/>
        <v>83.230411656431983</v>
      </c>
      <c r="AB714" s="31">
        <f t="shared" si="461"/>
        <v>-89.996049954939295</v>
      </c>
      <c r="AC714" s="31">
        <f t="shared" si="462"/>
        <v>53.526641655462456</v>
      </c>
      <c r="AD714" s="31">
        <f t="shared" si="463"/>
        <v>89.879276763237428</v>
      </c>
      <c r="AE714" s="31">
        <f t="shared" si="464"/>
        <v>24.654677264459139</v>
      </c>
      <c r="AF714" s="31">
        <f t="shared" si="465"/>
        <v>-90.116465895735374</v>
      </c>
      <c r="AG714" s="31">
        <f t="shared" si="486"/>
        <v>73.803921600570277</v>
      </c>
      <c r="AH714" s="31">
        <f t="shared" si="466"/>
        <v>-169.82931870757366</v>
      </c>
      <c r="AI714" s="31">
        <f t="shared" si="467"/>
        <v>-89.999999815219269</v>
      </c>
      <c r="AJ714" s="31">
        <f t="shared" si="468"/>
        <v>102.82435834111703</v>
      </c>
      <c r="AK714" s="31">
        <f t="shared" si="469"/>
        <v>89.999586091147151</v>
      </c>
      <c r="AL714" s="32">
        <f t="shared" si="470"/>
        <v>-84.40798327758219</v>
      </c>
      <c r="AM714" s="31">
        <f t="shared" si="471"/>
        <v>-89.996550759563775</v>
      </c>
      <c r="AN714" s="31">
        <f t="shared" si="472"/>
        <v>-77.609022043468542</v>
      </c>
      <c r="AO714" s="31">
        <f t="shared" si="473"/>
        <v>-89.996964483635892</v>
      </c>
      <c r="AP714" s="30">
        <f t="shared" si="487"/>
        <v>19.493882694704595</v>
      </c>
      <c r="AQ714" s="30">
        <f t="shared" si="488"/>
        <v>-19.244228782212005</v>
      </c>
      <c r="AR714" s="31">
        <f t="shared" si="474"/>
        <v>-52.704690866516813</v>
      </c>
      <c r="AS714" s="33">
        <f t="shared" si="475"/>
        <v>-180.11343037937127</v>
      </c>
      <c r="AT714" s="31">
        <f t="shared" si="476"/>
        <v>42.004678227322884</v>
      </c>
      <c r="AU714" s="31">
        <f t="shared" si="477"/>
        <v>89.54512372777873</v>
      </c>
      <c r="AV714" s="32">
        <f t="shared" si="478"/>
        <v>-22.783117070595608</v>
      </c>
      <c r="AW714" s="31">
        <f t="shared" si="479"/>
        <v>-85.837551573059869</v>
      </c>
      <c r="AX714" s="34">
        <f t="shared" si="480"/>
        <v>19.221561156727276</v>
      </c>
      <c r="AY714" s="35">
        <f t="shared" si="481"/>
        <v>3.7075721547188607</v>
      </c>
      <c r="AZ714" s="10">
        <f t="shared" si="494"/>
        <v>-168.00642155202971</v>
      </c>
      <c r="BA714" s="10">
        <f t="shared" si="495"/>
        <v>-356.35600122528228</v>
      </c>
      <c r="BB714" s="10">
        <f t="shared" si="482"/>
        <v>-176.35600122528228</v>
      </c>
      <c r="BC714" s="62"/>
      <c r="BD714" s="60">
        <f t="shared" si="483"/>
        <v>-168</v>
      </c>
      <c r="BE714" s="60">
        <f t="shared" si="484"/>
        <v>-356</v>
      </c>
      <c r="BF714" s="60">
        <f t="shared" si="485"/>
        <v>-176</v>
      </c>
      <c r="BI714" s="37">
        <f t="shared" si="489"/>
        <v>-66.502691243905176</v>
      </c>
      <c r="BJ714" s="37">
        <f t="shared" si="490"/>
        <v>-89.972898827132255</v>
      </c>
      <c r="BK714" s="37">
        <f t="shared" si="491"/>
        <v>-68.020600598334994</v>
      </c>
      <c r="BL714" s="37">
        <f t="shared" si="492"/>
        <v>-89.97724417349761</v>
      </c>
    </row>
    <row r="715" spans="22:64" x14ac:dyDescent="0.35">
      <c r="V715" s="29">
        <v>8.1100000000001096</v>
      </c>
      <c r="W715" s="38">
        <f t="shared" si="457"/>
        <v>1288249551.6934597</v>
      </c>
      <c r="X715" s="30">
        <f t="shared" si="493"/>
        <v>-6.6910605961528935</v>
      </c>
      <c r="Y715" s="31">
        <f t="shared" si="458"/>
        <v>-105.61131545127679</v>
      </c>
      <c r="Z715" s="31">
        <f t="shared" si="459"/>
        <v>-89.999699698943687</v>
      </c>
      <c r="AA715" s="31">
        <f t="shared" si="460"/>
        <v>83.430411655502965</v>
      </c>
      <c r="AB715" s="31">
        <f t="shared" si="461"/>
        <v>-89.996139868941952</v>
      </c>
      <c r="AC715" s="31">
        <f t="shared" si="462"/>
        <v>53.726640787693221</v>
      </c>
      <c r="AD715" s="31">
        <f t="shared" si="463"/>
        <v>89.882024751743756</v>
      </c>
      <c r="AE715" s="31">
        <f t="shared" si="464"/>
        <v>24.854676395766496</v>
      </c>
      <c r="AF715" s="31">
        <f t="shared" si="465"/>
        <v>-90.113814816141883</v>
      </c>
      <c r="AG715" s="31">
        <f t="shared" si="486"/>
        <v>73.803921600570277</v>
      </c>
      <c r="AH715" s="31">
        <f t="shared" si="466"/>
        <v>-170.02931870757365</v>
      </c>
      <c r="AI715" s="31">
        <f t="shared" si="467"/>
        <v>-89.999999819425398</v>
      </c>
      <c r="AJ715" s="31">
        <f t="shared" si="468"/>
        <v>103.02435834110683</v>
      </c>
      <c r="AK715" s="31">
        <f t="shared" si="469"/>
        <v>89.999595512862911</v>
      </c>
      <c r="AL715" s="32">
        <f t="shared" si="470"/>
        <v>-84.607983276873824</v>
      </c>
      <c r="AM715" s="31">
        <f t="shared" si="471"/>
        <v>-89.996629273861501</v>
      </c>
      <c r="AN715" s="31">
        <f t="shared" si="472"/>
        <v>-77.809022042770366</v>
      </c>
      <c r="AO715" s="31">
        <f t="shared" si="473"/>
        <v>-89.997033580423988</v>
      </c>
      <c r="AP715" s="30">
        <f t="shared" si="487"/>
        <v>19.493882694704595</v>
      </c>
      <c r="AQ715" s="30">
        <f t="shared" si="488"/>
        <v>-19.244228782212005</v>
      </c>
      <c r="AR715" s="31">
        <f t="shared" si="474"/>
        <v>-52.704691734511279</v>
      </c>
      <c r="AS715" s="33">
        <f t="shared" si="475"/>
        <v>-180.11084839656587</v>
      </c>
      <c r="AT715" s="31">
        <f t="shared" si="476"/>
        <v>42.204665907593593</v>
      </c>
      <c r="AU715" s="31">
        <f t="shared" si="477"/>
        <v>89.555477555523552</v>
      </c>
      <c r="AV715" s="32">
        <f t="shared" si="478"/>
        <v>-22.982087139525255</v>
      </c>
      <c r="AW715" s="31">
        <f t="shared" si="479"/>
        <v>-85.931978680610612</v>
      </c>
      <c r="AX715" s="34">
        <f t="shared" si="480"/>
        <v>19.222578768068338</v>
      </c>
      <c r="AY715" s="35">
        <f t="shared" si="481"/>
        <v>3.62349887491294</v>
      </c>
      <c r="AZ715" s="10">
        <f t="shared" si="494"/>
        <v>-168.40540473411866</v>
      </c>
      <c r="BA715" s="10">
        <f t="shared" si="495"/>
        <v>-356.43862740600179</v>
      </c>
      <c r="BB715" s="10">
        <f t="shared" si="482"/>
        <v>-176.43862740600179</v>
      </c>
      <c r="BC715" s="37"/>
      <c r="BD715" s="60">
        <f t="shared" si="483"/>
        <v>-168</v>
      </c>
      <c r="BE715" s="60">
        <f t="shared" si="484"/>
        <v>-356</v>
      </c>
      <c r="BF715" s="60">
        <f t="shared" si="485"/>
        <v>-176</v>
      </c>
      <c r="BI715" s="37">
        <f t="shared" si="489"/>
        <v>-66.702691200173192</v>
      </c>
      <c r="BJ715" s="37">
        <f t="shared" si="490"/>
        <v>-89.97351572505319</v>
      </c>
      <c r="BK715" s="37">
        <f t="shared" si="491"/>
        <v>-68.22060056750253</v>
      </c>
      <c r="BL715" s="37">
        <f t="shared" si="492"/>
        <v>-89.977762159295636</v>
      </c>
    </row>
    <row r="716" spans="22:64" x14ac:dyDescent="0.35">
      <c r="V716" s="29">
        <v>8.1200000000001094</v>
      </c>
      <c r="W716" s="38">
        <f t="shared" si="457"/>
        <v>1318256738.5567405</v>
      </c>
      <c r="X716" s="30">
        <f t="shared" si="493"/>
        <v>-6.6910605961528935</v>
      </c>
      <c r="Y716" s="31">
        <f t="shared" si="458"/>
        <v>-105.81131545127143</v>
      </c>
      <c r="Z716" s="31">
        <f t="shared" si="459"/>
        <v>-89.999706534630278</v>
      </c>
      <c r="AA716" s="31">
        <f t="shared" si="460"/>
        <v>83.630411654615756</v>
      </c>
      <c r="AB716" s="31">
        <f t="shared" si="461"/>
        <v>-89.996227736252052</v>
      </c>
      <c r="AC716" s="31">
        <f t="shared" si="462"/>
        <v>53.92663995897987</v>
      </c>
      <c r="AD716" s="31">
        <f t="shared" si="463"/>
        <v>89.884710188919357</v>
      </c>
      <c r="AE716" s="31">
        <f t="shared" si="464"/>
        <v>25.054675566171305</v>
      </c>
      <c r="AF716" s="31">
        <f t="shared" si="465"/>
        <v>-90.111224081962987</v>
      </c>
      <c r="AG716" s="31">
        <f t="shared" si="486"/>
        <v>73.803921600570277</v>
      </c>
      <c r="AH716" s="31">
        <f t="shared" si="466"/>
        <v>-170.22931870757364</v>
      </c>
      <c r="AI716" s="31">
        <f t="shared" si="467"/>
        <v>-89.999999823535759</v>
      </c>
      <c r="AJ716" s="31">
        <f t="shared" si="468"/>
        <v>103.2243583410971</v>
      </c>
      <c r="AK716" s="31">
        <f t="shared" si="469"/>
        <v>89.999604720114263</v>
      </c>
      <c r="AL716" s="32">
        <f t="shared" si="470"/>
        <v>-84.807983276197305</v>
      </c>
      <c r="AM716" s="31">
        <f t="shared" si="471"/>
        <v>-89.996706000955641</v>
      </c>
      <c r="AN716" s="31">
        <f t="shared" si="472"/>
        <v>-78.009022042103567</v>
      </c>
      <c r="AO716" s="31">
        <f t="shared" si="473"/>
        <v>-89.997101104377137</v>
      </c>
      <c r="AP716" s="30">
        <f t="shared" si="487"/>
        <v>19.493882694704595</v>
      </c>
      <c r="AQ716" s="30">
        <f t="shared" si="488"/>
        <v>-19.244228782212005</v>
      </c>
      <c r="AR716" s="31">
        <f t="shared" si="474"/>
        <v>-52.704692563439671</v>
      </c>
      <c r="AS716" s="33">
        <f t="shared" si="475"/>
        <v>-180.10832518634012</v>
      </c>
      <c r="AT716" s="31">
        <f t="shared" si="476"/>
        <v>42.404654142310847</v>
      </c>
      <c r="AU716" s="31">
        <f t="shared" si="477"/>
        <v>89.565595729429219</v>
      </c>
      <c r="AV716" s="32">
        <f t="shared" si="478"/>
        <v>-23.18110333493005</v>
      </c>
      <c r="AW716" s="31">
        <f t="shared" si="479"/>
        <v>-86.024277759042349</v>
      </c>
      <c r="AX716" s="34">
        <f t="shared" si="480"/>
        <v>19.223550807380796</v>
      </c>
      <c r="AY716" s="35">
        <f t="shared" si="481"/>
        <v>3.5413179703868707</v>
      </c>
      <c r="AZ716" s="10">
        <f t="shared" si="494"/>
        <v>-168.8044334525261</v>
      </c>
      <c r="BA716" s="10">
        <f t="shared" si="495"/>
        <v>-356.51939415092312</v>
      </c>
      <c r="BB716" s="10">
        <f t="shared" si="482"/>
        <v>-176.51939415092312</v>
      </c>
      <c r="BC716" s="37"/>
      <c r="BD716" s="60">
        <f t="shared" si="483"/>
        <v>-169</v>
      </c>
      <c r="BE716" s="60">
        <f t="shared" si="484"/>
        <v>-357</v>
      </c>
      <c r="BF716" s="60">
        <f t="shared" si="485"/>
        <v>-177</v>
      </c>
      <c r="BI716" s="37">
        <f t="shared" si="489"/>
        <v>-66.902691158409468</v>
      </c>
      <c r="BJ716" s="37">
        <f t="shared" si="490"/>
        <v>-89.974118580668986</v>
      </c>
      <c r="BK716" s="37">
        <f t="shared" si="491"/>
        <v>-68.420600538057755</v>
      </c>
      <c r="BL716" s="37">
        <f t="shared" si="492"/>
        <v>-89.978268354300894</v>
      </c>
    </row>
    <row r="717" spans="22:64" x14ac:dyDescent="0.35">
      <c r="V717" s="29">
        <v>8.1300000000001091</v>
      </c>
      <c r="W717" s="36">
        <f t="shared" si="457"/>
        <v>1348962882.5919943</v>
      </c>
      <c r="X717" s="30">
        <f t="shared" si="493"/>
        <v>-6.6910605961528935</v>
      </c>
      <c r="Y717" s="31">
        <f t="shared" si="458"/>
        <v>-106.01131545126628</v>
      </c>
      <c r="Z717" s="31">
        <f t="shared" si="459"/>
        <v>-89.999713214717644</v>
      </c>
      <c r="AA717" s="31">
        <f t="shared" si="460"/>
        <v>83.830411653768465</v>
      </c>
      <c r="AB717" s="31">
        <f t="shared" si="461"/>
        <v>-89.996313603458006</v>
      </c>
      <c r="AC717" s="31">
        <f t="shared" si="462"/>
        <v>54.126639167564619</v>
      </c>
      <c r="AD717" s="31">
        <f t="shared" si="463"/>
        <v>89.887334498571349</v>
      </c>
      <c r="AE717" s="31">
        <f t="shared" si="464"/>
        <v>25.254674773913905</v>
      </c>
      <c r="AF717" s="31">
        <f t="shared" si="465"/>
        <v>-90.108692319604316</v>
      </c>
      <c r="AG717" s="31">
        <f t="shared" si="486"/>
        <v>73.803921600570277</v>
      </c>
      <c r="AH717" s="31">
        <f t="shared" si="466"/>
        <v>-170.42931870757366</v>
      </c>
      <c r="AI717" s="31">
        <f t="shared" si="467"/>
        <v>-89.999999827552585</v>
      </c>
      <c r="AJ717" s="31">
        <f t="shared" si="468"/>
        <v>103.42435834108778</v>
      </c>
      <c r="AK717" s="31">
        <f t="shared" si="469"/>
        <v>89.99961371778295</v>
      </c>
      <c r="AL717" s="32">
        <f t="shared" si="470"/>
        <v>-85.007983275551254</v>
      </c>
      <c r="AM717" s="31">
        <f t="shared" si="471"/>
        <v>-89.996780981527905</v>
      </c>
      <c r="AN717" s="31">
        <f t="shared" si="472"/>
        <v>-78.209022041466852</v>
      </c>
      <c r="AO717" s="31">
        <f t="shared" si="473"/>
        <v>-89.997167091297541</v>
      </c>
      <c r="AP717" s="30">
        <f t="shared" si="487"/>
        <v>19.493882694704595</v>
      </c>
      <c r="AQ717" s="30">
        <f t="shared" si="488"/>
        <v>-19.244228782212005</v>
      </c>
      <c r="AR717" s="31">
        <f t="shared" si="474"/>
        <v>-52.704693355060357</v>
      </c>
      <c r="AS717" s="33">
        <f t="shared" si="475"/>
        <v>-180.10585941090187</v>
      </c>
      <c r="AT717" s="31">
        <f t="shared" si="476"/>
        <v>42.604642906523289</v>
      </c>
      <c r="AU717" s="31">
        <f t="shared" si="477"/>
        <v>89.575483611759651</v>
      </c>
      <c r="AV717" s="32">
        <f t="shared" si="478"/>
        <v>-23.380163600749015</v>
      </c>
      <c r="AW717" s="31">
        <f t="shared" si="479"/>
        <v>-86.114495829289908</v>
      </c>
      <c r="AX717" s="34">
        <f t="shared" si="480"/>
        <v>19.224479305774274</v>
      </c>
      <c r="AY717" s="35">
        <f t="shared" si="481"/>
        <v>3.4609877824697435</v>
      </c>
      <c r="AZ717" s="10">
        <f t="shared" si="494"/>
        <v>-169.20350567774972</v>
      </c>
      <c r="BA717" s="10">
        <f t="shared" si="495"/>
        <v>-356.59834236895767</v>
      </c>
      <c r="BB717" s="10">
        <f t="shared" si="482"/>
        <v>-176.59834236895767</v>
      </c>
      <c r="BC717" s="62"/>
      <c r="BD717" s="60">
        <f t="shared" si="483"/>
        <v>-169</v>
      </c>
      <c r="BE717" s="60">
        <f t="shared" si="484"/>
        <v>-357</v>
      </c>
      <c r="BF717" s="60">
        <f t="shared" si="485"/>
        <v>-177</v>
      </c>
      <c r="BI717" s="37">
        <f t="shared" si="489"/>
        <v>-67.102691118525414</v>
      </c>
      <c r="BJ717" s="37">
        <f t="shared" si="490"/>
        <v>-89.974707713621143</v>
      </c>
      <c r="BK717" s="37">
        <f t="shared" si="491"/>
        <v>-68.6206005099382</v>
      </c>
      <c r="BL717" s="37">
        <f t="shared" si="492"/>
        <v>-89.978763026904375</v>
      </c>
    </row>
    <row r="718" spans="22:64" x14ac:dyDescent="0.35">
      <c r="V718" s="29">
        <v>8.1400000000001107</v>
      </c>
      <c r="W718" s="38">
        <f t="shared" si="457"/>
        <v>1380384264.6032383</v>
      </c>
      <c r="X718" s="30">
        <f t="shared" si="493"/>
        <v>-6.6910605961528935</v>
      </c>
      <c r="Y718" s="31">
        <f t="shared" si="458"/>
        <v>-106.21131545126141</v>
      </c>
      <c r="Z718" s="31">
        <f t="shared" si="459"/>
        <v>-89.999719742747658</v>
      </c>
      <c r="AA718" s="31">
        <f t="shared" si="460"/>
        <v>84.030411652959344</v>
      </c>
      <c r="AB718" s="31">
        <f t="shared" si="461"/>
        <v>-89.99639751608774</v>
      </c>
      <c r="AC718" s="31">
        <f t="shared" si="462"/>
        <v>54.326638411768819</v>
      </c>
      <c r="AD718" s="31">
        <f t="shared" si="463"/>
        <v>89.889899072099368</v>
      </c>
      <c r="AE718" s="31">
        <f t="shared" si="464"/>
        <v>25.454674017313856</v>
      </c>
      <c r="AF718" s="31">
        <f t="shared" si="465"/>
        <v>-90.106218186736029</v>
      </c>
      <c r="AG718" s="31">
        <f t="shared" si="486"/>
        <v>73.803921600570277</v>
      </c>
      <c r="AH718" s="31">
        <f t="shared" si="466"/>
        <v>-170.62931870757367</v>
      </c>
      <c r="AI718" s="31">
        <f t="shared" si="467"/>
        <v>-89.999999831477965</v>
      </c>
      <c r="AJ718" s="31">
        <f t="shared" si="468"/>
        <v>103.62435834107893</v>
      </c>
      <c r="AK718" s="31">
        <f t="shared" si="469"/>
        <v>89.999622510639696</v>
      </c>
      <c r="AL718" s="32">
        <f t="shared" si="470"/>
        <v>-85.207983274934307</v>
      </c>
      <c r="AM718" s="31">
        <f t="shared" si="471"/>
        <v>-89.996854255333972</v>
      </c>
      <c r="AN718" s="31">
        <f t="shared" si="472"/>
        <v>-78.409022040858773</v>
      </c>
      <c r="AO718" s="31">
        <f t="shared" si="473"/>
        <v>-89.99723157617224</v>
      </c>
      <c r="AP718" s="30">
        <f t="shared" si="487"/>
        <v>19.493882694704595</v>
      </c>
      <c r="AQ718" s="30">
        <f t="shared" si="488"/>
        <v>-19.244228782212005</v>
      </c>
      <c r="AR718" s="31">
        <f t="shared" si="474"/>
        <v>-52.704694111052326</v>
      </c>
      <c r="AS718" s="33">
        <f t="shared" si="475"/>
        <v>-180.10344976290827</v>
      </c>
      <c r="AT718" s="31">
        <f t="shared" si="476"/>
        <v>42.804632176402379</v>
      </c>
      <c r="AU718" s="31">
        <f t="shared" si="477"/>
        <v>89.585146442843723</v>
      </c>
      <c r="AV718" s="32">
        <f t="shared" si="478"/>
        <v>-23.579265971713966</v>
      </c>
      <c r="AW718" s="31">
        <f t="shared" si="479"/>
        <v>-86.202678935688795</v>
      </c>
      <c r="AX718" s="34">
        <f t="shared" si="480"/>
        <v>19.225366204688413</v>
      </c>
      <c r="AY718" s="35">
        <f t="shared" si="481"/>
        <v>3.3824675071549279</v>
      </c>
      <c r="AZ718" s="10">
        <f t="shared" si="494"/>
        <v>-169.60261946988464</v>
      </c>
      <c r="BA718" s="10">
        <f t="shared" si="495"/>
        <v>-356.67551213141633</v>
      </c>
      <c r="BB718" s="10">
        <f t="shared" si="482"/>
        <v>-176.67551213141633</v>
      </c>
      <c r="BC718" s="37"/>
      <c r="BD718" s="60">
        <f t="shared" si="483"/>
        <v>-170</v>
      </c>
      <c r="BE718" s="60">
        <f t="shared" si="484"/>
        <v>-357</v>
      </c>
      <c r="BF718" s="60">
        <f t="shared" si="485"/>
        <v>-177</v>
      </c>
      <c r="BI718" s="37">
        <f t="shared" si="489"/>
        <v>-67.30269108043646</v>
      </c>
      <c r="BJ718" s="37">
        <f t="shared" si="490"/>
        <v>-89.975283436275248</v>
      </c>
      <c r="BK718" s="37">
        <f t="shared" si="491"/>
        <v>-68.820600483084277</v>
      </c>
      <c r="BL718" s="37">
        <f t="shared" si="492"/>
        <v>-89.979246439387737</v>
      </c>
    </row>
    <row r="719" spans="22:64" x14ac:dyDescent="0.35">
      <c r="V719" s="29">
        <v>8.1500000000001105</v>
      </c>
      <c r="W719" s="38">
        <f t="shared" si="457"/>
        <v>1412537544.623116</v>
      </c>
      <c r="X719" s="30">
        <f t="shared" si="493"/>
        <v>-6.6910605961528935</v>
      </c>
      <c r="Y719" s="31">
        <f t="shared" si="458"/>
        <v>-106.41131545125674</v>
      </c>
      <c r="Z719" s="31">
        <f t="shared" si="459"/>
        <v>-89.999726122181571</v>
      </c>
      <c r="AA719" s="31">
        <f t="shared" si="460"/>
        <v>84.230411652186632</v>
      </c>
      <c r="AB719" s="31">
        <f t="shared" si="461"/>
        <v>-89.996479518632839</v>
      </c>
      <c r="AC719" s="31">
        <f t="shared" si="462"/>
        <v>54.526637689989279</v>
      </c>
      <c r="AD719" s="31">
        <f t="shared" si="463"/>
        <v>89.892405269233123</v>
      </c>
      <c r="AE719" s="31">
        <f t="shared" si="464"/>
        <v>25.654673294766276</v>
      </c>
      <c r="AF719" s="31">
        <f t="shared" si="465"/>
        <v>-90.103800371581301</v>
      </c>
      <c r="AG719" s="31">
        <f t="shared" si="486"/>
        <v>73.803921600570277</v>
      </c>
      <c r="AH719" s="31">
        <f t="shared" si="466"/>
        <v>-170.82931870757366</v>
      </c>
      <c r="AI719" s="31">
        <f t="shared" si="467"/>
        <v>-89.999999835314</v>
      </c>
      <c r="AJ719" s="31">
        <f t="shared" si="468"/>
        <v>103.82435834107044</v>
      </c>
      <c r="AK719" s="31">
        <f t="shared" si="469"/>
        <v>89.999631103346601</v>
      </c>
      <c r="AL719" s="32">
        <f t="shared" si="470"/>
        <v>-85.407983274345099</v>
      </c>
      <c r="AM719" s="31">
        <f t="shared" si="471"/>
        <v>-89.996925861224597</v>
      </c>
      <c r="AN719" s="31">
        <f t="shared" si="472"/>
        <v>-78.609022040278049</v>
      </c>
      <c r="AO719" s="31">
        <f t="shared" si="473"/>
        <v>-89.997294593191995</v>
      </c>
      <c r="AP719" s="30">
        <f t="shared" si="487"/>
        <v>19.493882694704595</v>
      </c>
      <c r="AQ719" s="30">
        <f t="shared" si="488"/>
        <v>-19.244228782212005</v>
      </c>
      <c r="AR719" s="31">
        <f t="shared" si="474"/>
        <v>-52.704694833019182</v>
      </c>
      <c r="AS719" s="33">
        <f t="shared" si="475"/>
        <v>-180.1010949647733</v>
      </c>
      <c r="AT719" s="31">
        <f t="shared" si="476"/>
        <v>43.004621929191671</v>
      </c>
      <c r="AU719" s="31">
        <f t="shared" si="477"/>
        <v>89.594589343842415</v>
      </c>
      <c r="AV719" s="32">
        <f t="shared" si="478"/>
        <v>-23.778408569415031</v>
      </c>
      <c r="AW719" s="31">
        <f t="shared" si="479"/>
        <v>-86.288872162054872</v>
      </c>
      <c r="AX719" s="34">
        <f t="shared" si="480"/>
        <v>19.22621335977664</v>
      </c>
      <c r="AY719" s="35">
        <f t="shared" si="481"/>
        <v>3.3057171817875428</v>
      </c>
      <c r="AZ719" s="10">
        <f t="shared" si="494"/>
        <v>-170.00177297474323</v>
      </c>
      <c r="BA719" s="10">
        <f t="shared" si="495"/>
        <v>-356.75094268493478</v>
      </c>
      <c r="BB719" s="10">
        <f t="shared" si="482"/>
        <v>-176.75094268493478</v>
      </c>
      <c r="BC719" s="37"/>
      <c r="BD719" s="60">
        <f t="shared" si="483"/>
        <v>-170</v>
      </c>
      <c r="BE719" s="60">
        <f t="shared" si="484"/>
        <v>-357</v>
      </c>
      <c r="BF719" s="60">
        <f t="shared" si="485"/>
        <v>-177</v>
      </c>
      <c r="BI719" s="37">
        <f t="shared" si="489"/>
        <v>-67.502691044061777</v>
      </c>
      <c r="BJ719" s="37">
        <f t="shared" si="490"/>
        <v>-89.975846053886613</v>
      </c>
      <c r="BK719" s="37">
        <f t="shared" si="491"/>
        <v>-69.020600457438931</v>
      </c>
      <c r="BL719" s="37">
        <f t="shared" si="492"/>
        <v>-89.979718848062419</v>
      </c>
    </row>
    <row r="720" spans="22:64" x14ac:dyDescent="0.35">
      <c r="V720" s="29">
        <v>8.1600000000001103</v>
      </c>
      <c r="W720" s="36">
        <f t="shared" si="457"/>
        <v>1445439770.7462976</v>
      </c>
      <c r="X720" s="30">
        <f t="shared" si="493"/>
        <v>-6.6910605961528935</v>
      </c>
      <c r="Y720" s="31">
        <f t="shared" si="458"/>
        <v>-106.61131545125228</v>
      </c>
      <c r="Z720" s="31">
        <f t="shared" si="459"/>
        <v>-89.999732356401836</v>
      </c>
      <c r="AA720" s="31">
        <f t="shared" si="460"/>
        <v>84.430411651448679</v>
      </c>
      <c r="AB720" s="31">
        <f t="shared" si="461"/>
        <v>-89.996559654572124</v>
      </c>
      <c r="AC720" s="31">
        <f t="shared" si="462"/>
        <v>54.72663700069505</v>
      </c>
      <c r="AD720" s="31">
        <f t="shared" si="463"/>
        <v>89.894854418753127</v>
      </c>
      <c r="AE720" s="31">
        <f t="shared" si="464"/>
        <v>25.854672604738553</v>
      </c>
      <c r="AF720" s="31">
        <f t="shared" si="465"/>
        <v>-90.101437592220819</v>
      </c>
      <c r="AG720" s="31">
        <f t="shared" si="486"/>
        <v>73.803921600570277</v>
      </c>
      <c r="AH720" s="31">
        <f t="shared" si="466"/>
        <v>-171.02931870757368</v>
      </c>
      <c r="AI720" s="31">
        <f t="shared" si="467"/>
        <v>-89.99999983906271</v>
      </c>
      <c r="AJ720" s="31">
        <f t="shared" si="468"/>
        <v>104.02435834106234</v>
      </c>
      <c r="AK720" s="31">
        <f t="shared" si="469"/>
        <v>89.999639500459608</v>
      </c>
      <c r="AL720" s="32">
        <f t="shared" si="470"/>
        <v>-85.607983273782395</v>
      </c>
      <c r="AM720" s="31">
        <f t="shared" si="471"/>
        <v>-89.996995837166168</v>
      </c>
      <c r="AN720" s="31">
        <f t="shared" si="472"/>
        <v>-78.809022039723459</v>
      </c>
      <c r="AO720" s="31">
        <f t="shared" si="473"/>
        <v>-89.997356175769269</v>
      </c>
      <c r="AP720" s="30">
        <f t="shared" si="487"/>
        <v>19.493882694704595</v>
      </c>
      <c r="AQ720" s="30">
        <f t="shared" si="488"/>
        <v>-19.244228782212005</v>
      </c>
      <c r="AR720" s="31">
        <f t="shared" si="474"/>
        <v>-52.704695522492315</v>
      </c>
      <c r="AS720" s="33">
        <f t="shared" si="475"/>
        <v>-180.09879376799009</v>
      </c>
      <c r="AT720" s="31">
        <f t="shared" si="476"/>
        <v>43.204612143158855</v>
      </c>
      <c r="AU720" s="31">
        <f t="shared" si="477"/>
        <v>89.603817319453753</v>
      </c>
      <c r="AV720" s="32">
        <f t="shared" si="478"/>
        <v>-23.977589598530393</v>
      </c>
      <c r="AW720" s="31">
        <f t="shared" si="479"/>
        <v>-86.37311964779758</v>
      </c>
      <c r="AX720" s="34">
        <f t="shared" si="480"/>
        <v>19.227022544628461</v>
      </c>
      <c r="AY720" s="35">
        <f t="shared" si="481"/>
        <v>3.2306976716561735</v>
      </c>
      <c r="AZ720" s="10">
        <f t="shared" si="494"/>
        <v>-170.40096442013592</v>
      </c>
      <c r="BA720" s="10">
        <f t="shared" si="495"/>
        <v>-356.82467246450153</v>
      </c>
      <c r="BB720" s="10">
        <f t="shared" si="482"/>
        <v>-176.82467246450153</v>
      </c>
      <c r="BC720" s="62"/>
      <c r="BD720" s="60">
        <f t="shared" si="483"/>
        <v>-170</v>
      </c>
      <c r="BE720" s="60">
        <f t="shared" si="484"/>
        <v>-357</v>
      </c>
      <c r="BF720" s="60">
        <f t="shared" si="485"/>
        <v>-177</v>
      </c>
      <c r="BI720" s="37">
        <f t="shared" si="489"/>
        <v>-67.702691009324226</v>
      </c>
      <c r="BJ720" s="37">
        <f t="shared" si="490"/>
        <v>-89.976395864762097</v>
      </c>
      <c r="BK720" s="37">
        <f t="shared" si="491"/>
        <v>-69.220600432947833</v>
      </c>
      <c r="BL720" s="37">
        <f t="shared" si="492"/>
        <v>-89.980180503405478</v>
      </c>
    </row>
    <row r="721" spans="22:64" x14ac:dyDescent="0.35">
      <c r="V721" s="29">
        <v>8.1700000000001101</v>
      </c>
      <c r="W721" s="38">
        <f t="shared" si="457"/>
        <v>1479108388.1685858</v>
      </c>
      <c r="X721" s="30">
        <f t="shared" si="493"/>
        <v>-6.6910605961528935</v>
      </c>
      <c r="Y721" s="31">
        <f t="shared" si="458"/>
        <v>-106.81131545124801</v>
      </c>
      <c r="Z721" s="31">
        <f t="shared" si="459"/>
        <v>-89.999738448713927</v>
      </c>
      <c r="AA721" s="31">
        <f t="shared" si="460"/>
        <v>84.630411650743937</v>
      </c>
      <c r="AB721" s="31">
        <f t="shared" si="461"/>
        <v>-89.996637966394758</v>
      </c>
      <c r="AC721" s="31">
        <f t="shared" si="462"/>
        <v>54.926636342424082</v>
      </c>
      <c r="AD721" s="31">
        <f t="shared" si="463"/>
        <v>89.897247819195059</v>
      </c>
      <c r="AE721" s="31">
        <f t="shared" si="464"/>
        <v>26.054671945767119</v>
      </c>
      <c r="AF721" s="31">
        <f t="shared" si="465"/>
        <v>-90.099128595913612</v>
      </c>
      <c r="AG721" s="31">
        <f t="shared" si="486"/>
        <v>73.803921600570277</v>
      </c>
      <c r="AH721" s="31">
        <f t="shared" si="466"/>
        <v>-171.22931870757367</v>
      </c>
      <c r="AI721" s="31">
        <f t="shared" si="467"/>
        <v>-89.999999842726083</v>
      </c>
      <c r="AJ721" s="31">
        <f t="shared" si="468"/>
        <v>104.2243583410546</v>
      </c>
      <c r="AK721" s="31">
        <f t="shared" si="469"/>
        <v>89.999647706430991</v>
      </c>
      <c r="AL721" s="32">
        <f t="shared" si="470"/>
        <v>-85.807983273245028</v>
      </c>
      <c r="AM721" s="31">
        <f t="shared" si="471"/>
        <v>-89.997064220260839</v>
      </c>
      <c r="AN721" s="31">
        <f t="shared" si="472"/>
        <v>-79.009022039193823</v>
      </c>
      <c r="AO721" s="31">
        <f t="shared" si="473"/>
        <v>-89.997416356555931</v>
      </c>
      <c r="AP721" s="30">
        <f t="shared" si="487"/>
        <v>19.493882694704595</v>
      </c>
      <c r="AQ721" s="30">
        <f t="shared" si="488"/>
        <v>-19.244228782212005</v>
      </c>
      <c r="AR721" s="31">
        <f t="shared" si="474"/>
        <v>-52.704696180934114</v>
      </c>
      <c r="AS721" s="33">
        <f t="shared" si="475"/>
        <v>-180.09654495246954</v>
      </c>
      <c r="AT721" s="31">
        <f t="shared" si="476"/>
        <v>43.404602797549487</v>
      </c>
      <c r="AU721" s="31">
        <f t="shared" si="477"/>
        <v>89.61283526055648</v>
      </c>
      <c r="AV721" s="32">
        <f t="shared" si="478"/>
        <v>-24.176807343213401</v>
      </c>
      <c r="AW721" s="31">
        <f t="shared" si="479"/>
        <v>-86.455464604039648</v>
      </c>
      <c r="AX721" s="34">
        <f t="shared" si="480"/>
        <v>19.227795454336086</v>
      </c>
      <c r="AY721" s="35">
        <f t="shared" si="481"/>
        <v>3.1573706565168322</v>
      </c>
      <c r="AZ721" s="10">
        <f t="shared" si="494"/>
        <v>-170.80019211230717</v>
      </c>
      <c r="BA721" s="10">
        <f t="shared" si="495"/>
        <v>-356.89673910656347</v>
      </c>
      <c r="BB721" s="10">
        <f t="shared" si="482"/>
        <v>-176.89673910656347</v>
      </c>
      <c r="BC721" s="37"/>
      <c r="BD721" s="60">
        <f t="shared" si="483"/>
        <v>-171</v>
      </c>
      <c r="BE721" s="60">
        <f t="shared" si="484"/>
        <v>-357</v>
      </c>
      <c r="BF721" s="60">
        <f t="shared" si="485"/>
        <v>-177</v>
      </c>
      <c r="BI721" s="37">
        <f t="shared" si="489"/>
        <v>-67.902690976150112</v>
      </c>
      <c r="BJ721" s="37">
        <f t="shared" si="490"/>
        <v>-89.976933160418326</v>
      </c>
      <c r="BK721" s="37">
        <f t="shared" si="491"/>
        <v>-69.420600409559015</v>
      </c>
      <c r="BL721" s="37">
        <f t="shared" si="492"/>
        <v>-89.980631650192464</v>
      </c>
    </row>
    <row r="722" spans="22:64" x14ac:dyDescent="0.35">
      <c r="V722" s="29">
        <v>8.1800000000001098</v>
      </c>
      <c r="W722" s="38">
        <f t="shared" si="457"/>
        <v>1513561248.4365952</v>
      </c>
      <c r="X722" s="30">
        <f t="shared" si="493"/>
        <v>-6.6910605961528935</v>
      </c>
      <c r="Y722" s="31">
        <f t="shared" si="458"/>
        <v>-107.01131545124395</v>
      </c>
      <c r="Z722" s="31">
        <f t="shared" si="459"/>
        <v>-89.999744402348057</v>
      </c>
      <c r="AA722" s="31">
        <f t="shared" si="460"/>
        <v>84.830411650070914</v>
      </c>
      <c r="AB722" s="31">
        <f t="shared" si="461"/>
        <v>-89.996714495622683</v>
      </c>
      <c r="AC722" s="31">
        <f t="shared" si="462"/>
        <v>55.12663571378009</v>
      </c>
      <c r="AD722" s="31">
        <f t="shared" si="463"/>
        <v>89.899586739538066</v>
      </c>
      <c r="AE722" s="31">
        <f t="shared" si="464"/>
        <v>26.254671316454164</v>
      </c>
      <c r="AF722" s="31">
        <f t="shared" si="465"/>
        <v>-90.096872158432674</v>
      </c>
      <c r="AG722" s="31">
        <f t="shared" si="486"/>
        <v>73.803921600570277</v>
      </c>
      <c r="AH722" s="31">
        <f t="shared" si="466"/>
        <v>-171.42931870757366</v>
      </c>
      <c r="AI722" s="31">
        <f t="shared" si="467"/>
        <v>-89.999999846306082</v>
      </c>
      <c r="AJ722" s="31">
        <f t="shared" si="468"/>
        <v>104.42435834104721</v>
      </c>
      <c r="AK722" s="31">
        <f t="shared" si="469"/>
        <v>89.99965572561166</v>
      </c>
      <c r="AL722" s="32">
        <f t="shared" si="470"/>
        <v>-86.007983272731849</v>
      </c>
      <c r="AM722" s="31">
        <f t="shared" si="471"/>
        <v>-89.997131046766256</v>
      </c>
      <c r="AN722" s="31">
        <f t="shared" si="472"/>
        <v>-79.209022038688019</v>
      </c>
      <c r="AO722" s="31">
        <f t="shared" si="473"/>
        <v>-89.997475167460678</v>
      </c>
      <c r="AP722" s="30">
        <f t="shared" si="487"/>
        <v>19.493882694704595</v>
      </c>
      <c r="AQ722" s="30">
        <f t="shared" si="488"/>
        <v>-19.244228782212005</v>
      </c>
      <c r="AR722" s="31">
        <f t="shared" si="474"/>
        <v>-52.704696809741264</v>
      </c>
      <c r="AS722" s="33">
        <f t="shared" si="475"/>
        <v>-180.09434732589335</v>
      </c>
      <c r="AT722" s="31">
        <f t="shared" si="476"/>
        <v>43.604593872543049</v>
      </c>
      <c r="AU722" s="31">
        <f t="shared" si="477"/>
        <v>89.621647946794127</v>
      </c>
      <c r="AV722" s="32">
        <f t="shared" si="478"/>
        <v>-24.37606016363139</v>
      </c>
      <c r="AW722" s="31">
        <f t="shared" si="479"/>
        <v>-86.535949329720054</v>
      </c>
      <c r="AX722" s="34">
        <f t="shared" si="480"/>
        <v>19.228533708911659</v>
      </c>
      <c r="AY722" s="35">
        <f t="shared" si="481"/>
        <v>3.0856986170740726</v>
      </c>
      <c r="AZ722" s="10">
        <f t="shared" si="494"/>
        <v>-171.19945443252155</v>
      </c>
      <c r="BA722" s="10">
        <f t="shared" si="495"/>
        <v>-356.96717946218257</v>
      </c>
      <c r="BB722" s="10">
        <f t="shared" si="482"/>
        <v>-176.96717946218257</v>
      </c>
      <c r="BC722" s="37"/>
      <c r="BD722" s="60">
        <f t="shared" si="483"/>
        <v>-171</v>
      </c>
      <c r="BE722" s="60">
        <f t="shared" si="484"/>
        <v>-357</v>
      </c>
      <c r="BF722" s="60">
        <f t="shared" si="485"/>
        <v>-177</v>
      </c>
      <c r="BI722" s="37">
        <f t="shared" si="489"/>
        <v>-68.102690944469074</v>
      </c>
      <c r="BJ722" s="37">
        <f t="shared" si="490"/>
        <v>-89.977458225736157</v>
      </c>
      <c r="BK722" s="37">
        <f t="shared" si="491"/>
        <v>-69.620600387222865</v>
      </c>
      <c r="BL722" s="37">
        <f t="shared" si="492"/>
        <v>-89.981072527627134</v>
      </c>
    </row>
    <row r="723" spans="22:64" x14ac:dyDescent="0.35">
      <c r="V723" s="29">
        <v>8.1900000000001096</v>
      </c>
      <c r="W723" s="36">
        <f t="shared" si="457"/>
        <v>1548816618.9128776</v>
      </c>
      <c r="X723" s="30">
        <f t="shared" si="493"/>
        <v>-6.6910605961528935</v>
      </c>
      <c r="Y723" s="31">
        <f t="shared" si="458"/>
        <v>-107.21131545124004</v>
      </c>
      <c r="Z723" s="31">
        <f t="shared" si="459"/>
        <v>-89.999750220460925</v>
      </c>
      <c r="AA723" s="31">
        <f t="shared" si="460"/>
        <v>85.030411649428174</v>
      </c>
      <c r="AB723" s="31">
        <f t="shared" si="461"/>
        <v>-89.996789282832708</v>
      </c>
      <c r="AC723" s="31">
        <f t="shared" si="462"/>
        <v>55.32663511342966</v>
      </c>
      <c r="AD723" s="31">
        <f t="shared" si="463"/>
        <v>89.901872419877478</v>
      </c>
      <c r="AE723" s="31">
        <f t="shared" si="464"/>
        <v>26.4546707154649</v>
      </c>
      <c r="AF723" s="31">
        <f t="shared" si="465"/>
        <v>-90.094667083416155</v>
      </c>
      <c r="AG723" s="31">
        <f t="shared" si="486"/>
        <v>73.803921600570277</v>
      </c>
      <c r="AH723" s="31">
        <f t="shared" si="466"/>
        <v>-171.62931870757365</v>
      </c>
      <c r="AI723" s="31">
        <f t="shared" si="467"/>
        <v>-89.999999849804581</v>
      </c>
      <c r="AJ723" s="31">
        <f t="shared" si="468"/>
        <v>104.62435834104015</v>
      </c>
      <c r="AK723" s="31">
        <f t="shared" si="469"/>
        <v>89.999663562253502</v>
      </c>
      <c r="AL723" s="32">
        <f t="shared" si="470"/>
        <v>-86.207983272241776</v>
      </c>
      <c r="AM723" s="31">
        <f t="shared" si="471"/>
        <v>-89.997196352114699</v>
      </c>
      <c r="AN723" s="31">
        <f t="shared" si="472"/>
        <v>-79.409022038204995</v>
      </c>
      <c r="AO723" s="31">
        <f t="shared" si="473"/>
        <v>-89.997532639665778</v>
      </c>
      <c r="AP723" s="30">
        <f t="shared" si="487"/>
        <v>19.493882694704595</v>
      </c>
      <c r="AQ723" s="30">
        <f t="shared" si="488"/>
        <v>-19.244228782212005</v>
      </c>
      <c r="AR723" s="31">
        <f t="shared" si="474"/>
        <v>-52.704697410247505</v>
      </c>
      <c r="AS723" s="33">
        <f t="shared" si="475"/>
        <v>-180.09219972308193</v>
      </c>
      <c r="AT723" s="31">
        <f t="shared" si="476"/>
        <v>43.804585349210953</v>
      </c>
      <c r="AU723" s="31">
        <f t="shared" si="477"/>
        <v>89.630260049100727</v>
      </c>
      <c r="AV723" s="32">
        <f t="shared" si="478"/>
        <v>-24.57534649265024</v>
      </c>
      <c r="AW723" s="31">
        <f t="shared" si="479"/>
        <v>-86.614615227657708</v>
      </c>
      <c r="AX723" s="34">
        <f t="shared" si="480"/>
        <v>19.229238856560713</v>
      </c>
      <c r="AY723" s="35">
        <f t="shared" si="481"/>
        <v>3.0156448214430185</v>
      </c>
      <c r="AZ723" s="10">
        <f t="shared" si="494"/>
        <v>-171.59874983379274</v>
      </c>
      <c r="BA723" s="10">
        <f t="shared" si="495"/>
        <v>-357.03602961021909</v>
      </c>
      <c r="BB723" s="10">
        <f t="shared" si="482"/>
        <v>-177.03602961021909</v>
      </c>
      <c r="BC723" s="62"/>
      <c r="BD723" s="60">
        <f t="shared" si="483"/>
        <v>-172</v>
      </c>
      <c r="BE723" s="60">
        <f t="shared" si="484"/>
        <v>-357</v>
      </c>
      <c r="BF723" s="60">
        <f t="shared" si="485"/>
        <v>-177</v>
      </c>
      <c r="BI723" s="37">
        <f t="shared" si="489"/>
        <v>-68.30269091421394</v>
      </c>
      <c r="BJ723" s="37">
        <f t="shared" si="490"/>
        <v>-89.977971339111832</v>
      </c>
      <c r="BK723" s="37">
        <f t="shared" si="491"/>
        <v>-69.820600365892005</v>
      </c>
      <c r="BL723" s="37">
        <f t="shared" si="492"/>
        <v>-89.981503369468342</v>
      </c>
    </row>
    <row r="724" spans="22:64" x14ac:dyDescent="0.35">
      <c r="V724" s="29">
        <v>8.2000000000001094</v>
      </c>
      <c r="W724" s="38">
        <f t="shared" si="457"/>
        <v>1584893192.461513</v>
      </c>
      <c r="X724" s="30">
        <f t="shared" si="493"/>
        <v>-6.6910605961528935</v>
      </c>
      <c r="Y724" s="31">
        <f t="shared" si="458"/>
        <v>-107.41131545123631</v>
      </c>
      <c r="Z724" s="31">
        <f t="shared" si="459"/>
        <v>-89.999755906137395</v>
      </c>
      <c r="AA724" s="31">
        <f t="shared" si="460"/>
        <v>85.230411648814353</v>
      </c>
      <c r="AB724" s="31">
        <f t="shared" si="461"/>
        <v>-89.99686236767802</v>
      </c>
      <c r="AC724" s="31">
        <f t="shared" si="462"/>
        <v>55.526634540099337</v>
      </c>
      <c r="AD724" s="31">
        <f t="shared" si="463"/>
        <v>89.904106072082172</v>
      </c>
      <c r="AE724" s="31">
        <f t="shared" si="464"/>
        <v>26.654670141524491</v>
      </c>
      <c r="AF724" s="31">
        <f t="shared" si="465"/>
        <v>-90.092512201733243</v>
      </c>
      <c r="AG724" s="31">
        <f t="shared" si="486"/>
        <v>73.803921600570277</v>
      </c>
      <c r="AH724" s="31">
        <f t="shared" si="466"/>
        <v>-171.82931870757363</v>
      </c>
      <c r="AI724" s="31">
        <f t="shared" si="467"/>
        <v>-89.999999853223443</v>
      </c>
      <c r="AJ724" s="31">
        <f t="shared" si="468"/>
        <v>104.82435834103339</v>
      </c>
      <c r="AK724" s="31">
        <f t="shared" si="469"/>
        <v>89.999671220511587</v>
      </c>
      <c r="AL724" s="32">
        <f t="shared" si="470"/>
        <v>-86.407983271773716</v>
      </c>
      <c r="AM724" s="31">
        <f t="shared" si="471"/>
        <v>-89.997260170931924</v>
      </c>
      <c r="AN724" s="31">
        <f t="shared" si="472"/>
        <v>-79.609022037743685</v>
      </c>
      <c r="AO724" s="31">
        <f t="shared" si="473"/>
        <v>-89.997588803643779</v>
      </c>
      <c r="AP724" s="30">
        <f t="shared" si="487"/>
        <v>19.493882694704595</v>
      </c>
      <c r="AQ724" s="30">
        <f t="shared" si="488"/>
        <v>-19.244228782212005</v>
      </c>
      <c r="AR724" s="31">
        <f t="shared" si="474"/>
        <v>-52.704697983726604</v>
      </c>
      <c r="AS724" s="33">
        <f t="shared" si="475"/>
        <v>-180.09010100537702</v>
      </c>
      <c r="AT724" s="31">
        <f t="shared" si="476"/>
        <v>44.004577209476345</v>
      </c>
      <c r="AU724" s="31">
        <f t="shared" si="477"/>
        <v>89.638676132169437</v>
      </c>
      <c r="AV724" s="32">
        <f t="shared" si="478"/>
        <v>-24.774664832658893</v>
      </c>
      <c r="AW724" s="31">
        <f t="shared" si="479"/>
        <v>-86.691502820556082</v>
      </c>
      <c r="AX724" s="34">
        <f t="shared" si="480"/>
        <v>19.229912376817452</v>
      </c>
      <c r="AY724" s="35">
        <f t="shared" si="481"/>
        <v>2.9471733116133549</v>
      </c>
      <c r="AZ724" s="10">
        <f t="shared" si="494"/>
        <v>-171.99807683775077</v>
      </c>
      <c r="BA724" s="10">
        <f t="shared" si="495"/>
        <v>-357.1033248705221</v>
      </c>
      <c r="BB724" s="10">
        <f t="shared" si="482"/>
        <v>-177.1033248705221</v>
      </c>
      <c r="BC724" s="37"/>
      <c r="BD724" s="60">
        <f t="shared" si="483"/>
        <v>-172</v>
      </c>
      <c r="BE724" s="60">
        <f t="shared" si="484"/>
        <v>-357</v>
      </c>
      <c r="BF724" s="60">
        <f t="shared" si="485"/>
        <v>-177</v>
      </c>
      <c r="BI724" s="37">
        <f t="shared" si="489"/>
        <v>-68.502690885320462</v>
      </c>
      <c r="BJ724" s="37">
        <f t="shared" si="490"/>
        <v>-89.978472772604533</v>
      </c>
      <c r="BK724" s="37">
        <f t="shared" si="491"/>
        <v>-70.02060034552116</v>
      </c>
      <c r="BL724" s="37">
        <f t="shared" si="492"/>
        <v>-89.981924404153929</v>
      </c>
    </row>
    <row r="725" spans="22:64" x14ac:dyDescent="0.35">
      <c r="V725" s="29">
        <v>8.2100000000001092</v>
      </c>
      <c r="W725" s="38">
        <f t="shared" si="457"/>
        <v>1621810097.3593388</v>
      </c>
      <c r="X725" s="30">
        <f t="shared" si="493"/>
        <v>-6.6910605961528935</v>
      </c>
      <c r="Y725" s="31">
        <f t="shared" si="458"/>
        <v>-107.61131545123276</v>
      </c>
      <c r="Z725" s="31">
        <f t="shared" si="459"/>
        <v>-89.999761462392044</v>
      </c>
      <c r="AA725" s="31">
        <f t="shared" si="460"/>
        <v>85.430411648228173</v>
      </c>
      <c r="AB725" s="31">
        <f t="shared" si="461"/>
        <v>-89.996933788909146</v>
      </c>
      <c r="AC725" s="31">
        <f t="shared" si="462"/>
        <v>55.726633992573085</v>
      </c>
      <c r="AD725" s="31">
        <f t="shared" si="463"/>
        <v>89.906288880436904</v>
      </c>
      <c r="AE725" s="31">
        <f t="shared" si="464"/>
        <v>26.854669593415608</v>
      </c>
      <c r="AF725" s="31">
        <f t="shared" si="465"/>
        <v>-90.090406370864287</v>
      </c>
      <c r="AG725" s="31">
        <f t="shared" si="486"/>
        <v>73.803921600570277</v>
      </c>
      <c r="AH725" s="31">
        <f t="shared" si="466"/>
        <v>-172.02931870757365</v>
      </c>
      <c r="AI725" s="31">
        <f t="shared" si="467"/>
        <v>-89.999999856564486</v>
      </c>
      <c r="AJ725" s="31">
        <f t="shared" si="468"/>
        <v>105.02435834102695</v>
      </c>
      <c r="AK725" s="31">
        <f t="shared" si="469"/>
        <v>89.999678704446438</v>
      </c>
      <c r="AL725" s="32">
        <f t="shared" si="470"/>
        <v>-86.607983271326759</v>
      </c>
      <c r="AM725" s="31">
        <f t="shared" si="471"/>
        <v>-89.997322537055538</v>
      </c>
      <c r="AN725" s="31">
        <f t="shared" si="472"/>
        <v>-79.80902203730318</v>
      </c>
      <c r="AO725" s="31">
        <f t="shared" si="473"/>
        <v>-89.997643689173586</v>
      </c>
      <c r="AP725" s="30">
        <f t="shared" si="487"/>
        <v>19.493882694704595</v>
      </c>
      <c r="AQ725" s="30">
        <f t="shared" si="488"/>
        <v>-19.244228782212005</v>
      </c>
      <c r="AR725" s="31">
        <f t="shared" si="474"/>
        <v>-52.704698531394982</v>
      </c>
      <c r="AS725" s="33">
        <f t="shared" si="475"/>
        <v>-180.08805006003786</v>
      </c>
      <c r="AT725" s="31">
        <f t="shared" si="476"/>
        <v>44.204569436075928</v>
      </c>
      <c r="AU725" s="31">
        <f t="shared" si="477"/>
        <v>89.646900656865384</v>
      </c>
      <c r="AV725" s="32">
        <f t="shared" si="478"/>
        <v>-24.97401375252857</v>
      </c>
      <c r="AW725" s="31">
        <f t="shared" si="479"/>
        <v>-86.766651766930366</v>
      </c>
      <c r="AX725" s="34">
        <f t="shared" si="480"/>
        <v>19.230555683547358</v>
      </c>
      <c r="AY725" s="35">
        <f t="shared" si="481"/>
        <v>2.880248889935018</v>
      </c>
      <c r="AZ725" s="10">
        <f t="shared" si="494"/>
        <v>-172.39743403164226</v>
      </c>
      <c r="BA725" s="10">
        <f t="shared" si="495"/>
        <v>-357.16909981710535</v>
      </c>
      <c r="BB725" s="10">
        <f t="shared" si="482"/>
        <v>-177.16909981710535</v>
      </c>
      <c r="BC725" s="37"/>
      <c r="BD725" s="60">
        <f t="shared" si="483"/>
        <v>-172</v>
      </c>
      <c r="BE725" s="60">
        <f t="shared" si="484"/>
        <v>-357</v>
      </c>
      <c r="BF725" s="60">
        <f t="shared" si="485"/>
        <v>-177</v>
      </c>
      <c r="BI725" s="37">
        <f t="shared" si="489"/>
        <v>-68.702690857727447</v>
      </c>
      <c r="BJ725" s="37">
        <f t="shared" si="490"/>
        <v>-89.978962792080608</v>
      </c>
      <c r="BK725" s="37">
        <f t="shared" si="491"/>
        <v>-70.220600326067185</v>
      </c>
      <c r="BL725" s="37">
        <f t="shared" si="492"/>
        <v>-89.982335854921885</v>
      </c>
    </row>
    <row r="726" spans="22:64" x14ac:dyDescent="0.35">
      <c r="V726" s="29">
        <v>8.2200000000001108</v>
      </c>
      <c r="W726" s="36">
        <f t="shared" si="457"/>
        <v>1659586907.4379847</v>
      </c>
      <c r="X726" s="30">
        <f t="shared" si="493"/>
        <v>-6.6910605961528935</v>
      </c>
      <c r="Y726" s="31">
        <f t="shared" si="458"/>
        <v>-107.81131545122939</v>
      </c>
      <c r="Z726" s="31">
        <f t="shared" si="459"/>
        <v>-89.999766892170911</v>
      </c>
      <c r="AA726" s="31">
        <f t="shared" si="460"/>
        <v>85.630411647668424</v>
      </c>
      <c r="AB726" s="31">
        <f t="shared" si="461"/>
        <v>-89.997003584394577</v>
      </c>
      <c r="AC726" s="31">
        <f t="shared" si="462"/>
        <v>55.926633469689541</v>
      </c>
      <c r="AD726" s="31">
        <f t="shared" si="463"/>
        <v>89.908422002270214</v>
      </c>
      <c r="AE726" s="31">
        <f t="shared" si="464"/>
        <v>27.054669069975681</v>
      </c>
      <c r="AF726" s="31">
        <f t="shared" si="465"/>
        <v>-90.088348474295259</v>
      </c>
      <c r="AG726" s="31">
        <f t="shared" si="486"/>
        <v>73.803921600570277</v>
      </c>
      <c r="AH726" s="31">
        <f t="shared" si="466"/>
        <v>-172.22931870757367</v>
      </c>
      <c r="AI726" s="31">
        <f t="shared" si="467"/>
        <v>-89.999999859829487</v>
      </c>
      <c r="AJ726" s="31">
        <f t="shared" si="468"/>
        <v>105.22435834102083</v>
      </c>
      <c r="AK726" s="31">
        <f t="shared" si="469"/>
        <v>89.999686018026125</v>
      </c>
      <c r="AL726" s="32">
        <f t="shared" si="470"/>
        <v>-86.807983270899939</v>
      </c>
      <c r="AM726" s="31">
        <f t="shared" si="471"/>
        <v>-89.997383483552852</v>
      </c>
      <c r="AN726" s="31">
        <f t="shared" si="472"/>
        <v>-80.009022036882499</v>
      </c>
      <c r="AO726" s="31">
        <f t="shared" si="473"/>
        <v>-89.997697325356214</v>
      </c>
      <c r="AP726" s="30">
        <f t="shared" si="487"/>
        <v>19.493882694704595</v>
      </c>
      <c r="AQ726" s="30">
        <f t="shared" si="488"/>
        <v>-19.244228782212005</v>
      </c>
      <c r="AR726" s="31">
        <f t="shared" si="474"/>
        <v>-52.704699054414228</v>
      </c>
      <c r="AS726" s="33">
        <f t="shared" si="475"/>
        <v>-180.08604579965146</v>
      </c>
      <c r="AT726" s="31">
        <f t="shared" si="476"/>
        <v>44.404562012523208</v>
      </c>
      <c r="AU726" s="31">
        <f t="shared" si="477"/>
        <v>89.654937982583888</v>
      </c>
      <c r="AV726" s="32">
        <f t="shared" si="478"/>
        <v>-25.17339188470093</v>
      </c>
      <c r="AW726" s="31">
        <f t="shared" si="479"/>
        <v>-86.840100876940213</v>
      </c>
      <c r="AX726" s="34">
        <f t="shared" si="480"/>
        <v>19.231170127822278</v>
      </c>
      <c r="AY726" s="35">
        <f t="shared" si="481"/>
        <v>2.8148371056436758</v>
      </c>
      <c r="AZ726" s="10">
        <f t="shared" si="494"/>
        <v>-172.7968200654571</v>
      </c>
      <c r="BA726" s="10">
        <f t="shared" si="495"/>
        <v>-357.23338829129102</v>
      </c>
      <c r="BB726" s="10">
        <f t="shared" si="482"/>
        <v>-177.23338829129102</v>
      </c>
      <c r="BC726" s="62"/>
      <c r="BD726" s="60">
        <f t="shared" si="483"/>
        <v>-173</v>
      </c>
      <c r="BE726" s="60">
        <f t="shared" si="484"/>
        <v>-357</v>
      </c>
      <c r="BF726" s="60">
        <f t="shared" si="485"/>
        <v>-177</v>
      </c>
      <c r="BI726" s="37">
        <f t="shared" si="489"/>
        <v>-68.902690831376333</v>
      </c>
      <c r="BJ726" s="37">
        <f t="shared" si="490"/>
        <v>-89.979441657354599</v>
      </c>
      <c r="BK726" s="37">
        <f t="shared" si="491"/>
        <v>-70.420600307488826</v>
      </c>
      <c r="BL726" s="37">
        <f t="shared" si="492"/>
        <v>-89.982737939928683</v>
      </c>
    </row>
    <row r="727" spans="22:64" x14ac:dyDescent="0.35">
      <c r="V727" s="29">
        <v>8.2300000000001106</v>
      </c>
      <c r="W727" s="38">
        <f t="shared" si="457"/>
        <v>1698243652.4621778</v>
      </c>
      <c r="X727" s="30">
        <f t="shared" si="493"/>
        <v>-6.6910605961528935</v>
      </c>
      <c r="Y727" s="31">
        <f t="shared" si="458"/>
        <v>-108.01131545122615</v>
      </c>
      <c r="Z727" s="31">
        <f t="shared" si="459"/>
        <v>-89.999772198352915</v>
      </c>
      <c r="AA727" s="31">
        <f t="shared" si="460"/>
        <v>85.830411647133815</v>
      </c>
      <c r="AB727" s="31">
        <f t="shared" si="461"/>
        <v>-89.997071791140812</v>
      </c>
      <c r="AC727" s="31">
        <f t="shared" si="462"/>
        <v>56.126632970339543</v>
      </c>
      <c r="AD727" s="31">
        <f t="shared" si="463"/>
        <v>89.910506568567882</v>
      </c>
      <c r="AE727" s="31">
        <f t="shared" si="464"/>
        <v>27.25466857009431</v>
      </c>
      <c r="AF727" s="31">
        <f t="shared" si="465"/>
        <v>-90.086337420925844</v>
      </c>
      <c r="AG727" s="31">
        <f t="shared" si="486"/>
        <v>73.803921600570277</v>
      </c>
      <c r="AH727" s="31">
        <f t="shared" si="466"/>
        <v>-172.42931870757366</v>
      </c>
      <c r="AI727" s="31">
        <f t="shared" si="467"/>
        <v>-89.99999986302015</v>
      </c>
      <c r="AJ727" s="31">
        <f t="shared" si="468"/>
        <v>105.42435834101497</v>
      </c>
      <c r="AK727" s="31">
        <f t="shared" si="469"/>
        <v>89.99969316512842</v>
      </c>
      <c r="AL727" s="32">
        <f t="shared" si="470"/>
        <v>-87.007983270492304</v>
      </c>
      <c r="AM727" s="31">
        <f t="shared" si="471"/>
        <v>-89.99744304273851</v>
      </c>
      <c r="AN727" s="31">
        <f t="shared" si="472"/>
        <v>-80.209022036480718</v>
      </c>
      <c r="AO727" s="31">
        <f t="shared" si="473"/>
        <v>-89.99774974063024</v>
      </c>
      <c r="AP727" s="30">
        <f t="shared" si="487"/>
        <v>19.493882694704595</v>
      </c>
      <c r="AQ727" s="30">
        <f t="shared" si="488"/>
        <v>-19.244228782212005</v>
      </c>
      <c r="AR727" s="31">
        <f t="shared" si="474"/>
        <v>-52.704699553893818</v>
      </c>
      <c r="AS727" s="33">
        <f t="shared" si="475"/>
        <v>-180.08408716155608</v>
      </c>
      <c r="AT727" s="31">
        <f t="shared" si="476"/>
        <v>44.604554923073522</v>
      </c>
      <c r="AU727" s="31">
        <f t="shared" si="477"/>
        <v>89.662792369555461</v>
      </c>
      <c r="AV727" s="32">
        <f t="shared" si="478"/>
        <v>-25.372797922400366</v>
      </c>
      <c r="AW727" s="31">
        <f t="shared" si="479"/>
        <v>-86.911888128113404</v>
      </c>
      <c r="AX727" s="34">
        <f t="shared" si="480"/>
        <v>19.231757000673156</v>
      </c>
      <c r="AY727" s="35">
        <f t="shared" si="481"/>
        <v>2.7509042414420577</v>
      </c>
      <c r="AZ727" s="10">
        <f t="shared" si="494"/>
        <v>-173.19623364917842</v>
      </c>
      <c r="BA727" s="10">
        <f t="shared" si="495"/>
        <v>-357.29622341480592</v>
      </c>
      <c r="BB727" s="10">
        <f t="shared" si="482"/>
        <v>-177.29622341480592</v>
      </c>
      <c r="BC727" s="37"/>
      <c r="BD727" s="60">
        <f t="shared" si="483"/>
        <v>-173</v>
      </c>
      <c r="BE727" s="60">
        <f t="shared" si="484"/>
        <v>-357</v>
      </c>
      <c r="BF727" s="60">
        <f t="shared" si="485"/>
        <v>-177</v>
      </c>
      <c r="BI727" s="37">
        <f t="shared" si="489"/>
        <v>-69.102690806211186</v>
      </c>
      <c r="BJ727" s="37">
        <f t="shared" si="490"/>
        <v>-89.979909622326957</v>
      </c>
      <c r="BK727" s="37">
        <f t="shared" si="491"/>
        <v>-70.620600289746577</v>
      </c>
      <c r="BL727" s="37">
        <f t="shared" si="492"/>
        <v>-89.983130872364967</v>
      </c>
    </row>
    <row r="728" spans="22:64" x14ac:dyDescent="0.35">
      <c r="V728" s="29">
        <v>8.2400000000001192</v>
      </c>
      <c r="W728" s="38">
        <f t="shared" si="457"/>
        <v>1737800828.749856</v>
      </c>
      <c r="X728" s="30">
        <f t="shared" si="493"/>
        <v>-6.6910605961528935</v>
      </c>
      <c r="Y728" s="31">
        <f t="shared" si="458"/>
        <v>-108.21131545122326</v>
      </c>
      <c r="Z728" s="31">
        <f t="shared" si="459"/>
        <v>-89.999777383751479</v>
      </c>
      <c r="AA728" s="31">
        <f t="shared" si="460"/>
        <v>86.030411646623463</v>
      </c>
      <c r="AB728" s="31">
        <f t="shared" si="461"/>
        <v>-89.997138445311961</v>
      </c>
      <c r="AC728" s="31">
        <f t="shared" si="462"/>
        <v>56.326632493464132</v>
      </c>
      <c r="AD728" s="31">
        <f t="shared" si="463"/>
        <v>89.912543684572441</v>
      </c>
      <c r="AE728" s="31">
        <f t="shared" si="464"/>
        <v>27.454668092711444</v>
      </c>
      <c r="AF728" s="31">
        <f t="shared" si="465"/>
        <v>-90.084372144490985</v>
      </c>
      <c r="AG728" s="31">
        <f t="shared" si="486"/>
        <v>73.803921600570277</v>
      </c>
      <c r="AH728" s="31">
        <f t="shared" si="466"/>
        <v>-172.62931870757384</v>
      </c>
      <c r="AI728" s="31">
        <f t="shared" si="467"/>
        <v>-89.999999866138182</v>
      </c>
      <c r="AJ728" s="31">
        <f t="shared" si="468"/>
        <v>105.62435834100954</v>
      </c>
      <c r="AK728" s="31">
        <f t="shared" si="469"/>
        <v>89.999700149542804</v>
      </c>
      <c r="AL728" s="32">
        <f t="shared" si="470"/>
        <v>-87.207983270103199</v>
      </c>
      <c r="AM728" s="31">
        <f t="shared" si="471"/>
        <v>-89.997501246191618</v>
      </c>
      <c r="AN728" s="31">
        <f t="shared" si="472"/>
        <v>-80.409022036097227</v>
      </c>
      <c r="AO728" s="31">
        <f t="shared" si="473"/>
        <v>-89.997800962786997</v>
      </c>
      <c r="AP728" s="30">
        <f t="shared" si="487"/>
        <v>19.493882694704595</v>
      </c>
      <c r="AQ728" s="30">
        <f t="shared" si="488"/>
        <v>-19.244228782212005</v>
      </c>
      <c r="AR728" s="31">
        <f t="shared" si="474"/>
        <v>-52.704700030893193</v>
      </c>
      <c r="AS728" s="33">
        <f t="shared" si="475"/>
        <v>-180.08217310727798</v>
      </c>
      <c r="AT728" s="31">
        <f t="shared" si="476"/>
        <v>44.804548152691012</v>
      </c>
      <c r="AU728" s="31">
        <f t="shared" si="477"/>
        <v>89.67046798109854</v>
      </c>
      <c r="AV728" s="32">
        <f t="shared" si="478"/>
        <v>-25.572230616965761</v>
      </c>
      <c r="AW728" s="31">
        <f t="shared" si="479"/>
        <v>-86.982050680946443</v>
      </c>
      <c r="AX728" s="34">
        <f t="shared" si="480"/>
        <v>19.232317535725251</v>
      </c>
      <c r="AY728" s="35">
        <f t="shared" si="481"/>
        <v>2.6884173001520963</v>
      </c>
      <c r="AZ728" s="10">
        <f t="shared" si="494"/>
        <v>-173.59567355014985</v>
      </c>
      <c r="BA728" s="10">
        <f t="shared" si="495"/>
        <v>-357.3576376028131</v>
      </c>
      <c r="BB728" s="10">
        <f t="shared" si="482"/>
        <v>-177.3576376028131</v>
      </c>
      <c r="BC728" s="37"/>
      <c r="BD728" s="60">
        <f t="shared" si="483"/>
        <v>-174</v>
      </c>
      <c r="BE728" s="60">
        <f t="shared" si="484"/>
        <v>-357</v>
      </c>
      <c r="BF728" s="60">
        <f t="shared" si="485"/>
        <v>-177</v>
      </c>
      <c r="BI728" s="37">
        <f t="shared" si="489"/>
        <v>-69.302690782178871</v>
      </c>
      <c r="BJ728" s="37">
        <f t="shared" si="490"/>
        <v>-89.980366935118639</v>
      </c>
      <c r="BK728" s="37">
        <f t="shared" si="491"/>
        <v>-70.820600272803048</v>
      </c>
      <c r="BL728" s="37">
        <f t="shared" si="492"/>
        <v>-89.983514860568562</v>
      </c>
    </row>
    <row r="729" spans="22:64" x14ac:dyDescent="0.35">
      <c r="V729" s="29">
        <v>8.2500000000001208</v>
      </c>
      <c r="W729" s="36">
        <f t="shared" si="457"/>
        <v>1778279410.0394206</v>
      </c>
      <c r="X729" s="30">
        <f t="shared" si="493"/>
        <v>-6.6910605961528935</v>
      </c>
      <c r="Y729" s="31">
        <f t="shared" si="458"/>
        <v>-108.41131545122033</v>
      </c>
      <c r="Z729" s="31">
        <f t="shared" si="459"/>
        <v>-89.999782451115962</v>
      </c>
      <c r="AA729" s="31">
        <f t="shared" si="460"/>
        <v>86.230411646135934</v>
      </c>
      <c r="AB729" s="31">
        <f t="shared" si="461"/>
        <v>-89.997203582248943</v>
      </c>
      <c r="AC729" s="31">
        <f t="shared" si="462"/>
        <v>56.52663203805146</v>
      </c>
      <c r="AD729" s="31">
        <f t="shared" si="463"/>
        <v>89.914534430369159</v>
      </c>
      <c r="AE729" s="31">
        <f t="shared" si="464"/>
        <v>27.654667636814168</v>
      </c>
      <c r="AF729" s="31">
        <f t="shared" si="465"/>
        <v>-90.082451602995761</v>
      </c>
      <c r="AG729" s="31">
        <f t="shared" si="486"/>
        <v>73.803921600570277</v>
      </c>
      <c r="AH729" s="31">
        <f t="shared" si="466"/>
        <v>-172.82931870757386</v>
      </c>
      <c r="AI729" s="31">
        <f t="shared" si="467"/>
        <v>-89.99999986918526</v>
      </c>
      <c r="AJ729" s="31">
        <f t="shared" si="468"/>
        <v>105.82435834100421</v>
      </c>
      <c r="AK729" s="31">
        <f t="shared" si="469"/>
        <v>89.999706974972511</v>
      </c>
      <c r="AL729" s="32">
        <f t="shared" si="470"/>
        <v>-87.407983269731474</v>
      </c>
      <c r="AM729" s="31">
        <f t="shared" si="471"/>
        <v>-89.997558124772368</v>
      </c>
      <c r="AN729" s="31">
        <f t="shared" si="472"/>
        <v>-80.609022035730845</v>
      </c>
      <c r="AO729" s="31">
        <f t="shared" si="473"/>
        <v>-89.997851018985116</v>
      </c>
      <c r="AP729" s="30">
        <f t="shared" si="487"/>
        <v>19.493882694704595</v>
      </c>
      <c r="AQ729" s="30">
        <f t="shared" si="488"/>
        <v>-19.244228782212005</v>
      </c>
      <c r="AR729" s="31">
        <f t="shared" si="474"/>
        <v>-52.704700486424088</v>
      </c>
      <c r="AS729" s="33">
        <f t="shared" si="475"/>
        <v>-180.08030262198088</v>
      </c>
      <c r="AT729" s="31">
        <f t="shared" si="476"/>
        <v>45.004541687015916</v>
      </c>
      <c r="AU729" s="31">
        <f t="shared" si="477"/>
        <v>89.677968885821329</v>
      </c>
      <c r="AV729" s="32">
        <f t="shared" si="478"/>
        <v>-25.771688775295321</v>
      </c>
      <c r="AW729" s="31">
        <f t="shared" si="479"/>
        <v>-87.050624894369307</v>
      </c>
      <c r="AX729" s="34">
        <f t="shared" si="480"/>
        <v>19.232852911720595</v>
      </c>
      <c r="AY729" s="35">
        <f t="shared" si="481"/>
        <v>2.6273439914520225</v>
      </c>
      <c r="AZ729" s="10">
        <f t="shared" si="494"/>
        <v>-173.99513859055349</v>
      </c>
      <c r="BA729" s="10">
        <f t="shared" si="495"/>
        <v>-357.41766257686652</v>
      </c>
      <c r="BB729" s="10">
        <f t="shared" si="482"/>
        <v>-177.41766257686652</v>
      </c>
      <c r="BC729" s="62"/>
      <c r="BD729" s="60">
        <f t="shared" si="483"/>
        <v>-174</v>
      </c>
      <c r="BE729" s="60">
        <f t="shared" si="484"/>
        <v>-357</v>
      </c>
      <c r="BF729" s="60">
        <f t="shared" si="485"/>
        <v>-177</v>
      </c>
      <c r="BI729" s="37">
        <f t="shared" si="489"/>
        <v>-69.502690759228017</v>
      </c>
      <c r="BJ729" s="37">
        <f t="shared" si="490"/>
        <v>-89.980813838202693</v>
      </c>
      <c r="BK729" s="37">
        <f t="shared" si="491"/>
        <v>-71.020600256621975</v>
      </c>
      <c r="BL729" s="37">
        <f t="shared" si="492"/>
        <v>-89.983890108134943</v>
      </c>
    </row>
    <row r="730" spans="22:64" x14ac:dyDescent="0.35">
      <c r="V730" s="29">
        <v>8.2600000000001206</v>
      </c>
      <c r="W730" s="38">
        <f t="shared" si="457"/>
        <v>1819700858.6104929</v>
      </c>
      <c r="X730" s="30">
        <f t="shared" si="493"/>
        <v>-6.6910605961528935</v>
      </c>
      <c r="Y730" s="31">
        <f t="shared" si="458"/>
        <v>-108.61131545121752</v>
      </c>
      <c r="Z730" s="31">
        <f t="shared" si="459"/>
        <v>-89.999787403133141</v>
      </c>
      <c r="AA730" s="31">
        <f t="shared" si="460"/>
        <v>86.430411645670318</v>
      </c>
      <c r="AB730" s="31">
        <f t="shared" si="461"/>
        <v>-89.997267236488213</v>
      </c>
      <c r="AC730" s="31">
        <f t="shared" si="462"/>
        <v>56.726631603135651</v>
      </c>
      <c r="AD730" s="31">
        <f t="shared" si="463"/>
        <v>89.916479861458555</v>
      </c>
      <c r="AE730" s="31">
        <f t="shared" si="464"/>
        <v>27.854667201435554</v>
      </c>
      <c r="AF730" s="31">
        <f t="shared" si="465"/>
        <v>-90.080574778162799</v>
      </c>
      <c r="AG730" s="31">
        <f t="shared" si="486"/>
        <v>73.803921600570277</v>
      </c>
      <c r="AH730" s="31">
        <f t="shared" si="466"/>
        <v>-173.02931870757388</v>
      </c>
      <c r="AI730" s="31">
        <f t="shared" si="467"/>
        <v>-89.999999872162959</v>
      </c>
      <c r="AJ730" s="31">
        <f t="shared" si="468"/>
        <v>106.0243583409991</v>
      </c>
      <c r="AK730" s="31">
        <f t="shared" si="469"/>
        <v>89.999713645036479</v>
      </c>
      <c r="AL730" s="32">
        <f t="shared" si="470"/>
        <v>-87.607983269376433</v>
      </c>
      <c r="AM730" s="31">
        <f t="shared" si="471"/>
        <v>-89.997613708638568</v>
      </c>
      <c r="AN730" s="31">
        <f t="shared" si="472"/>
        <v>-80.809022035380934</v>
      </c>
      <c r="AO730" s="31">
        <f t="shared" si="473"/>
        <v>-89.997899935765048</v>
      </c>
      <c r="AP730" s="30">
        <f t="shared" si="487"/>
        <v>19.493882694704595</v>
      </c>
      <c r="AQ730" s="30">
        <f t="shared" si="488"/>
        <v>-19.244228782212005</v>
      </c>
      <c r="AR730" s="31">
        <f t="shared" si="474"/>
        <v>-52.70470092145279</v>
      </c>
      <c r="AS730" s="33">
        <f t="shared" si="475"/>
        <v>-180.07847471392785</v>
      </c>
      <c r="AT730" s="31">
        <f t="shared" si="476"/>
        <v>45.20453551233512</v>
      </c>
      <c r="AU730" s="31">
        <f t="shared" si="477"/>
        <v>89.68529905977374</v>
      </c>
      <c r="AV730" s="32">
        <f t="shared" si="478"/>
        <v>-25.971171257402865</v>
      </c>
      <c r="AW730" s="31">
        <f t="shared" si="479"/>
        <v>-87.117646341064372</v>
      </c>
      <c r="AX730" s="34">
        <f t="shared" si="480"/>
        <v>19.233364254932255</v>
      </c>
      <c r="AY730" s="35">
        <f t="shared" si="481"/>
        <v>2.5676527187093683</v>
      </c>
      <c r="AZ730" s="10">
        <f t="shared" si="494"/>
        <v>-174.39462764499976</v>
      </c>
      <c r="BA730" s="10">
        <f t="shared" si="495"/>
        <v>-357.47632937777655</v>
      </c>
      <c r="BB730" s="10">
        <f t="shared" si="482"/>
        <v>-177.47632937777655</v>
      </c>
      <c r="BC730" s="37"/>
      <c r="BD730" s="60">
        <f t="shared" si="483"/>
        <v>-174</v>
      </c>
      <c r="BE730" s="60">
        <f t="shared" si="484"/>
        <v>-357</v>
      </c>
      <c r="BF730" s="60">
        <f t="shared" si="485"/>
        <v>-177</v>
      </c>
      <c r="BI730" s="37">
        <f t="shared" si="489"/>
        <v>-69.702690737310093</v>
      </c>
      <c r="BJ730" s="37">
        <f t="shared" si="490"/>
        <v>-89.981250568532843</v>
      </c>
      <c r="BK730" s="37">
        <f t="shared" si="491"/>
        <v>-71.220600241169137</v>
      </c>
      <c r="BL730" s="37">
        <f t="shared" si="492"/>
        <v>-89.984256814025215</v>
      </c>
    </row>
    <row r="731" spans="22:64" x14ac:dyDescent="0.35">
      <c r="V731" s="29">
        <v>8.2700000000001204</v>
      </c>
      <c r="W731" s="38">
        <f t="shared" si="457"/>
        <v>1862087136.6633887</v>
      </c>
      <c r="X731" s="30">
        <f t="shared" si="493"/>
        <v>-6.6910605961528935</v>
      </c>
      <c r="Y731" s="31">
        <f t="shared" si="458"/>
        <v>-108.81131545121482</v>
      </c>
      <c r="Z731" s="31">
        <f t="shared" si="459"/>
        <v>-89.99979224242864</v>
      </c>
      <c r="AA731" s="31">
        <f t="shared" si="460"/>
        <v>86.630411645225664</v>
      </c>
      <c r="AB731" s="31">
        <f t="shared" si="461"/>
        <v>-89.997329441780124</v>
      </c>
      <c r="AC731" s="31">
        <f t="shared" si="462"/>
        <v>56.926631187794243</v>
      </c>
      <c r="AD731" s="31">
        <f t="shared" si="463"/>
        <v>89.918381009316008</v>
      </c>
      <c r="AE731" s="31">
        <f t="shared" si="464"/>
        <v>28.054666785652188</v>
      </c>
      <c r="AF731" s="31">
        <f t="shared" si="465"/>
        <v>-90.078740674892757</v>
      </c>
      <c r="AG731" s="31">
        <f t="shared" si="486"/>
        <v>73.803921600570277</v>
      </c>
      <c r="AH731" s="31">
        <f t="shared" si="466"/>
        <v>-173.22931870757387</v>
      </c>
      <c r="AI731" s="31">
        <f t="shared" si="467"/>
        <v>-89.999999875072888</v>
      </c>
      <c r="AJ731" s="31">
        <f t="shared" si="468"/>
        <v>106.22435834099421</v>
      </c>
      <c r="AK731" s="31">
        <f t="shared" si="469"/>
        <v>89.999720163271235</v>
      </c>
      <c r="AL731" s="32">
        <f t="shared" si="470"/>
        <v>-87.807983269037365</v>
      </c>
      <c r="AM731" s="31">
        <f t="shared" si="471"/>
        <v>-89.997668027261497</v>
      </c>
      <c r="AN731" s="31">
        <f t="shared" si="472"/>
        <v>-81.00902203504674</v>
      </c>
      <c r="AO731" s="31">
        <f t="shared" si="473"/>
        <v>-89.99794773906315</v>
      </c>
      <c r="AP731" s="30">
        <f t="shared" si="487"/>
        <v>19.493882694704595</v>
      </c>
      <c r="AQ731" s="30">
        <f t="shared" si="488"/>
        <v>-19.244228782212005</v>
      </c>
      <c r="AR731" s="31">
        <f t="shared" si="474"/>
        <v>-52.704701336901962</v>
      </c>
      <c r="AS731" s="33">
        <f t="shared" si="475"/>
        <v>-180.07668841395591</v>
      </c>
      <c r="AT731" s="31">
        <f t="shared" si="476"/>
        <v>45.404529615552541</v>
      </c>
      <c r="AU731" s="31">
        <f t="shared" si="477"/>
        <v>89.692462388550666</v>
      </c>
      <c r="AV731" s="32">
        <f t="shared" si="478"/>
        <v>-26.170676974077725</v>
      </c>
      <c r="AW731" s="31">
        <f t="shared" si="479"/>
        <v>-87.183149822628081</v>
      </c>
      <c r="AX731" s="34">
        <f t="shared" si="480"/>
        <v>19.233852641474815</v>
      </c>
      <c r="AY731" s="35">
        <f t="shared" si="481"/>
        <v>2.5093125659225848</v>
      </c>
      <c r="AZ731" s="10">
        <f t="shared" si="494"/>
        <v>-174.79413963821759</v>
      </c>
      <c r="BA731" s="10">
        <f t="shared" si="495"/>
        <v>-357.53366837837405</v>
      </c>
      <c r="BB731" s="10">
        <f t="shared" si="482"/>
        <v>-177.53366837837405</v>
      </c>
      <c r="BC731" s="37"/>
      <c r="BD731" s="60">
        <f t="shared" si="483"/>
        <v>-175</v>
      </c>
      <c r="BE731" s="60">
        <f t="shared" si="484"/>
        <v>-358</v>
      </c>
      <c r="BF731" s="60">
        <f t="shared" si="485"/>
        <v>-178</v>
      </c>
      <c r="BI731" s="37">
        <f t="shared" si="489"/>
        <v>-69.902690716378643</v>
      </c>
      <c r="BJ731" s="37">
        <f t="shared" si="490"/>
        <v>-89.981677357669099</v>
      </c>
      <c r="BK731" s="37">
        <f t="shared" si="491"/>
        <v>-71.420600226411779</v>
      </c>
      <c r="BL731" s="37">
        <f t="shared" si="492"/>
        <v>-89.984615172671596</v>
      </c>
    </row>
    <row r="732" spans="22:64" x14ac:dyDescent="0.35">
      <c r="V732" s="29">
        <v>8.2800000000001202</v>
      </c>
      <c r="W732" s="36">
        <f t="shared" si="457"/>
        <v>1905460717.9637802</v>
      </c>
      <c r="X732" s="30">
        <f t="shared" si="493"/>
        <v>-6.6910605961528935</v>
      </c>
      <c r="Y732" s="31">
        <f t="shared" si="458"/>
        <v>-109.01131545121225</v>
      </c>
      <c r="Z732" s="31">
        <f t="shared" si="459"/>
        <v>-89.99979697156833</v>
      </c>
      <c r="AA732" s="31">
        <f t="shared" si="460"/>
        <v>86.830411644801018</v>
      </c>
      <c r="AB732" s="31">
        <f t="shared" si="461"/>
        <v>-89.997390231106735</v>
      </c>
      <c r="AC732" s="31">
        <f t="shared" si="462"/>
        <v>57.126630791146233</v>
      </c>
      <c r="AD732" s="31">
        <f t="shared" si="463"/>
        <v>89.920238881938531</v>
      </c>
      <c r="AE732" s="31">
        <f t="shared" si="464"/>
        <v>28.254666388582102</v>
      </c>
      <c r="AF732" s="31">
        <f t="shared" si="465"/>
        <v>-90.076948320736534</v>
      </c>
      <c r="AG732" s="31">
        <f t="shared" si="486"/>
        <v>73.803921600570277</v>
      </c>
      <c r="AH732" s="31">
        <f t="shared" si="466"/>
        <v>-173.42931870757386</v>
      </c>
      <c r="AI732" s="31">
        <f t="shared" si="467"/>
        <v>-89.999999877916579</v>
      </c>
      <c r="AJ732" s="31">
        <f t="shared" si="468"/>
        <v>106.42435834098956</v>
      </c>
      <c r="AK732" s="31">
        <f t="shared" si="469"/>
        <v>89.999726533132858</v>
      </c>
      <c r="AL732" s="32">
        <f t="shared" si="470"/>
        <v>-88.007983268713573</v>
      </c>
      <c r="AM732" s="31">
        <f t="shared" si="471"/>
        <v>-89.997721109441628</v>
      </c>
      <c r="AN732" s="31">
        <f t="shared" si="472"/>
        <v>-81.209022034727596</v>
      </c>
      <c r="AO732" s="31">
        <f t="shared" si="473"/>
        <v>-89.997994454225349</v>
      </c>
      <c r="AP732" s="30">
        <f t="shared" si="487"/>
        <v>19.493882694704595</v>
      </c>
      <c r="AQ732" s="30">
        <f t="shared" si="488"/>
        <v>-19.244228782212005</v>
      </c>
      <c r="AR732" s="31">
        <f t="shared" si="474"/>
        <v>-52.704701733652904</v>
      </c>
      <c r="AS732" s="33">
        <f t="shared" si="475"/>
        <v>-180.07494277496187</v>
      </c>
      <c r="AT732" s="31">
        <f t="shared" si="476"/>
        <v>45.604523984161425</v>
      </c>
      <c r="AU732" s="31">
        <f t="shared" si="477"/>
        <v>89.699462669347582</v>
      </c>
      <c r="AV732" s="32">
        <f t="shared" si="478"/>
        <v>-26.370204884646103</v>
      </c>
      <c r="AW732" s="31">
        <f t="shared" si="479"/>
        <v>-87.247169384567513</v>
      </c>
      <c r="AX732" s="34">
        <f t="shared" si="480"/>
        <v>19.234319099515321</v>
      </c>
      <c r="AY732" s="35">
        <f t="shared" si="481"/>
        <v>2.4522932847800689</v>
      </c>
      <c r="AZ732" s="10">
        <f t="shared" si="494"/>
        <v>-175.19367354284549</v>
      </c>
      <c r="BA732" s="10">
        <f t="shared" si="495"/>
        <v>-357.58970929616277</v>
      </c>
      <c r="BB732" s="10">
        <f t="shared" si="482"/>
        <v>-177.58970929616277</v>
      </c>
      <c r="BC732" s="62"/>
      <c r="BD732" s="60">
        <f t="shared" si="483"/>
        <v>-175</v>
      </c>
      <c r="BE732" s="60">
        <f t="shared" si="484"/>
        <v>-358</v>
      </c>
      <c r="BF732" s="60">
        <f t="shared" si="485"/>
        <v>-178</v>
      </c>
      <c r="BI732" s="37">
        <f t="shared" si="489"/>
        <v>-70.10269069638926</v>
      </c>
      <c r="BJ732" s="37">
        <f t="shared" si="490"/>
        <v>-89.982094431900506</v>
      </c>
      <c r="BK732" s="37">
        <f t="shared" si="491"/>
        <v>-71.620600212318635</v>
      </c>
      <c r="BL732" s="37">
        <f t="shared" si="492"/>
        <v>-89.984965374080431</v>
      </c>
    </row>
    <row r="733" spans="22:64" x14ac:dyDescent="0.35">
      <c r="V733" s="29">
        <v>8.2900000000001199</v>
      </c>
      <c r="W733" s="38">
        <f t="shared" si="457"/>
        <v>1949844599.7585905</v>
      </c>
      <c r="X733" s="30">
        <f t="shared" si="493"/>
        <v>-6.6910605961528935</v>
      </c>
      <c r="Y733" s="31">
        <f t="shared" si="458"/>
        <v>-109.2113154512098</v>
      </c>
      <c r="Z733" s="31">
        <f t="shared" si="459"/>
        <v>-89.999801593059658</v>
      </c>
      <c r="AA733" s="31">
        <f t="shared" si="460"/>
        <v>87.030411644395471</v>
      </c>
      <c r="AB733" s="31">
        <f t="shared" si="461"/>
        <v>-89.997449636699329</v>
      </c>
      <c r="AC733" s="31">
        <f t="shared" si="462"/>
        <v>57.326630412350291</v>
      </c>
      <c r="AD733" s="31">
        <f t="shared" si="463"/>
        <v>89.922054464379116</v>
      </c>
      <c r="AE733" s="31">
        <f t="shared" si="464"/>
        <v>28.454666009383068</v>
      </c>
      <c r="AF733" s="31">
        <f t="shared" si="465"/>
        <v>-90.075196765379886</v>
      </c>
      <c r="AG733" s="31">
        <f t="shared" si="486"/>
        <v>73.803921600570277</v>
      </c>
      <c r="AH733" s="31">
        <f t="shared" si="466"/>
        <v>-173.62931870757387</v>
      </c>
      <c r="AI733" s="31">
        <f t="shared" si="467"/>
        <v>-89.99999988069554</v>
      </c>
      <c r="AJ733" s="31">
        <f t="shared" si="468"/>
        <v>106.6243583409851</v>
      </c>
      <c r="AK733" s="31">
        <f t="shared" si="469"/>
        <v>89.999732757998729</v>
      </c>
      <c r="AL733" s="32">
        <f t="shared" si="470"/>
        <v>-88.207983268404348</v>
      </c>
      <c r="AM733" s="31">
        <f t="shared" si="471"/>
        <v>-89.997772983323813</v>
      </c>
      <c r="AN733" s="31">
        <f t="shared" si="472"/>
        <v>-81.409022034422847</v>
      </c>
      <c r="AO733" s="31">
        <f t="shared" si="473"/>
        <v>-89.998040106020625</v>
      </c>
      <c r="AP733" s="30">
        <f t="shared" si="487"/>
        <v>19.493882694704595</v>
      </c>
      <c r="AQ733" s="30">
        <f t="shared" si="488"/>
        <v>-19.244228782212005</v>
      </c>
      <c r="AR733" s="31">
        <f t="shared" si="474"/>
        <v>-52.704702112547189</v>
      </c>
      <c r="AS733" s="33">
        <f t="shared" si="475"/>
        <v>-180.07323687140052</v>
      </c>
      <c r="AT733" s="31">
        <f t="shared" si="476"/>
        <v>45.80451860621784</v>
      </c>
      <c r="AU733" s="31">
        <f t="shared" si="477"/>
        <v>89.706303612969577</v>
      </c>
      <c r="AV733" s="32">
        <f t="shared" si="478"/>
        <v>-26.569753994829071</v>
      </c>
      <c r="AW733" s="31">
        <f t="shared" si="479"/>
        <v>-87.309738331123455</v>
      </c>
      <c r="AX733" s="34">
        <f t="shared" si="480"/>
        <v>19.234764611388769</v>
      </c>
      <c r="AY733" s="35">
        <f t="shared" si="481"/>
        <v>2.3965652818461223</v>
      </c>
      <c r="AZ733" s="10">
        <f t="shared" si="494"/>
        <v>-175.59322837731776</v>
      </c>
      <c r="BA733" s="10">
        <f t="shared" si="495"/>
        <v>-357.64448120585268</v>
      </c>
      <c r="BB733" s="10">
        <f t="shared" si="482"/>
        <v>-177.64448120585268</v>
      </c>
      <c r="BC733" s="37"/>
      <c r="BD733" s="60">
        <f t="shared" si="483"/>
        <v>-176</v>
      </c>
      <c r="BE733" s="60">
        <f t="shared" si="484"/>
        <v>-358</v>
      </c>
      <c r="BF733" s="60">
        <f t="shared" si="485"/>
        <v>-178</v>
      </c>
      <c r="BI733" s="37">
        <f t="shared" si="489"/>
        <v>-70.302690677299552</v>
      </c>
      <c r="BJ733" s="37">
        <f t="shared" si="490"/>
        <v>-89.982502012365174</v>
      </c>
      <c r="BK733" s="37">
        <f t="shared" si="491"/>
        <v>-71.820600198859765</v>
      </c>
      <c r="BL733" s="37">
        <f t="shared" si="492"/>
        <v>-89.98530760393308</v>
      </c>
    </row>
    <row r="734" spans="22:64" x14ac:dyDescent="0.35">
      <c r="V734" s="29">
        <v>8.3000000000001197</v>
      </c>
      <c r="W734" s="38">
        <f t="shared" si="457"/>
        <v>1995262314.9694302</v>
      </c>
      <c r="X734" s="30">
        <f t="shared" si="493"/>
        <v>-6.6910605961528935</v>
      </c>
      <c r="Y734" s="31">
        <f t="shared" si="458"/>
        <v>-109.41131545120741</v>
      </c>
      <c r="Z734" s="31">
        <f t="shared" si="459"/>
        <v>-89.999806109353003</v>
      </c>
      <c r="AA734" s="31">
        <f t="shared" si="460"/>
        <v>87.230411644008171</v>
      </c>
      <c r="AB734" s="31">
        <f t="shared" si="461"/>
        <v>-89.997507690055556</v>
      </c>
      <c r="AC734" s="31">
        <f t="shared" si="462"/>
        <v>57.526630050602925</v>
      </c>
      <c r="AD734" s="31">
        <f t="shared" si="463"/>
        <v>89.923828719269039</v>
      </c>
      <c r="AE734" s="31">
        <f t="shared" si="464"/>
        <v>28.654665647250788</v>
      </c>
      <c r="AF734" s="31">
        <f t="shared" si="465"/>
        <v>-90.073485080139534</v>
      </c>
      <c r="AG734" s="31">
        <f t="shared" si="486"/>
        <v>73.803921600570277</v>
      </c>
      <c r="AH734" s="31">
        <f t="shared" si="466"/>
        <v>-173.82931870757386</v>
      </c>
      <c r="AI734" s="31">
        <f t="shared" si="467"/>
        <v>-89.999999883411235</v>
      </c>
      <c r="AJ734" s="31">
        <f t="shared" si="468"/>
        <v>106.82435834098081</v>
      </c>
      <c r="AK734" s="31">
        <f t="shared" si="469"/>
        <v>89.999738841169361</v>
      </c>
      <c r="AL734" s="32">
        <f t="shared" si="470"/>
        <v>-88.407983268109007</v>
      </c>
      <c r="AM734" s="31">
        <f t="shared" si="471"/>
        <v>-89.997823676412295</v>
      </c>
      <c r="AN734" s="31">
        <f t="shared" si="472"/>
        <v>-81.609022034131783</v>
      </c>
      <c r="AO734" s="31">
        <f t="shared" si="473"/>
        <v>-89.998084718654169</v>
      </c>
      <c r="AP734" s="30">
        <f t="shared" si="487"/>
        <v>19.493882694704595</v>
      </c>
      <c r="AQ734" s="30">
        <f t="shared" si="488"/>
        <v>-19.244228782212005</v>
      </c>
      <c r="AR734" s="31">
        <f t="shared" si="474"/>
        <v>-52.704702474388405</v>
      </c>
      <c r="AS734" s="33">
        <f t="shared" si="475"/>
        <v>-180.07156979879369</v>
      </c>
      <c r="AT734" s="31">
        <f t="shared" si="476"/>
        <v>46.004513470315338</v>
      </c>
      <c r="AU734" s="31">
        <f t="shared" si="477"/>
        <v>89.712988845794882</v>
      </c>
      <c r="AV734" s="32">
        <f t="shared" si="478"/>
        <v>-26.769323354693256</v>
      </c>
      <c r="AW734" s="31">
        <f t="shared" si="479"/>
        <v>-87.370889239913168</v>
      </c>
      <c r="AX734" s="34">
        <f t="shared" si="480"/>
        <v>19.235190115622082</v>
      </c>
      <c r="AY734" s="35">
        <f t="shared" si="481"/>
        <v>2.3420996058817138</v>
      </c>
      <c r="AZ734" s="10">
        <f t="shared" si="494"/>
        <v>-175.99280320384196</v>
      </c>
      <c r="BA734" s="10">
        <f t="shared" si="495"/>
        <v>-357.69801255176367</v>
      </c>
      <c r="BB734" s="10">
        <f t="shared" si="482"/>
        <v>-177.69801255176367</v>
      </c>
      <c r="BC734" s="37"/>
      <c r="BD734" s="60">
        <f t="shared" si="483"/>
        <v>-176</v>
      </c>
      <c r="BE734" s="60">
        <f t="shared" si="484"/>
        <v>-358</v>
      </c>
      <c r="BF734" s="60">
        <f t="shared" si="485"/>
        <v>-178</v>
      </c>
      <c r="BI734" s="37">
        <f t="shared" si="489"/>
        <v>-70.502690659069003</v>
      </c>
      <c r="BJ734" s="37">
        <f t="shared" si="490"/>
        <v>-89.982900315167498</v>
      </c>
      <c r="BK734" s="37">
        <f t="shared" si="491"/>
        <v>-72.020600186006618</v>
      </c>
      <c r="BL734" s="37">
        <f t="shared" si="492"/>
        <v>-89.985642043684209</v>
      </c>
    </row>
    <row r="735" spans="22:64" x14ac:dyDescent="0.35">
      <c r="V735" s="29">
        <v>8.3100000000001195</v>
      </c>
      <c r="W735" s="36">
        <f t="shared" si="457"/>
        <v>2041737944.6700928</v>
      </c>
      <c r="X735" s="30">
        <f t="shared" si="493"/>
        <v>-6.6910605961528935</v>
      </c>
      <c r="Y735" s="31">
        <f t="shared" si="458"/>
        <v>-109.61131545120517</v>
      </c>
      <c r="Z735" s="31">
        <f t="shared" si="459"/>
        <v>-89.999810522842964</v>
      </c>
      <c r="AA735" s="31">
        <f t="shared" si="460"/>
        <v>87.430411643638308</v>
      </c>
      <c r="AB735" s="31">
        <f t="shared" si="461"/>
        <v>-89.997564421956042</v>
      </c>
      <c r="AC735" s="31">
        <f t="shared" si="462"/>
        <v>57.726629705136865</v>
      </c>
      <c r="AD735" s="31">
        <f t="shared" si="463"/>
        <v>89.925562587328074</v>
      </c>
      <c r="AE735" s="31">
        <f t="shared" si="464"/>
        <v>28.854665301417107</v>
      </c>
      <c r="AF735" s="31">
        <f t="shared" si="465"/>
        <v>-90.071812357470918</v>
      </c>
      <c r="AG735" s="31">
        <f t="shared" si="486"/>
        <v>73.803921600570277</v>
      </c>
      <c r="AH735" s="31">
        <f t="shared" si="466"/>
        <v>-174.02931870757385</v>
      </c>
      <c r="AI735" s="31">
        <f t="shared" si="467"/>
        <v>-89.999999886065126</v>
      </c>
      <c r="AJ735" s="31">
        <f t="shared" si="468"/>
        <v>107.02435834097676</v>
      </c>
      <c r="AK735" s="31">
        <f t="shared" si="469"/>
        <v>89.999744785870107</v>
      </c>
      <c r="AL735" s="32">
        <f t="shared" si="470"/>
        <v>-88.607983267827009</v>
      </c>
      <c r="AM735" s="31">
        <f t="shared" si="471"/>
        <v>-89.997873215585216</v>
      </c>
      <c r="AN735" s="31">
        <f t="shared" si="472"/>
        <v>-81.809022033853822</v>
      </c>
      <c r="AO735" s="31">
        <f t="shared" si="473"/>
        <v>-89.998128315780235</v>
      </c>
      <c r="AP735" s="30">
        <f t="shared" si="487"/>
        <v>19.493882694704595</v>
      </c>
      <c r="AQ735" s="30">
        <f t="shared" si="488"/>
        <v>-19.244228782212005</v>
      </c>
      <c r="AR735" s="31">
        <f t="shared" si="474"/>
        <v>-52.704702819944124</v>
      </c>
      <c r="AS735" s="33">
        <f t="shared" si="475"/>
        <v>-180.06994067325115</v>
      </c>
      <c r="AT735" s="31">
        <f t="shared" si="476"/>
        <v>46.204508565560893</v>
      </c>
      <c r="AU735" s="31">
        <f t="shared" si="477"/>
        <v>89.719521911693889</v>
      </c>
      <c r="AV735" s="32">
        <f t="shared" si="478"/>
        <v>-26.968912056690431</v>
      </c>
      <c r="AW735" s="31">
        <f t="shared" si="479"/>
        <v>-87.430653976386623</v>
      </c>
      <c r="AX735" s="34">
        <f t="shared" si="480"/>
        <v>19.235596508870461</v>
      </c>
      <c r="AY735" s="35">
        <f t="shared" si="481"/>
        <v>2.2888679353072661</v>
      </c>
      <c r="AZ735" s="10">
        <f t="shared" si="494"/>
        <v>-176.39239712646463</v>
      </c>
      <c r="BA735" s="10">
        <f t="shared" si="495"/>
        <v>-357.75033116009479</v>
      </c>
      <c r="BB735" s="10">
        <f t="shared" si="482"/>
        <v>-177.75033116009479</v>
      </c>
      <c r="BC735" s="62"/>
      <c r="BD735" s="60">
        <f t="shared" si="483"/>
        <v>-176</v>
      </c>
      <c r="BE735" s="60">
        <f t="shared" si="484"/>
        <v>-358</v>
      </c>
      <c r="BF735" s="60">
        <f t="shared" si="485"/>
        <v>-178</v>
      </c>
      <c r="BI735" s="37">
        <f t="shared" si="489"/>
        <v>-70.702690641658975</v>
      </c>
      <c r="BJ735" s="37">
        <f t="shared" si="490"/>
        <v>-89.983289551492746</v>
      </c>
      <c r="BK735" s="37">
        <f t="shared" si="491"/>
        <v>-72.220600173731981</v>
      </c>
      <c r="BL735" s="37">
        <f t="shared" si="492"/>
        <v>-89.985968870658141</v>
      </c>
    </row>
    <row r="736" spans="22:64" x14ac:dyDescent="0.35">
      <c r="V736" s="29">
        <v>8.3200000000001193</v>
      </c>
      <c r="W736" s="38">
        <f t="shared" si="457"/>
        <v>2089296130.8546157</v>
      </c>
      <c r="X736" s="30">
        <f t="shared" si="493"/>
        <v>-6.6910605961528935</v>
      </c>
      <c r="Y736" s="31">
        <f t="shared" si="458"/>
        <v>-109.81131545120304</v>
      </c>
      <c r="Z736" s="31">
        <f t="shared" si="459"/>
        <v>-89.999814835869614</v>
      </c>
      <c r="AA736" s="31">
        <f t="shared" si="460"/>
        <v>87.630411643285115</v>
      </c>
      <c r="AB736" s="31">
        <f t="shared" si="461"/>
        <v>-89.997619862480846</v>
      </c>
      <c r="AC736" s="31">
        <f t="shared" si="462"/>
        <v>57.926629375219321</v>
      </c>
      <c r="AD736" s="31">
        <f t="shared" si="463"/>
        <v>89.927256987863345</v>
      </c>
      <c r="AE736" s="31">
        <f t="shared" si="464"/>
        <v>29.054664971148497</v>
      </c>
      <c r="AF736" s="31">
        <f t="shared" si="465"/>
        <v>-90.070177710487101</v>
      </c>
      <c r="AG736" s="31">
        <f t="shared" si="486"/>
        <v>73.803921600570277</v>
      </c>
      <c r="AH736" s="31">
        <f t="shared" si="466"/>
        <v>-174.22931870757384</v>
      </c>
      <c r="AI736" s="31">
        <f t="shared" si="467"/>
        <v>-89.999999888658607</v>
      </c>
      <c r="AJ736" s="31">
        <f t="shared" si="468"/>
        <v>107.22435834097288</v>
      </c>
      <c r="AK736" s="31">
        <f t="shared" si="469"/>
        <v>89.999750595252962</v>
      </c>
      <c r="AL736" s="32">
        <f t="shared" si="470"/>
        <v>-88.807983267557674</v>
      </c>
      <c r="AM736" s="31">
        <f t="shared" si="471"/>
        <v>-89.997921627108866</v>
      </c>
      <c r="AN736" s="31">
        <f t="shared" si="472"/>
        <v>-82.009022033588352</v>
      </c>
      <c r="AO736" s="31">
        <f t="shared" si="473"/>
        <v>-89.998170920514511</v>
      </c>
      <c r="AP736" s="30">
        <f t="shared" si="487"/>
        <v>19.493882694704595</v>
      </c>
      <c r="AQ736" s="30">
        <f t="shared" si="488"/>
        <v>-19.244228782212005</v>
      </c>
      <c r="AR736" s="31">
        <f t="shared" si="474"/>
        <v>-52.704703149947264</v>
      </c>
      <c r="AS736" s="33">
        <f t="shared" si="475"/>
        <v>-180.06834863100161</v>
      </c>
      <c r="AT736" s="31">
        <f t="shared" si="476"/>
        <v>46.404503881551591</v>
      </c>
      <c r="AU736" s="31">
        <f t="shared" si="477"/>
        <v>89.725906273904755</v>
      </c>
      <c r="AV736" s="32">
        <f t="shared" si="478"/>
        <v>-27.16851923378206</v>
      </c>
      <c r="AW736" s="31">
        <f t="shared" si="479"/>
        <v>-87.489063708090839</v>
      </c>
      <c r="AX736" s="34">
        <f t="shared" si="480"/>
        <v>19.235984647769531</v>
      </c>
      <c r="AY736" s="35">
        <f t="shared" si="481"/>
        <v>2.2368425658139159</v>
      </c>
      <c r="AZ736" s="10">
        <f t="shared" si="494"/>
        <v>-176.79200928922006</v>
      </c>
      <c r="BA736" s="10">
        <f t="shared" si="495"/>
        <v>-357.80146425104942</v>
      </c>
      <c r="BB736" s="10">
        <f t="shared" si="482"/>
        <v>-177.80146425104942</v>
      </c>
      <c r="BC736" s="37"/>
      <c r="BD736" s="60">
        <f t="shared" si="483"/>
        <v>-177</v>
      </c>
      <c r="BE736" s="60">
        <f t="shared" si="484"/>
        <v>-358</v>
      </c>
      <c r="BF736" s="60">
        <f t="shared" si="485"/>
        <v>-178</v>
      </c>
      <c r="BI736" s="37">
        <f t="shared" si="489"/>
        <v>-70.902690625032534</v>
      </c>
      <c r="BJ736" s="37">
        <f t="shared" si="490"/>
        <v>-89.983669927719006</v>
      </c>
      <c r="BK736" s="37">
        <f t="shared" si="491"/>
        <v>-72.420600162009805</v>
      </c>
      <c r="BL736" s="37">
        <f t="shared" si="492"/>
        <v>-89.98628825814275</v>
      </c>
    </row>
    <row r="737" spans="22:64" x14ac:dyDescent="0.35">
      <c r="V737" s="29">
        <v>8.3300000000001209</v>
      </c>
      <c r="W737" s="38">
        <f t="shared" si="457"/>
        <v>2137962089.5028291</v>
      </c>
      <c r="X737" s="30">
        <f t="shared" si="493"/>
        <v>-6.6910605961528935</v>
      </c>
      <c r="Y737" s="31">
        <f t="shared" si="458"/>
        <v>-110.01131545120103</v>
      </c>
      <c r="Z737" s="31">
        <f t="shared" si="459"/>
        <v>-89.999819050719807</v>
      </c>
      <c r="AA737" s="31">
        <f t="shared" si="460"/>
        <v>87.830411642947837</v>
      </c>
      <c r="AB737" s="31">
        <f t="shared" si="461"/>
        <v>-89.997674041025221</v>
      </c>
      <c r="AC737" s="31">
        <f t="shared" si="462"/>
        <v>58.126629060150506</v>
      </c>
      <c r="AD737" s="31">
        <f t="shared" si="463"/>
        <v>89.928912819256553</v>
      </c>
      <c r="AE737" s="31">
        <f t="shared" si="464"/>
        <v>29.254664655744421</v>
      </c>
      <c r="AF737" s="31">
        <f t="shared" si="465"/>
        <v>-90.068580272488461</v>
      </c>
      <c r="AG737" s="31">
        <f t="shared" si="486"/>
        <v>73.803921600570277</v>
      </c>
      <c r="AH737" s="31">
        <f t="shared" si="466"/>
        <v>-174.42931870757388</v>
      </c>
      <c r="AI737" s="31">
        <f t="shared" si="467"/>
        <v>-89.999999891193028</v>
      </c>
      <c r="AJ737" s="31">
        <f t="shared" si="468"/>
        <v>107.42435834096921</v>
      </c>
      <c r="AK737" s="31">
        <f t="shared" si="469"/>
        <v>89.999756272398116</v>
      </c>
      <c r="AL737" s="32">
        <f t="shared" si="470"/>
        <v>-89.007983267300517</v>
      </c>
      <c r="AM737" s="31">
        <f t="shared" si="471"/>
        <v>-89.997968936651731</v>
      </c>
      <c r="AN737" s="31">
        <f t="shared" si="472"/>
        <v>-82.209022033334918</v>
      </c>
      <c r="AO737" s="31">
        <f t="shared" si="473"/>
        <v>-89.998212555446642</v>
      </c>
      <c r="AP737" s="30">
        <f t="shared" si="487"/>
        <v>19.493882694704595</v>
      </c>
      <c r="AQ737" s="30">
        <f t="shared" si="488"/>
        <v>-19.244228782212005</v>
      </c>
      <c r="AR737" s="31">
        <f t="shared" si="474"/>
        <v>-52.704703465097907</v>
      </c>
      <c r="AS737" s="33">
        <f t="shared" si="475"/>
        <v>-180.0667928279351</v>
      </c>
      <c r="AT737" s="31">
        <f t="shared" si="476"/>
        <v>46.604499408352744</v>
      </c>
      <c r="AU737" s="31">
        <f t="shared" si="477"/>
        <v>89.732145316866252</v>
      </c>
      <c r="AV737" s="32">
        <f t="shared" si="478"/>
        <v>-27.368144057645676</v>
      </c>
      <c r="AW737" s="31">
        <f t="shared" si="479"/>
        <v>-87.546148918738055</v>
      </c>
      <c r="AX737" s="34">
        <f t="shared" si="480"/>
        <v>19.236355350707068</v>
      </c>
      <c r="AY737" s="35">
        <f t="shared" si="481"/>
        <v>2.1859963981281965</v>
      </c>
      <c r="AZ737" s="10">
        <f t="shared" si="494"/>
        <v>-177.19163887436054</v>
      </c>
      <c r="BA737" s="10">
        <f t="shared" si="495"/>
        <v>-357.85143845081501</v>
      </c>
      <c r="BB737" s="10">
        <f t="shared" si="482"/>
        <v>-177.85143845081501</v>
      </c>
      <c r="BC737" s="37"/>
      <c r="BD737" s="60">
        <f t="shared" si="483"/>
        <v>-177</v>
      </c>
      <c r="BE737" s="60">
        <f t="shared" si="484"/>
        <v>-358</v>
      </c>
      <c r="BF737" s="60">
        <f t="shared" si="485"/>
        <v>-178</v>
      </c>
      <c r="BI737" s="37">
        <f t="shared" si="489"/>
        <v>-71.102690609154436</v>
      </c>
      <c r="BJ737" s="37">
        <f t="shared" si="490"/>
        <v>-89.984041645526659</v>
      </c>
      <c r="BK737" s="37">
        <f t="shared" si="491"/>
        <v>-72.62060015081525</v>
      </c>
      <c r="BL737" s="37">
        <f t="shared" si="492"/>
        <v>-89.986600375481444</v>
      </c>
    </row>
    <row r="738" spans="22:64" x14ac:dyDescent="0.35">
      <c r="V738" s="29">
        <v>8.3400000000001207</v>
      </c>
      <c r="W738" s="36">
        <f t="shared" si="457"/>
        <v>2187761623.9501634</v>
      </c>
      <c r="X738" s="30">
        <f t="shared" si="493"/>
        <v>-6.6910605961528935</v>
      </c>
      <c r="Y738" s="31">
        <f t="shared" si="458"/>
        <v>-110.21131545119908</v>
      </c>
      <c r="Z738" s="31">
        <f t="shared" si="459"/>
        <v>-89.9998231696283</v>
      </c>
      <c r="AA738" s="31">
        <f t="shared" si="460"/>
        <v>88.030411642625694</v>
      </c>
      <c r="AB738" s="31">
        <f t="shared" si="461"/>
        <v>-89.997726986315371</v>
      </c>
      <c r="AC738" s="31">
        <f t="shared" si="462"/>
        <v>58.326628759262078</v>
      </c>
      <c r="AD738" s="31">
        <f t="shared" si="463"/>
        <v>89.930530959440375</v>
      </c>
      <c r="AE738" s="31">
        <f t="shared" si="464"/>
        <v>29.454664354535794</v>
      </c>
      <c r="AF738" s="31">
        <f t="shared" si="465"/>
        <v>-90.067019196503281</v>
      </c>
      <c r="AG738" s="31">
        <f t="shared" si="486"/>
        <v>73.803921600570277</v>
      </c>
      <c r="AH738" s="31">
        <f t="shared" si="466"/>
        <v>-174.62931870757387</v>
      </c>
      <c r="AI738" s="31">
        <f t="shared" si="467"/>
        <v>-89.999999893669781</v>
      </c>
      <c r="AJ738" s="31">
        <f t="shared" si="468"/>
        <v>107.62435834096566</v>
      </c>
      <c r="AK738" s="31">
        <f t="shared" si="469"/>
        <v>89.999761820315655</v>
      </c>
      <c r="AL738" s="32">
        <f t="shared" si="470"/>
        <v>-89.207983267054885</v>
      </c>
      <c r="AM738" s="31">
        <f t="shared" si="471"/>
        <v>-89.998015169297915</v>
      </c>
      <c r="AN738" s="31">
        <f t="shared" si="472"/>
        <v>-82.409022033092825</v>
      </c>
      <c r="AO738" s="31">
        <f t="shared" si="473"/>
        <v>-89.998253242652041</v>
      </c>
      <c r="AP738" s="30">
        <f t="shared" si="487"/>
        <v>19.493882694704595</v>
      </c>
      <c r="AQ738" s="30">
        <f t="shared" si="488"/>
        <v>-19.244228782212005</v>
      </c>
      <c r="AR738" s="31">
        <f t="shared" si="474"/>
        <v>-52.704703766064441</v>
      </c>
      <c r="AS738" s="33">
        <f t="shared" si="475"/>
        <v>-180.06527243915531</v>
      </c>
      <c r="AT738" s="31">
        <f t="shared" si="476"/>
        <v>46.804495136476675</v>
      </c>
      <c r="AU738" s="31">
        <f t="shared" si="477"/>
        <v>89.738242348009422</v>
      </c>
      <c r="AV738" s="32">
        <f t="shared" si="478"/>
        <v>-27.567785736959127</v>
      </c>
      <c r="AW738" s="31">
        <f t="shared" si="479"/>
        <v>-87.601939422073201</v>
      </c>
      <c r="AX738" s="34">
        <f t="shared" si="480"/>
        <v>19.236709399517547</v>
      </c>
      <c r="AY738" s="35">
        <f t="shared" si="481"/>
        <v>2.1363029259362207</v>
      </c>
      <c r="AZ738" s="10">
        <f t="shared" si="494"/>
        <v>-177.59128510066233</v>
      </c>
      <c r="BA738" s="10">
        <f t="shared" si="495"/>
        <v>-357.90027980338726</v>
      </c>
      <c r="BB738" s="10">
        <f t="shared" si="482"/>
        <v>-177.90027980338726</v>
      </c>
      <c r="BC738" s="62"/>
      <c r="BD738" s="60">
        <f t="shared" si="483"/>
        <v>-178</v>
      </c>
      <c r="BE738" s="60">
        <f t="shared" si="484"/>
        <v>-358</v>
      </c>
      <c r="BF738" s="60">
        <f t="shared" si="485"/>
        <v>-178</v>
      </c>
      <c r="BI738" s="37">
        <f t="shared" si="489"/>
        <v>-71.302690593990945</v>
      </c>
      <c r="BJ738" s="37">
        <f t="shared" si="490"/>
        <v>-89.984404902005295</v>
      </c>
      <c r="BK738" s="37">
        <f t="shared" si="491"/>
        <v>-72.820600140124483</v>
      </c>
      <c r="BL738" s="37">
        <f t="shared" si="492"/>
        <v>-89.986905388162882</v>
      </c>
    </row>
    <row r="739" spans="22:64" x14ac:dyDescent="0.35">
      <c r="V739" s="29">
        <v>8.3500000000001204</v>
      </c>
      <c r="W739" s="38">
        <f t="shared" si="457"/>
        <v>2238721138.5689645</v>
      </c>
      <c r="X739" s="30">
        <f t="shared" si="493"/>
        <v>-6.6910605961528935</v>
      </c>
      <c r="Y739" s="31">
        <f t="shared" si="458"/>
        <v>-110.41131545119723</v>
      </c>
      <c r="Z739" s="31">
        <f t="shared" si="459"/>
        <v>-89.999827194778973</v>
      </c>
      <c r="AA739" s="31">
        <f t="shared" si="460"/>
        <v>88.230411642318074</v>
      </c>
      <c r="AB739" s="31">
        <f t="shared" si="461"/>
        <v>-89.99777872642359</v>
      </c>
      <c r="AC739" s="31">
        <f t="shared" si="462"/>
        <v>58.526628471915849</v>
      </c>
      <c r="AD739" s="31">
        <f t="shared" si="463"/>
        <v>89.932112266363802</v>
      </c>
      <c r="AE739" s="31">
        <f t="shared" si="464"/>
        <v>29.654664066883804</v>
      </c>
      <c r="AF739" s="31">
        <f t="shared" si="465"/>
        <v>-90.065493654838761</v>
      </c>
      <c r="AG739" s="31">
        <f t="shared" si="486"/>
        <v>73.803921600570277</v>
      </c>
      <c r="AH739" s="31">
        <f t="shared" si="466"/>
        <v>-174.82931870757386</v>
      </c>
      <c r="AI739" s="31">
        <f t="shared" si="467"/>
        <v>-89.999999896090159</v>
      </c>
      <c r="AJ739" s="31">
        <f t="shared" si="468"/>
        <v>107.82435834096228</v>
      </c>
      <c r="AK739" s="31">
        <f t="shared" si="469"/>
        <v>89.999767241947183</v>
      </c>
      <c r="AL739" s="32">
        <f t="shared" si="470"/>
        <v>-89.40798326682031</v>
      </c>
      <c r="AM739" s="31">
        <f t="shared" si="471"/>
        <v>-89.998060349560589</v>
      </c>
      <c r="AN739" s="31">
        <f t="shared" si="472"/>
        <v>-82.609022032861617</v>
      </c>
      <c r="AO739" s="31">
        <f t="shared" si="473"/>
        <v>-89.998293003703566</v>
      </c>
      <c r="AP739" s="30">
        <f t="shared" si="487"/>
        <v>19.493882694704595</v>
      </c>
      <c r="AQ739" s="30">
        <f t="shared" si="488"/>
        <v>-19.244228782212005</v>
      </c>
      <c r="AR739" s="31">
        <f t="shared" si="474"/>
        <v>-52.704704053485223</v>
      </c>
      <c r="AS739" s="33">
        <f t="shared" si="475"/>
        <v>-180.06378665854231</v>
      </c>
      <c r="AT739" s="31">
        <f t="shared" si="476"/>
        <v>47.00449105686279</v>
      </c>
      <c r="AU739" s="31">
        <f t="shared" si="477"/>
        <v>89.74420059950819</v>
      </c>
      <c r="AV739" s="32">
        <f t="shared" si="478"/>
        <v>-27.767443515760043</v>
      </c>
      <c r="AW739" s="31">
        <f t="shared" si="479"/>
        <v>-87.656464375538093</v>
      </c>
      <c r="AX739" s="34">
        <f t="shared" si="480"/>
        <v>19.237047541102747</v>
      </c>
      <c r="AY739" s="35">
        <f t="shared" si="481"/>
        <v>2.0877362239700972</v>
      </c>
      <c r="AZ739" s="10">
        <f t="shared" si="494"/>
        <v>-177.99094722180729</v>
      </c>
      <c r="BA739" s="10">
        <f t="shared" si="495"/>
        <v>-357.94801378223917</v>
      </c>
      <c r="BB739" s="10">
        <f t="shared" si="482"/>
        <v>-177.94801378223917</v>
      </c>
      <c r="BC739" s="37"/>
      <c r="BD739" s="60">
        <f t="shared" si="483"/>
        <v>-178</v>
      </c>
      <c r="BE739" s="60">
        <f t="shared" si="484"/>
        <v>-358</v>
      </c>
      <c r="BF739" s="60">
        <f t="shared" si="485"/>
        <v>-178</v>
      </c>
      <c r="BI739" s="37">
        <f t="shared" si="489"/>
        <v>-71.502690579509917</v>
      </c>
      <c r="BJ739" s="37">
        <f t="shared" si="490"/>
        <v>-89.984759889758195</v>
      </c>
      <c r="BK739" s="37">
        <f t="shared" si="491"/>
        <v>-73.020600129914897</v>
      </c>
      <c r="BL739" s="37">
        <f t="shared" si="492"/>
        <v>-89.987203457908777</v>
      </c>
    </row>
    <row r="740" spans="22:64" x14ac:dyDescent="0.35">
      <c r="V740" s="29">
        <v>8.3600000000001202</v>
      </c>
      <c r="W740" s="38">
        <f t="shared" si="457"/>
        <v>2290867652.7684121</v>
      </c>
      <c r="X740" s="30">
        <f t="shared" si="493"/>
        <v>-6.6910605961528935</v>
      </c>
      <c r="Y740" s="31">
        <f t="shared" si="458"/>
        <v>-110.61131545119544</v>
      </c>
      <c r="Z740" s="31">
        <f t="shared" si="459"/>
        <v>-89.999831128306042</v>
      </c>
      <c r="AA740" s="31">
        <f t="shared" si="460"/>
        <v>88.430411642024296</v>
      </c>
      <c r="AB740" s="31">
        <f t="shared" si="461"/>
        <v>-89.997829288783166</v>
      </c>
      <c r="AC740" s="31">
        <f t="shared" si="462"/>
        <v>58.726628197502308</v>
      </c>
      <c r="AD740" s="31">
        <f t="shared" si="463"/>
        <v>89.933657578447068</v>
      </c>
      <c r="AE740" s="31">
        <f t="shared" si="464"/>
        <v>29.854663792178272</v>
      </c>
      <c r="AF740" s="31">
        <f t="shared" si="465"/>
        <v>-90.064002838642139</v>
      </c>
      <c r="AG740" s="31">
        <f t="shared" si="486"/>
        <v>73.803921600570277</v>
      </c>
      <c r="AH740" s="31">
        <f t="shared" si="466"/>
        <v>-175.02931870757385</v>
      </c>
      <c r="AI740" s="31">
        <f t="shared" si="467"/>
        <v>-89.999999898455442</v>
      </c>
      <c r="AJ740" s="31">
        <f t="shared" si="468"/>
        <v>108.02435834095905</v>
      </c>
      <c r="AK740" s="31">
        <f t="shared" si="469"/>
        <v>89.999772540167314</v>
      </c>
      <c r="AL740" s="32">
        <f t="shared" si="470"/>
        <v>-89.607983266596307</v>
      </c>
      <c r="AM740" s="31">
        <f t="shared" si="471"/>
        <v>-89.99810450139492</v>
      </c>
      <c r="AN740" s="31">
        <f t="shared" si="472"/>
        <v>-82.809022032640826</v>
      </c>
      <c r="AO740" s="31">
        <f t="shared" si="473"/>
        <v>-89.998331859683049</v>
      </c>
      <c r="AP740" s="30">
        <f t="shared" si="487"/>
        <v>19.493882694704595</v>
      </c>
      <c r="AQ740" s="30">
        <f t="shared" si="488"/>
        <v>-19.244228782212005</v>
      </c>
      <c r="AR740" s="31">
        <f t="shared" si="474"/>
        <v>-52.704704327969964</v>
      </c>
      <c r="AS740" s="33">
        <f t="shared" si="475"/>
        <v>-180.06233469832517</v>
      </c>
      <c r="AT740" s="31">
        <f t="shared" si="476"/>
        <v>47.204487160858193</v>
      </c>
      <c r="AU740" s="31">
        <f t="shared" si="477"/>
        <v>89.750023229990632</v>
      </c>
      <c r="AV740" s="32">
        <f t="shared" si="478"/>
        <v>-27.967116671876649</v>
      </c>
      <c r="AW740" s="31">
        <f t="shared" si="479"/>
        <v>-87.709752293729167</v>
      </c>
      <c r="AX740" s="34">
        <f t="shared" si="480"/>
        <v>19.237370488981544</v>
      </c>
      <c r="AY740" s="35">
        <f t="shared" si="481"/>
        <v>2.0402709362614644</v>
      </c>
      <c r="AZ740" s="10">
        <f t="shared" si="494"/>
        <v>-178.39062452483387</v>
      </c>
      <c r="BA740" s="10">
        <f t="shared" si="495"/>
        <v>-357.99466530182769</v>
      </c>
      <c r="BB740" s="10">
        <f t="shared" si="482"/>
        <v>-177.99466530182769</v>
      </c>
      <c r="BC740" s="37"/>
      <c r="BD740" s="60">
        <f t="shared" si="483"/>
        <v>-178</v>
      </c>
      <c r="BE740" s="60">
        <f t="shared" si="484"/>
        <v>-358</v>
      </c>
      <c r="BF740" s="60">
        <f t="shared" si="485"/>
        <v>-178</v>
      </c>
      <c r="BI740" s="37">
        <f t="shared" si="489"/>
        <v>-71.702690565680626</v>
      </c>
      <c r="BJ740" s="37">
        <f t="shared" si="490"/>
        <v>-89.98510679700442</v>
      </c>
      <c r="BK740" s="37">
        <f t="shared" si="491"/>
        <v>-73.220600120164804</v>
      </c>
      <c r="BL740" s="37">
        <f t="shared" si="492"/>
        <v>-89.98749474275958</v>
      </c>
    </row>
    <row r="741" spans="22:64" x14ac:dyDescent="0.35">
      <c r="V741" s="29">
        <v>8.37000000000012</v>
      </c>
      <c r="W741" s="36">
        <f t="shared" si="457"/>
        <v>2344228815.3205757</v>
      </c>
      <c r="X741" s="30">
        <f t="shared" si="493"/>
        <v>-6.6910605961528935</v>
      </c>
      <c r="Y741" s="31">
        <f t="shared" si="458"/>
        <v>-110.81131545119375</v>
      </c>
      <c r="Z741" s="31">
        <f t="shared" si="459"/>
        <v>-89.999834972295091</v>
      </c>
      <c r="AA741" s="31">
        <f t="shared" si="460"/>
        <v>88.630411641743734</v>
      </c>
      <c r="AB741" s="31">
        <f t="shared" si="461"/>
        <v>-89.997878700202904</v>
      </c>
      <c r="AC741" s="31">
        <f t="shared" si="462"/>
        <v>58.926627935439399</v>
      </c>
      <c r="AD741" s="31">
        <f t="shared" si="463"/>
        <v>89.935167715026097</v>
      </c>
      <c r="AE741" s="31">
        <f t="shared" si="464"/>
        <v>30.054663529836489</v>
      </c>
      <c r="AF741" s="31">
        <f t="shared" si="465"/>
        <v>-90.062545957471883</v>
      </c>
      <c r="AG741" s="31">
        <f t="shared" si="486"/>
        <v>73.803921600570277</v>
      </c>
      <c r="AH741" s="31">
        <f t="shared" si="466"/>
        <v>-175.22931870757387</v>
      </c>
      <c r="AI741" s="31">
        <f t="shared" si="467"/>
        <v>-89.999999900766866</v>
      </c>
      <c r="AJ741" s="31">
        <f t="shared" si="468"/>
        <v>108.22435834095599</v>
      </c>
      <c r="AK741" s="31">
        <f t="shared" si="469"/>
        <v>89.999777717785221</v>
      </c>
      <c r="AL741" s="32">
        <f t="shared" si="470"/>
        <v>-89.807983266382379</v>
      </c>
      <c r="AM741" s="31">
        <f t="shared" si="471"/>
        <v>-89.998147648210818</v>
      </c>
      <c r="AN741" s="31">
        <f t="shared" si="472"/>
        <v>-83.009022032429982</v>
      </c>
      <c r="AO741" s="31">
        <f t="shared" si="473"/>
        <v>-89.998369831192463</v>
      </c>
      <c r="AP741" s="30">
        <f t="shared" si="487"/>
        <v>19.493882694704595</v>
      </c>
      <c r="AQ741" s="30">
        <f t="shared" si="488"/>
        <v>-19.244228782212005</v>
      </c>
      <c r="AR741" s="31">
        <f t="shared" si="474"/>
        <v>-52.704704590100903</v>
      </c>
      <c r="AS741" s="33">
        <f t="shared" si="475"/>
        <v>-180.06091578866435</v>
      </c>
      <c r="AT741" s="31">
        <f t="shared" si="476"/>
        <v>47.404483440199428</v>
      </c>
      <c r="AU741" s="31">
        <f t="shared" si="477"/>
        <v>89.755713326211165</v>
      </c>
      <c r="AV741" s="32">
        <f t="shared" si="478"/>
        <v>-28.166804515427451</v>
      </c>
      <c r="AW741" s="31">
        <f t="shared" si="479"/>
        <v>-87.761831061646589</v>
      </c>
      <c r="AX741" s="34">
        <f t="shared" si="480"/>
        <v>19.237678924771977</v>
      </c>
      <c r="AY741" s="35">
        <f t="shared" si="481"/>
        <v>1.9938822645645757</v>
      </c>
      <c r="AZ741" s="10">
        <f t="shared" si="494"/>
        <v>-178.79031632865625</v>
      </c>
      <c r="BA741" s="10">
        <f t="shared" si="495"/>
        <v>-358.04025872893681</v>
      </c>
      <c r="BB741" s="10">
        <f t="shared" si="482"/>
        <v>-178.04025872893681</v>
      </c>
      <c r="BC741" s="62"/>
      <c r="BD741" s="60">
        <f t="shared" si="483"/>
        <v>-179</v>
      </c>
      <c r="BE741" s="60">
        <f t="shared" si="484"/>
        <v>-358</v>
      </c>
      <c r="BF741" s="60">
        <f t="shared" si="485"/>
        <v>-178</v>
      </c>
      <c r="BI741" s="37">
        <f t="shared" si="489"/>
        <v>-71.902690552473786</v>
      </c>
      <c r="BJ741" s="37">
        <f t="shared" si="490"/>
        <v>-89.985445807678715</v>
      </c>
      <c r="BK741" s="37">
        <f t="shared" si="491"/>
        <v>-73.420600110853542</v>
      </c>
      <c r="BL741" s="37">
        <f t="shared" si="492"/>
        <v>-89.987779397158292</v>
      </c>
    </row>
    <row r="742" spans="22:64" x14ac:dyDescent="0.35">
      <c r="V742" s="29">
        <v>8.3800000000001198</v>
      </c>
      <c r="W742" s="38">
        <f t="shared" si="457"/>
        <v>2398832919.0201592</v>
      </c>
      <c r="X742" s="30">
        <f t="shared" si="493"/>
        <v>-6.6910605961528935</v>
      </c>
      <c r="Y742" s="31">
        <f t="shared" si="458"/>
        <v>-111.01131545119213</v>
      </c>
      <c r="Z742" s="31">
        <f t="shared" si="459"/>
        <v>-89.999838728784283</v>
      </c>
      <c r="AA742" s="31">
        <f t="shared" si="460"/>
        <v>88.830411641475791</v>
      </c>
      <c r="AB742" s="31">
        <f t="shared" si="461"/>
        <v>-89.997926986881438</v>
      </c>
      <c r="AC742" s="31">
        <f t="shared" si="462"/>
        <v>59.126627685171236</v>
      </c>
      <c r="AD742" s="31">
        <f t="shared" si="463"/>
        <v>89.936643476786884</v>
      </c>
      <c r="AE742" s="31">
        <f t="shared" si="464"/>
        <v>30.254663279302001</v>
      </c>
      <c r="AF742" s="31">
        <f t="shared" si="465"/>
        <v>-90.061122238878824</v>
      </c>
      <c r="AG742" s="31">
        <f t="shared" si="486"/>
        <v>73.803921600570277</v>
      </c>
      <c r="AH742" s="31">
        <f t="shared" si="466"/>
        <v>-175.42931870757386</v>
      </c>
      <c r="AI742" s="31">
        <f t="shared" si="467"/>
        <v>-89.999999903025696</v>
      </c>
      <c r="AJ742" s="31">
        <f t="shared" si="468"/>
        <v>108.42435834095303</v>
      </c>
      <c r="AK742" s="31">
        <f t="shared" si="469"/>
        <v>89.999782777546159</v>
      </c>
      <c r="AL742" s="32">
        <f t="shared" si="470"/>
        <v>-90.007983266178087</v>
      </c>
      <c r="AM742" s="31">
        <f t="shared" si="471"/>
        <v>-89.998189812885286</v>
      </c>
      <c r="AN742" s="31">
        <f t="shared" si="472"/>
        <v>-83.209022032228631</v>
      </c>
      <c r="AO742" s="31">
        <f t="shared" si="473"/>
        <v>-89.998406938364823</v>
      </c>
      <c r="AP742" s="30">
        <f t="shared" si="487"/>
        <v>19.493882694704595</v>
      </c>
      <c r="AQ742" s="30">
        <f t="shared" si="488"/>
        <v>-19.244228782212005</v>
      </c>
      <c r="AR742" s="31">
        <f t="shared" si="474"/>
        <v>-52.70470484043404</v>
      </c>
      <c r="AS742" s="33">
        <f t="shared" si="475"/>
        <v>-180.05952917724363</v>
      </c>
      <c r="AT742" s="31">
        <f t="shared" si="476"/>
        <v>47.604479886994909</v>
      </c>
      <c r="AU742" s="31">
        <f t="shared" si="477"/>
        <v>89.761273904684884</v>
      </c>
      <c r="AV742" s="32">
        <f t="shared" si="478"/>
        <v>-28.366506387386568</v>
      </c>
      <c r="AW742" s="31">
        <f t="shared" si="479"/>
        <v>-87.812727947733507</v>
      </c>
      <c r="AX742" s="34">
        <f t="shared" si="480"/>
        <v>19.237973499608341</v>
      </c>
      <c r="AY742" s="35">
        <f t="shared" si="481"/>
        <v>1.9485459569513779</v>
      </c>
      <c r="AZ742" s="10">
        <f t="shared" si="494"/>
        <v>-179.19002198264843</v>
      </c>
      <c r="BA742" s="10">
        <f t="shared" si="495"/>
        <v>-358.0848178938536</v>
      </c>
      <c r="BB742" s="10">
        <f t="shared" si="482"/>
        <v>-178.0848178938536</v>
      </c>
      <c r="BC742" s="37"/>
      <c r="BD742" s="60">
        <f t="shared" si="483"/>
        <v>-179</v>
      </c>
      <c r="BE742" s="60">
        <f t="shared" si="484"/>
        <v>-358</v>
      </c>
      <c r="BF742" s="60">
        <f t="shared" si="485"/>
        <v>-178</v>
      </c>
      <c r="BI742" s="37">
        <f t="shared" si="489"/>
        <v>-72.102690539861342</v>
      </c>
      <c r="BJ742" s="37">
        <f t="shared" si="490"/>
        <v>-89.985777101528925</v>
      </c>
      <c r="BK742" s="37">
        <f t="shared" si="491"/>
        <v>-73.620600101961372</v>
      </c>
      <c r="BL742" s="37">
        <f t="shared" si="492"/>
        <v>-89.988057572032417</v>
      </c>
    </row>
    <row r="743" spans="22:64" x14ac:dyDescent="0.35">
      <c r="V743" s="29">
        <v>8.3900000000001196</v>
      </c>
      <c r="W743" s="38">
        <f t="shared" si="457"/>
        <v>2454708915.6857147</v>
      </c>
      <c r="X743" s="30">
        <f t="shared" si="493"/>
        <v>-6.6910605961528935</v>
      </c>
      <c r="Y743" s="31">
        <f t="shared" si="458"/>
        <v>-111.21131545119057</v>
      </c>
      <c r="Z743" s="31">
        <f t="shared" si="459"/>
        <v>-89.999842399765328</v>
      </c>
      <c r="AA743" s="31">
        <f t="shared" si="460"/>
        <v>89.030411641219928</v>
      </c>
      <c r="AB743" s="31">
        <f t="shared" si="461"/>
        <v>-89.997974174420975</v>
      </c>
      <c r="AC743" s="31">
        <f t="shared" si="462"/>
        <v>59.326627446166995</v>
      </c>
      <c r="AD743" s="31">
        <f t="shared" si="463"/>
        <v>89.938085646190018</v>
      </c>
      <c r="AE743" s="31">
        <f t="shared" si="464"/>
        <v>30.454663040043457</v>
      </c>
      <c r="AF743" s="31">
        <f t="shared" si="465"/>
        <v>-90.05973092799627</v>
      </c>
      <c r="AG743" s="31">
        <f t="shared" si="486"/>
        <v>73.803921600570277</v>
      </c>
      <c r="AH743" s="31">
        <f t="shared" si="466"/>
        <v>-175.62931870757384</v>
      </c>
      <c r="AI743" s="31">
        <f t="shared" si="467"/>
        <v>-89.999999905233096</v>
      </c>
      <c r="AJ743" s="31">
        <f t="shared" si="468"/>
        <v>108.62435834095022</v>
      </c>
      <c r="AK743" s="31">
        <f t="shared" si="469"/>
        <v>89.999787722132893</v>
      </c>
      <c r="AL743" s="32">
        <f t="shared" si="470"/>
        <v>-90.207983265982975</v>
      </c>
      <c r="AM743" s="31">
        <f t="shared" si="471"/>
        <v>-89.998231017774586</v>
      </c>
      <c r="AN743" s="31">
        <f t="shared" si="472"/>
        <v>-83.409022032036319</v>
      </c>
      <c r="AO743" s="31">
        <f t="shared" si="473"/>
        <v>-89.998443200874789</v>
      </c>
      <c r="AP743" s="30">
        <f t="shared" si="487"/>
        <v>19.493882694704595</v>
      </c>
      <c r="AQ743" s="30">
        <f t="shared" si="488"/>
        <v>-19.244228782212005</v>
      </c>
      <c r="AR743" s="31">
        <f t="shared" si="474"/>
        <v>-52.704705079500272</v>
      </c>
      <c r="AS743" s="33">
        <f t="shared" si="475"/>
        <v>-180.05817412887106</v>
      </c>
      <c r="AT743" s="31">
        <f t="shared" si="476"/>
        <v>47.804476493708236</v>
      </c>
      <c r="AU743" s="31">
        <f t="shared" si="477"/>
        <v>89.76670791328489</v>
      </c>
      <c r="AV743" s="32">
        <f t="shared" si="478"/>
        <v>-28.566221658212033</v>
      </c>
      <c r="AW743" s="31">
        <f t="shared" si="479"/>
        <v>-87.862469616703635</v>
      </c>
      <c r="AX743" s="34">
        <f t="shared" si="480"/>
        <v>19.238254835496203</v>
      </c>
      <c r="AY743" s="35">
        <f t="shared" si="481"/>
        <v>1.904238296581255</v>
      </c>
      <c r="AZ743" s="10">
        <f t="shared" si="494"/>
        <v>-179.58974086529003</v>
      </c>
      <c r="BA743" s="10">
        <f t="shared" si="495"/>
        <v>-358.12836610137504</v>
      </c>
      <c r="BB743" s="10">
        <f t="shared" si="482"/>
        <v>-178.12836610137504</v>
      </c>
      <c r="BC743" s="37"/>
      <c r="BD743" s="60">
        <f t="shared" si="483"/>
        <v>-180</v>
      </c>
      <c r="BE743" s="60">
        <f t="shared" si="484"/>
        <v>-358</v>
      </c>
      <c r="BF743" s="60">
        <f t="shared" si="485"/>
        <v>-178</v>
      </c>
      <c r="BI743" s="37">
        <f t="shared" si="489"/>
        <v>-72.302690527816537</v>
      </c>
      <c r="BJ743" s="37">
        <f t="shared" si="490"/>
        <v>-89.986100854211344</v>
      </c>
      <c r="BK743" s="37">
        <f t="shared" si="491"/>
        <v>-73.820600093469409</v>
      </c>
      <c r="BL743" s="37">
        <f t="shared" si="492"/>
        <v>-89.988329414873888</v>
      </c>
    </row>
    <row r="744" spans="22:64" x14ac:dyDescent="0.35">
      <c r="V744" s="29">
        <v>8.4000000000001194</v>
      </c>
      <c r="W744" s="36">
        <f t="shared" si="457"/>
        <v>2511886431.5102711</v>
      </c>
      <c r="X744" s="30">
        <f t="shared" si="493"/>
        <v>-6.6910605961528935</v>
      </c>
      <c r="Y744" s="31">
        <f t="shared" si="458"/>
        <v>-111.41131545118907</v>
      </c>
      <c r="Z744" s="31">
        <f t="shared" si="459"/>
        <v>-89.999845987184642</v>
      </c>
      <c r="AA744" s="31">
        <f t="shared" si="460"/>
        <v>89.230411640975532</v>
      </c>
      <c r="AB744" s="31">
        <f t="shared" si="461"/>
        <v>-89.998020287840973</v>
      </c>
      <c r="AC744" s="31">
        <f t="shared" si="462"/>
        <v>59.526627217919668</v>
      </c>
      <c r="AD744" s="31">
        <f t="shared" si="463"/>
        <v>89.939494987885482</v>
      </c>
      <c r="AE744" s="31">
        <f t="shared" si="464"/>
        <v>30.654662811553237</v>
      </c>
      <c r="AF744" s="31">
        <f t="shared" si="465"/>
        <v>-90.058371287140133</v>
      </c>
      <c r="AG744" s="31">
        <f t="shared" si="486"/>
        <v>73.803921600570277</v>
      </c>
      <c r="AH744" s="31">
        <f t="shared" si="466"/>
        <v>-175.82931870757386</v>
      </c>
      <c r="AI744" s="31">
        <f t="shared" si="467"/>
        <v>-89.999999907390261</v>
      </c>
      <c r="AJ744" s="31">
        <f t="shared" si="468"/>
        <v>108.82435834094751</v>
      </c>
      <c r="AK744" s="31">
        <f t="shared" si="469"/>
        <v>89.999792554167072</v>
      </c>
      <c r="AL744" s="32">
        <f t="shared" si="470"/>
        <v>-90.407983265796616</v>
      </c>
      <c r="AM744" s="31">
        <f t="shared" si="471"/>
        <v>-89.998271284726087</v>
      </c>
      <c r="AN744" s="31">
        <f t="shared" si="472"/>
        <v>-83.609022031852689</v>
      </c>
      <c r="AO744" s="31">
        <f t="shared" si="473"/>
        <v>-89.998478637949276</v>
      </c>
      <c r="AP744" s="30">
        <f t="shared" si="487"/>
        <v>19.493882694704595</v>
      </c>
      <c r="AQ744" s="30">
        <f t="shared" si="488"/>
        <v>-19.244228782212005</v>
      </c>
      <c r="AR744" s="31">
        <f t="shared" si="474"/>
        <v>-52.704705307806861</v>
      </c>
      <c r="AS744" s="33">
        <f t="shared" si="475"/>
        <v>-180.05684992508941</v>
      </c>
      <c r="AT744" s="31">
        <f t="shared" si="476"/>
        <v>48.004473253142102</v>
      </c>
      <c r="AU744" s="31">
        <f t="shared" si="477"/>
        <v>89.772018232803191</v>
      </c>
      <c r="AV744" s="32">
        <f t="shared" si="478"/>
        <v>-28.765949726534306</v>
      </c>
      <c r="AW744" s="31">
        <f t="shared" si="479"/>
        <v>-87.911082142156843</v>
      </c>
      <c r="AX744" s="34">
        <f t="shared" si="480"/>
        <v>19.238523526607796</v>
      </c>
      <c r="AY744" s="35">
        <f t="shared" si="481"/>
        <v>1.8609360906463479</v>
      </c>
      <c r="AZ744" s="10">
        <f t="shared" si="494"/>
        <v>-179.98947238287249</v>
      </c>
      <c r="BA744" s="10">
        <f t="shared" si="495"/>
        <v>-358.1709261416442</v>
      </c>
      <c r="BB744" s="10">
        <f t="shared" si="482"/>
        <v>-178.1709261416442</v>
      </c>
      <c r="BC744" s="62"/>
      <c r="BD744" s="60">
        <f t="shared" si="483"/>
        <v>-180</v>
      </c>
      <c r="BE744" s="60">
        <f t="shared" si="484"/>
        <v>-358</v>
      </c>
      <c r="BF744" s="60">
        <f t="shared" si="485"/>
        <v>-178</v>
      </c>
      <c r="BI744" s="37">
        <f t="shared" si="489"/>
        <v>-72.50269051631382</v>
      </c>
      <c r="BJ744" s="37">
        <f t="shared" si="490"/>
        <v>-89.986417237383833</v>
      </c>
      <c r="BK744" s="37">
        <f t="shared" si="491"/>
        <v>-74.020600085359604</v>
      </c>
      <c r="BL744" s="37">
        <f t="shared" si="492"/>
        <v>-89.988595069817322</v>
      </c>
    </row>
    <row r="745" spans="22:64" x14ac:dyDescent="0.35">
      <c r="V745" s="29">
        <v>8.4100000000001192</v>
      </c>
      <c r="W745" s="38">
        <f t="shared" ref="W745:W808" si="496">10*10^V745</f>
        <v>2570395782.7695704</v>
      </c>
      <c r="X745" s="30">
        <f t="shared" si="493"/>
        <v>-6.6910605961528935</v>
      </c>
      <c r="Y745" s="31">
        <f t="shared" ref="Y745:Y808" si="497">20*LOG(1/SQRT((W745/fp)^2+1))</f>
        <v>-111.61131545118764</v>
      </c>
      <c r="Z745" s="31">
        <f t="shared" ref="Z745:Z808" si="498">-180/PI()*ATAN(W745/fp)</f>
        <v>-89.999849492944335</v>
      </c>
      <c r="AA745" s="31">
        <f t="shared" ref="AA745:AA808" si="499">20*LOG(SQRT((W745/fzRHP)^2+1))</f>
        <v>89.430411640742165</v>
      </c>
      <c r="AB745" s="31">
        <f t="shared" ref="AB745:AB808" si="500">-180/PI()*ATAN(W745/fzRHP)</f>
        <v>-89.998065351591379</v>
      </c>
      <c r="AC745" s="31">
        <f t="shared" ref="AC745:AC808" si="501">20*LOG(SQRT((W745/fzESR)^2+1))</f>
        <v>59.726626999945182</v>
      </c>
      <c r="AD745" s="31">
        <f t="shared" ref="AD745:AD808" si="502">180/PI()*ATAN(W745/fzESR)</f>
        <v>89.940872249118101</v>
      </c>
      <c r="AE745" s="31">
        <f t="shared" ref="AE745:AE808" si="503">X745+Y745+AA745+AC745</f>
        <v>30.854662593346816</v>
      </c>
      <c r="AF745" s="31">
        <f t="shared" ref="AF745:AF808" si="504">Z745+AB745+AD745</f>
        <v>-90.057042595417627</v>
      </c>
      <c r="AG745" s="31">
        <f t="shared" si="486"/>
        <v>73.803921600570277</v>
      </c>
      <c r="AH745" s="31">
        <f t="shared" ref="AH745:AH808" si="505">20*LOG(1/SQRT((W745/fp_comp1)^2+1))</f>
        <v>-176.02931870757385</v>
      </c>
      <c r="AI745" s="31">
        <f t="shared" ref="AI745:AI808" si="506">-180/PI()*ATAN(W745/fp_comp1)</f>
        <v>-89.999999909498314</v>
      </c>
      <c r="AJ745" s="31">
        <f t="shared" ref="AJ745:AJ808" si="507">20*LOG(SQRT((W745/fz_comp)^2+1))</f>
        <v>109.02435834094496</v>
      </c>
      <c r="AK745" s="31">
        <f t="shared" ref="AK745:AK808" si="508">180/PI()*ATAN(W745/fz_comp)</f>
        <v>89.999797276210728</v>
      </c>
      <c r="AL745" s="32">
        <f t="shared" ref="AL745:AL808" si="509">20*LOG(1/SQRT((W745/fp_comp2)^2+1))</f>
        <v>-90.607983265618671</v>
      </c>
      <c r="AM745" s="31">
        <f t="shared" ref="AM745:AM808" si="510">-180/PI()*ATAN(W745/fp_comp2)</f>
        <v>-89.998310635089879</v>
      </c>
      <c r="AN745" s="31">
        <f t="shared" ref="AN745:AN808" si="511">AG745+AH745+AJ745+AL745</f>
        <v>-83.809022031677287</v>
      </c>
      <c r="AO745" s="31">
        <f t="shared" ref="AO745:AO808" si="512">AI745+AK745+AM745</f>
        <v>-89.998513268377465</v>
      </c>
      <c r="AP745" s="30">
        <f t="shared" si="487"/>
        <v>19.493882694704595</v>
      </c>
      <c r="AQ745" s="30">
        <f t="shared" si="488"/>
        <v>-19.244228782212005</v>
      </c>
      <c r="AR745" s="31">
        <f t="shared" ref="AR745:AR808" si="513">AE745+AN745+AP745+AQ745</f>
        <v>-52.70470552583788</v>
      </c>
      <c r="AS745" s="33">
        <f t="shared" ref="AS745:AS808" si="514">AF745+AO745</f>
        <v>-180.05555586379509</v>
      </c>
      <c r="AT745" s="31">
        <f t="shared" ref="AT745:AT808" si="515">20*LOG(SQRT((W745/fz_ff)^2+1))</f>
        <v>48.204470158423248</v>
      </c>
      <c r="AU745" s="31">
        <f t="shared" ref="AU745:AU808" si="516">180/PI()*ATAN(W745/fz_ff)</f>
        <v>89.777207678476387</v>
      </c>
      <c r="AV745" s="32">
        <f t="shared" ref="AV745:AV808" si="517">20*LOG(1/SQRT((W745/fp_ff)^2+1))</f>
        <v>-28.965690017902602</v>
      </c>
      <c r="AW745" s="31">
        <f t="shared" ref="AW745:AW808" si="518">-180/PI()*ATAN(W745/fp_ff)</f>
        <v>-87.958591018982105</v>
      </c>
      <c r="AX745" s="34">
        <f t="shared" ref="AX745:AX808" si="519">AT745+AV745</f>
        <v>19.238780140520646</v>
      </c>
      <c r="AY745" s="35">
        <f t="shared" ref="AY745:AY808" si="520">AU745+AW745</f>
        <v>1.8186166594942819</v>
      </c>
      <c r="AZ745" s="10">
        <f t="shared" si="494"/>
        <v>-180.38921596826091</v>
      </c>
      <c r="BA745" s="10">
        <f t="shared" si="495"/>
        <v>-358.21252030081416</v>
      </c>
      <c r="BB745" s="10">
        <f t="shared" ref="BB745:BB808" si="521">BA745+180</f>
        <v>-178.21252030081416</v>
      </c>
      <c r="BC745" s="37"/>
      <c r="BD745" s="60">
        <f t="shared" ref="BD745:BD808" si="522">ROUND(AZ745,0)</f>
        <v>-180</v>
      </c>
      <c r="BE745" s="60">
        <f t="shared" ref="BE745:BE808" si="523">ROUND(BA745,0)</f>
        <v>-358</v>
      </c>
      <c r="BF745" s="60">
        <f t="shared" ref="BF745:BF808" si="524">ROUND(BB745,0)</f>
        <v>-178</v>
      </c>
      <c r="BI745" s="37">
        <f t="shared" si="489"/>
        <v>-72.702690505328846</v>
      </c>
      <c r="BJ745" s="37">
        <f t="shared" si="490"/>
        <v>-89.986726418796891</v>
      </c>
      <c r="BK745" s="37">
        <f t="shared" si="491"/>
        <v>-74.220600077614833</v>
      </c>
      <c r="BL745" s="37">
        <f t="shared" si="492"/>
        <v>-89.988854677716475</v>
      </c>
    </row>
    <row r="746" spans="22:64" x14ac:dyDescent="0.35">
      <c r="V746" s="29">
        <v>8.4200000000001207</v>
      </c>
      <c r="W746" s="38">
        <f t="shared" si="496"/>
        <v>2630267991.8961139</v>
      </c>
      <c r="X746" s="30">
        <f t="shared" si="493"/>
        <v>-6.6910605961528935</v>
      </c>
      <c r="Y746" s="31">
        <f t="shared" si="497"/>
        <v>-111.81131545118632</v>
      </c>
      <c r="Z746" s="31">
        <f t="shared" si="498"/>
        <v>-89.999852918903187</v>
      </c>
      <c r="AA746" s="31">
        <f t="shared" si="499"/>
        <v>89.630411640519327</v>
      </c>
      <c r="AB746" s="31">
        <f t="shared" si="500"/>
        <v>-89.998109389565613</v>
      </c>
      <c r="AC746" s="31">
        <f t="shared" si="501"/>
        <v>59.926626791781182</v>
      </c>
      <c r="AD746" s="31">
        <f t="shared" si="502"/>
        <v>89.942218160123616</v>
      </c>
      <c r="AE746" s="31">
        <f t="shared" si="503"/>
        <v>31.054662384961297</v>
      </c>
      <c r="AF746" s="31">
        <f t="shared" si="504"/>
        <v>-90.055744148345184</v>
      </c>
      <c r="AG746" s="31">
        <f t="shared" si="486"/>
        <v>73.803921600570277</v>
      </c>
      <c r="AH746" s="31">
        <f t="shared" si="505"/>
        <v>-176.22931870757387</v>
      </c>
      <c r="AI746" s="31">
        <f t="shared" si="506"/>
        <v>-89.999999911558376</v>
      </c>
      <c r="AJ746" s="31">
        <f t="shared" si="507"/>
        <v>109.22435834094253</v>
      </c>
      <c r="AK746" s="31">
        <f t="shared" si="508"/>
        <v>89.999801890767557</v>
      </c>
      <c r="AL746" s="32">
        <f t="shared" si="509"/>
        <v>-90.807983265448783</v>
      </c>
      <c r="AM746" s="31">
        <f t="shared" si="510"/>
        <v>-89.998349089730027</v>
      </c>
      <c r="AN746" s="31">
        <f t="shared" si="511"/>
        <v>-84.009022031509843</v>
      </c>
      <c r="AO746" s="31">
        <f t="shared" si="512"/>
        <v>-89.998547110520846</v>
      </c>
      <c r="AP746" s="30">
        <f t="shared" si="487"/>
        <v>19.493882694704595</v>
      </c>
      <c r="AQ746" s="30">
        <f t="shared" si="488"/>
        <v>-19.244228782212005</v>
      </c>
      <c r="AR746" s="31">
        <f t="shared" si="513"/>
        <v>-52.704705734055956</v>
      </c>
      <c r="AS746" s="33">
        <f t="shared" si="514"/>
        <v>-180.05429125886604</v>
      </c>
      <c r="AT746" s="31">
        <f t="shared" si="515"/>
        <v>48.404467202987654</v>
      </c>
      <c r="AU746" s="31">
        <f t="shared" si="516"/>
        <v>89.782279001476454</v>
      </c>
      <c r="AV746" s="32">
        <f t="shared" si="517"/>
        <v>-29.165441983586145</v>
      </c>
      <c r="AW746" s="31">
        <f t="shared" si="518"/>
        <v>-88.005021175547753</v>
      </c>
      <c r="AX746" s="34">
        <f t="shared" si="519"/>
        <v>19.239025219401508</v>
      </c>
      <c r="AY746" s="35">
        <f t="shared" si="520"/>
        <v>1.7772578259287002</v>
      </c>
      <c r="AZ746" s="10">
        <f t="shared" si="494"/>
        <v>-180.78897107971142</v>
      </c>
      <c r="BA746" s="10">
        <f t="shared" si="495"/>
        <v>-358.25317037153866</v>
      </c>
      <c r="BB746" s="10">
        <f t="shared" si="521"/>
        <v>-178.25317037153866</v>
      </c>
      <c r="BC746" s="37"/>
      <c r="BD746" s="60">
        <f t="shared" si="522"/>
        <v>-181</v>
      </c>
      <c r="BE746" s="60">
        <f t="shared" si="523"/>
        <v>-358</v>
      </c>
      <c r="BF746" s="60">
        <f t="shared" si="524"/>
        <v>-178</v>
      </c>
      <c r="BI746" s="37">
        <f t="shared" si="489"/>
        <v>-72.902690494838296</v>
      </c>
      <c r="BJ746" s="37">
        <f t="shared" si="490"/>
        <v>-89.987028562382491</v>
      </c>
      <c r="BK746" s="37">
        <f t="shared" si="491"/>
        <v>-74.420600070218669</v>
      </c>
      <c r="BL746" s="37">
        <f t="shared" si="492"/>
        <v>-89.989108376218809</v>
      </c>
    </row>
    <row r="747" spans="22:64" x14ac:dyDescent="0.35">
      <c r="V747" s="29">
        <v>8.4300000000001205</v>
      </c>
      <c r="W747" s="36">
        <f t="shared" si="496"/>
        <v>2691534803.9276648</v>
      </c>
      <c r="X747" s="30">
        <f t="shared" si="493"/>
        <v>-6.6910605961528935</v>
      </c>
      <c r="Y747" s="31">
        <f t="shared" si="497"/>
        <v>-112.01131545118503</v>
      </c>
      <c r="Z747" s="31">
        <f t="shared" si="498"/>
        <v>-89.999856266877686</v>
      </c>
      <c r="AA747" s="31">
        <f t="shared" si="499"/>
        <v>89.830411640306508</v>
      </c>
      <c r="AB747" s="31">
        <f t="shared" si="500"/>
        <v>-89.998152425113148</v>
      </c>
      <c r="AC747" s="31">
        <f t="shared" si="501"/>
        <v>60.126626592986064</v>
      </c>
      <c r="AD747" s="31">
        <f t="shared" si="502"/>
        <v>89.943533434515928</v>
      </c>
      <c r="AE747" s="31">
        <f t="shared" si="503"/>
        <v>31.254662185954651</v>
      </c>
      <c r="AF747" s="31">
        <f t="shared" si="504"/>
        <v>-90.054475257474905</v>
      </c>
      <c r="AG747" s="31">
        <f t="shared" si="486"/>
        <v>73.803921600570277</v>
      </c>
      <c r="AH747" s="31">
        <f t="shared" si="505"/>
        <v>-176.42931870757388</v>
      </c>
      <c r="AI747" s="31">
        <f t="shared" si="506"/>
        <v>-89.999999913571557</v>
      </c>
      <c r="AJ747" s="31">
        <f t="shared" si="507"/>
        <v>109.42435834094019</v>
      </c>
      <c r="AK747" s="31">
        <f t="shared" si="508"/>
        <v>89.999806400284243</v>
      </c>
      <c r="AL747" s="32">
        <f t="shared" si="509"/>
        <v>-91.007983265286484</v>
      </c>
      <c r="AM747" s="31">
        <f t="shared" si="510"/>
        <v>-89.998386669035696</v>
      </c>
      <c r="AN747" s="31">
        <f t="shared" si="511"/>
        <v>-84.209022031349903</v>
      </c>
      <c r="AO747" s="31">
        <f t="shared" si="512"/>
        <v>-89.99858018232301</v>
      </c>
      <c r="AP747" s="30">
        <f t="shared" si="487"/>
        <v>19.493882694704595</v>
      </c>
      <c r="AQ747" s="30">
        <f t="shared" si="488"/>
        <v>-19.244228782212005</v>
      </c>
      <c r="AR747" s="31">
        <f t="shared" si="513"/>
        <v>-52.704705932902662</v>
      </c>
      <c r="AS747" s="33">
        <f t="shared" si="514"/>
        <v>-180.0530554397979</v>
      </c>
      <c r="AT747" s="31">
        <f t="shared" si="515"/>
        <v>48.604464380566668</v>
      </c>
      <c r="AU747" s="31">
        <f t="shared" si="516"/>
        <v>89.787234890367998</v>
      </c>
      <c r="AV747" s="32">
        <f t="shared" si="517"/>
        <v>-29.365205099428348</v>
      </c>
      <c r="AW747" s="31">
        <f t="shared" si="518"/>
        <v>-88.050396985679257</v>
      </c>
      <c r="AX747" s="34">
        <f t="shared" si="519"/>
        <v>19.23925928113832</v>
      </c>
      <c r="AY747" s="35">
        <f t="shared" si="520"/>
        <v>1.7368379046887412</v>
      </c>
      <c r="AZ747" s="10">
        <f t="shared" si="494"/>
        <v>-181.18873719973959</v>
      </c>
      <c r="BA747" s="10">
        <f t="shared" si="495"/>
        <v>-358.2928976632889</v>
      </c>
      <c r="BB747" s="10">
        <f t="shared" si="521"/>
        <v>-178.2928976632889</v>
      </c>
      <c r="BC747" s="62"/>
      <c r="BD747" s="60">
        <f t="shared" si="522"/>
        <v>-181</v>
      </c>
      <c r="BE747" s="60">
        <f t="shared" si="523"/>
        <v>-358</v>
      </c>
      <c r="BF747" s="60">
        <f t="shared" si="524"/>
        <v>-178</v>
      </c>
      <c r="BI747" s="37">
        <f t="shared" si="489"/>
        <v>-73.102690484819874</v>
      </c>
      <c r="BJ747" s="37">
        <f t="shared" si="490"/>
        <v>-89.987323828341118</v>
      </c>
      <c r="BK747" s="37">
        <f t="shared" si="491"/>
        <v>-74.620600063155365</v>
      </c>
      <c r="BL747" s="37">
        <f t="shared" si="492"/>
        <v>-89.989356299838605</v>
      </c>
    </row>
    <row r="748" spans="22:64" x14ac:dyDescent="0.35">
      <c r="V748" s="29">
        <v>8.4400000000001203</v>
      </c>
      <c r="W748" s="38">
        <f t="shared" si="496"/>
        <v>2754228703.3389325</v>
      </c>
      <c r="X748" s="30">
        <f t="shared" si="493"/>
        <v>-6.6910605961528935</v>
      </c>
      <c r="Y748" s="31">
        <f t="shared" si="497"/>
        <v>-112.21131545118381</v>
      </c>
      <c r="Z748" s="31">
        <f t="shared" si="498"/>
        <v>-89.999859538642994</v>
      </c>
      <c r="AA748" s="31">
        <f t="shared" si="499"/>
        <v>90.030411640103253</v>
      </c>
      <c r="AB748" s="31">
        <f t="shared" si="500"/>
        <v>-89.998194481052053</v>
      </c>
      <c r="AC748" s="31">
        <f t="shared" si="501"/>
        <v>60.326626403138199</v>
      </c>
      <c r="AD748" s="31">
        <f t="shared" si="502"/>
        <v>89.944818769665346</v>
      </c>
      <c r="AE748" s="31">
        <f t="shared" si="503"/>
        <v>31.45466199590475</v>
      </c>
      <c r="AF748" s="31">
        <f t="shared" si="504"/>
        <v>-90.053235250029701</v>
      </c>
      <c r="AG748" s="31">
        <f t="shared" si="486"/>
        <v>73.803921600570277</v>
      </c>
      <c r="AH748" s="31">
        <f t="shared" si="505"/>
        <v>-176.62931870757387</v>
      </c>
      <c r="AI748" s="31">
        <f t="shared" si="506"/>
        <v>-89.999999915538908</v>
      </c>
      <c r="AJ748" s="31">
        <f t="shared" si="507"/>
        <v>109.62435834093796</v>
      </c>
      <c r="AK748" s="31">
        <f t="shared" si="508"/>
        <v>89.999810807151789</v>
      </c>
      <c r="AL748" s="32">
        <f t="shared" si="509"/>
        <v>-91.207983265131517</v>
      </c>
      <c r="AM748" s="31">
        <f t="shared" si="510"/>
        <v>-89.99842339293194</v>
      </c>
      <c r="AN748" s="31">
        <f t="shared" si="511"/>
        <v>-84.409022031197154</v>
      </c>
      <c r="AO748" s="31">
        <f t="shared" si="512"/>
        <v>-89.998612501319059</v>
      </c>
      <c r="AP748" s="30">
        <f t="shared" si="487"/>
        <v>19.493882694704595</v>
      </c>
      <c r="AQ748" s="30">
        <f t="shared" si="488"/>
        <v>-19.244228782212005</v>
      </c>
      <c r="AR748" s="31">
        <f t="shared" si="513"/>
        <v>-52.704706122799813</v>
      </c>
      <c r="AS748" s="33">
        <f t="shared" si="514"/>
        <v>-180.05184775134876</v>
      </c>
      <c r="AT748" s="31">
        <f t="shared" si="515"/>
        <v>48.804461685173848</v>
      </c>
      <c r="AU748" s="31">
        <f t="shared" si="516"/>
        <v>89.792077972532084</v>
      </c>
      <c r="AV748" s="32">
        <f t="shared" si="517"/>
        <v>-29.564978864751726</v>
      </c>
      <c r="AW748" s="31">
        <f t="shared" si="518"/>
        <v>-88.094742280425365</v>
      </c>
      <c r="AX748" s="34">
        <f t="shared" si="519"/>
        <v>19.239482820422122</v>
      </c>
      <c r="AY748" s="35">
        <f t="shared" si="520"/>
        <v>1.6973356921067193</v>
      </c>
      <c r="AZ748" s="10">
        <f t="shared" si="494"/>
        <v>-181.58851383403999</v>
      </c>
      <c r="BA748" s="10">
        <f t="shared" si="495"/>
        <v>-358.33172301249687</v>
      </c>
      <c r="BB748" s="10">
        <f t="shared" si="521"/>
        <v>-178.33172301249687</v>
      </c>
      <c r="BC748" s="37"/>
      <c r="BD748" s="60">
        <f t="shared" si="522"/>
        <v>-182</v>
      </c>
      <c r="BE748" s="60">
        <f t="shared" si="523"/>
        <v>-358</v>
      </c>
      <c r="BF748" s="60">
        <f t="shared" si="524"/>
        <v>-178</v>
      </c>
      <c r="BI748" s="37">
        <f t="shared" si="489"/>
        <v>-73.302690475252362</v>
      </c>
      <c r="BJ748" s="37">
        <f t="shared" si="490"/>
        <v>-89.987612373226625</v>
      </c>
      <c r="BK748" s="37">
        <f t="shared" si="491"/>
        <v>-74.820600056409944</v>
      </c>
      <c r="BL748" s="37">
        <f t="shared" si="492"/>
        <v>-89.989598580028186</v>
      </c>
    </row>
    <row r="749" spans="22:64" x14ac:dyDescent="0.35">
      <c r="V749" s="29">
        <v>8.4500000000001201</v>
      </c>
      <c r="W749" s="38">
        <f t="shared" si="496"/>
        <v>2818382931.2652373</v>
      </c>
      <c r="X749" s="30">
        <f t="shared" si="493"/>
        <v>-6.6910605961528935</v>
      </c>
      <c r="Y749" s="31">
        <f t="shared" si="497"/>
        <v>-112.41131545118263</v>
      </c>
      <c r="Z749" s="31">
        <f t="shared" si="498"/>
        <v>-89.999862735933831</v>
      </c>
      <c r="AA749" s="31">
        <f t="shared" si="499"/>
        <v>90.230411639909164</v>
      </c>
      <c r="AB749" s="31">
        <f t="shared" si="500"/>
        <v>-89.998235579680895</v>
      </c>
      <c r="AC749" s="31">
        <f t="shared" si="501"/>
        <v>60.526626221834888</v>
      </c>
      <c r="AD749" s="31">
        <f t="shared" si="502"/>
        <v>89.946074847068459</v>
      </c>
      <c r="AE749" s="31">
        <f t="shared" si="503"/>
        <v>31.654661814408527</v>
      </c>
      <c r="AF749" s="31">
        <f t="shared" si="504"/>
        <v>-90.052023468546267</v>
      </c>
      <c r="AG749" s="31">
        <f t="shared" si="486"/>
        <v>73.803921600570277</v>
      </c>
      <c r="AH749" s="31">
        <f t="shared" si="505"/>
        <v>-176.82931870757386</v>
      </c>
      <c r="AI749" s="31">
        <f t="shared" si="506"/>
        <v>-89.99999991746148</v>
      </c>
      <c r="AJ749" s="31">
        <f t="shared" si="507"/>
        <v>109.82435834093582</v>
      </c>
      <c r="AK749" s="31">
        <f t="shared" si="508"/>
        <v>89.999815113706802</v>
      </c>
      <c r="AL749" s="32">
        <f t="shared" si="509"/>
        <v>-91.4079832649835</v>
      </c>
      <c r="AM749" s="31">
        <f t="shared" si="510"/>
        <v>-89.998459280890273</v>
      </c>
      <c r="AN749" s="31">
        <f t="shared" si="511"/>
        <v>-84.609022031051268</v>
      </c>
      <c r="AO749" s="31">
        <f t="shared" si="512"/>
        <v>-89.998644084644951</v>
      </c>
      <c r="AP749" s="30">
        <f t="shared" si="487"/>
        <v>19.493882694704595</v>
      </c>
      <c r="AQ749" s="30">
        <f t="shared" si="488"/>
        <v>-19.244228782212005</v>
      </c>
      <c r="AR749" s="31">
        <f t="shared" si="513"/>
        <v>-52.70470630415015</v>
      </c>
      <c r="AS749" s="33">
        <f t="shared" si="514"/>
        <v>-180.0506675531912</v>
      </c>
      <c r="AT749" s="31">
        <f t="shared" si="515"/>
        <v>49.004459111092117</v>
      </c>
      <c r="AU749" s="31">
        <f t="shared" si="516"/>
        <v>89.79681081555799</v>
      </c>
      <c r="AV749" s="32">
        <f t="shared" si="517"/>
        <v>-29.764762801310859</v>
      </c>
      <c r="AW749" s="31">
        <f t="shared" si="518"/>
        <v>-88.138080359612971</v>
      </c>
      <c r="AX749" s="34">
        <f t="shared" si="519"/>
        <v>19.239696309781259</v>
      </c>
      <c r="AY749" s="35">
        <f t="shared" si="520"/>
        <v>1.6587304559450189</v>
      </c>
      <c r="AZ749" s="10">
        <f t="shared" si="494"/>
        <v>-181.98830051045246</v>
      </c>
      <c r="BA749" s="10">
        <f t="shared" si="495"/>
        <v>-358.36966679252316</v>
      </c>
      <c r="BB749" s="10">
        <f t="shared" si="521"/>
        <v>-178.36966679252316</v>
      </c>
      <c r="BC749" s="37"/>
      <c r="BD749" s="60">
        <f t="shared" si="522"/>
        <v>-182</v>
      </c>
      <c r="BE749" s="60">
        <f t="shared" si="523"/>
        <v>-358</v>
      </c>
      <c r="BF749" s="60">
        <f t="shared" si="524"/>
        <v>-178</v>
      </c>
      <c r="BI749" s="37">
        <f t="shared" si="489"/>
        <v>-73.502690466115453</v>
      </c>
      <c r="BJ749" s="37">
        <f t="shared" si="490"/>
        <v>-89.987894350029265</v>
      </c>
      <c r="BK749" s="37">
        <f t="shared" si="491"/>
        <v>-75.020600049968124</v>
      </c>
      <c r="BL749" s="37">
        <f t="shared" si="492"/>
        <v>-89.989835345247727</v>
      </c>
    </row>
    <row r="750" spans="22:64" x14ac:dyDescent="0.35">
      <c r="V750" s="29">
        <v>8.4600000000001199</v>
      </c>
      <c r="W750" s="36">
        <f t="shared" si="496"/>
        <v>2884031503.1274076</v>
      </c>
      <c r="X750" s="30">
        <f t="shared" si="493"/>
        <v>-6.6910605961528935</v>
      </c>
      <c r="Y750" s="31">
        <f t="shared" si="497"/>
        <v>-112.6113154511815</v>
      </c>
      <c r="Z750" s="31">
        <f t="shared" si="498"/>
        <v>-89.999865860445439</v>
      </c>
      <c r="AA750" s="31">
        <f t="shared" si="499"/>
        <v>90.430411639723786</v>
      </c>
      <c r="AB750" s="31">
        <f t="shared" si="500"/>
        <v>-89.998275742790739</v>
      </c>
      <c r="AC750" s="31">
        <f t="shared" si="501"/>
        <v>60.726626048691557</v>
      </c>
      <c r="AD750" s="31">
        <f t="shared" si="502"/>
        <v>89.947302332709242</v>
      </c>
      <c r="AE750" s="31">
        <f t="shared" si="503"/>
        <v>31.854661641080952</v>
      </c>
      <c r="AF750" s="31">
        <f t="shared" si="504"/>
        <v>-90.050839270526936</v>
      </c>
      <c r="AG750" s="31">
        <f t="shared" si="486"/>
        <v>73.803921600570277</v>
      </c>
      <c r="AH750" s="31">
        <f t="shared" si="505"/>
        <v>-177.02931870757385</v>
      </c>
      <c r="AI750" s="31">
        <f t="shared" si="506"/>
        <v>-89.999999919340283</v>
      </c>
      <c r="AJ750" s="31">
        <f t="shared" si="507"/>
        <v>110.02435834093379</v>
      </c>
      <c r="AK750" s="31">
        <f t="shared" si="508"/>
        <v>89.999819322232625</v>
      </c>
      <c r="AL750" s="32">
        <f t="shared" si="509"/>
        <v>-91.607983264842176</v>
      </c>
      <c r="AM750" s="31">
        <f t="shared" si="510"/>
        <v>-89.998494351938902</v>
      </c>
      <c r="AN750" s="31">
        <f t="shared" si="511"/>
        <v>-84.809022030911962</v>
      </c>
      <c r="AO750" s="31">
        <f t="shared" si="512"/>
        <v>-89.99867494904656</v>
      </c>
      <c r="AP750" s="30">
        <f t="shared" si="487"/>
        <v>19.493882694704595</v>
      </c>
      <c r="AQ750" s="30">
        <f t="shared" si="488"/>
        <v>-19.244228782212005</v>
      </c>
      <c r="AR750" s="31">
        <f t="shared" si="513"/>
        <v>-52.704706477338419</v>
      </c>
      <c r="AS750" s="33">
        <f t="shared" si="514"/>
        <v>-180.0495142195735</v>
      </c>
      <c r="AT750" s="31">
        <f t="shared" si="515"/>
        <v>49.20445665286173</v>
      </c>
      <c r="AU750" s="31">
        <f t="shared" si="516"/>
        <v>89.801435928603254</v>
      </c>
      <c r="AV750" s="32">
        <f t="shared" si="517"/>
        <v>-29.964556452291795</v>
      </c>
      <c r="AW750" s="31">
        <f t="shared" si="518"/>
        <v>-88.18043400319209</v>
      </c>
      <c r="AX750" s="34">
        <f t="shared" si="519"/>
        <v>19.239900200569934</v>
      </c>
      <c r="AY750" s="35">
        <f t="shared" si="520"/>
        <v>1.6210019254111643</v>
      </c>
      <c r="AZ750" s="10">
        <f t="shared" si="494"/>
        <v>-182.38809677797448</v>
      </c>
      <c r="BA750" s="10">
        <f t="shared" si="495"/>
        <v>-358.40674892345237</v>
      </c>
      <c r="BB750" s="10">
        <f t="shared" si="521"/>
        <v>-178.40674892345237</v>
      </c>
      <c r="BC750" s="62"/>
      <c r="BD750" s="60">
        <f t="shared" si="522"/>
        <v>-182</v>
      </c>
      <c r="BE750" s="60">
        <f t="shared" si="523"/>
        <v>-358</v>
      </c>
      <c r="BF750" s="60">
        <f t="shared" si="524"/>
        <v>-178</v>
      </c>
      <c r="BI750" s="37">
        <f t="shared" si="489"/>
        <v>-73.702690457389764</v>
      </c>
      <c r="BJ750" s="37">
        <f t="shared" si="490"/>
        <v>-89.988169908256808</v>
      </c>
      <c r="BK750" s="37">
        <f t="shared" si="491"/>
        <v>-75.220600043816233</v>
      </c>
      <c r="BL750" s="37">
        <f t="shared" si="492"/>
        <v>-89.99006672103323</v>
      </c>
    </row>
    <row r="751" spans="22:64" x14ac:dyDescent="0.35">
      <c r="V751" s="29">
        <v>8.4700000000001197</v>
      </c>
      <c r="W751" s="38">
        <f t="shared" si="496"/>
        <v>2951209226.6672058</v>
      </c>
      <c r="X751" s="30">
        <f t="shared" si="493"/>
        <v>-6.6910605961528935</v>
      </c>
      <c r="Y751" s="31">
        <f t="shared" si="497"/>
        <v>-112.81131545118043</v>
      </c>
      <c r="Z751" s="31">
        <f t="shared" si="498"/>
        <v>-89.999868913834476</v>
      </c>
      <c r="AA751" s="31">
        <f t="shared" si="499"/>
        <v>90.630411639546779</v>
      </c>
      <c r="AB751" s="31">
        <f t="shared" si="500"/>
        <v>-89.99831499167658</v>
      </c>
      <c r="AC751" s="31">
        <f t="shared" si="501"/>
        <v>60.926625883340961</v>
      </c>
      <c r="AD751" s="31">
        <f t="shared" si="502"/>
        <v>89.948501877412355</v>
      </c>
      <c r="AE751" s="31">
        <f t="shared" si="503"/>
        <v>32.054661475554411</v>
      </c>
      <c r="AF751" s="31">
        <f t="shared" si="504"/>
        <v>-90.049682028098687</v>
      </c>
      <c r="AG751" s="31">
        <f t="shared" si="486"/>
        <v>73.803921600570277</v>
      </c>
      <c r="AH751" s="31">
        <f t="shared" si="505"/>
        <v>-177.22931870757384</v>
      </c>
      <c r="AI751" s="31">
        <f t="shared" si="506"/>
        <v>-89.999999921176325</v>
      </c>
      <c r="AJ751" s="31">
        <f t="shared" si="507"/>
        <v>110.22435834093186</v>
      </c>
      <c r="AK751" s="31">
        <f t="shared" si="508"/>
        <v>89.999823434960717</v>
      </c>
      <c r="AL751" s="32">
        <f t="shared" si="509"/>
        <v>-91.80798326470719</v>
      </c>
      <c r="AM751" s="31">
        <f t="shared" si="510"/>
        <v>-89.998528624673028</v>
      </c>
      <c r="AN751" s="31">
        <f t="shared" si="511"/>
        <v>-85.009022030778894</v>
      </c>
      <c r="AO751" s="31">
        <f t="shared" si="512"/>
        <v>-89.998705110888636</v>
      </c>
      <c r="AP751" s="30">
        <f t="shared" si="487"/>
        <v>19.493882694704595</v>
      </c>
      <c r="AQ751" s="30">
        <f t="shared" si="488"/>
        <v>-19.244228782212005</v>
      </c>
      <c r="AR751" s="31">
        <f t="shared" si="513"/>
        <v>-52.704706642731892</v>
      </c>
      <c r="AS751" s="33">
        <f t="shared" si="514"/>
        <v>-180.04838713898732</v>
      </c>
      <c r="AT751" s="31">
        <f t="shared" si="515"/>
        <v>49.404454305268636</v>
      </c>
      <c r="AU751" s="31">
        <f t="shared" si="516"/>
        <v>89.805955763722764</v>
      </c>
      <c r="AV751" s="32">
        <f t="shared" si="517"/>
        <v>-30.16435938135562</v>
      </c>
      <c r="AW751" s="31">
        <f t="shared" si="518"/>
        <v>-88.221825482372154</v>
      </c>
      <c r="AX751" s="34">
        <f t="shared" si="519"/>
        <v>19.240094923913016</v>
      </c>
      <c r="AY751" s="35">
        <f t="shared" si="520"/>
        <v>1.5841302813506104</v>
      </c>
      <c r="AZ751" s="10">
        <f t="shared" si="494"/>
        <v>-182.78790220581692</v>
      </c>
      <c r="BA751" s="10">
        <f t="shared" si="495"/>
        <v>-358.44298888171369</v>
      </c>
      <c r="BB751" s="10">
        <f t="shared" si="521"/>
        <v>-178.44298888171369</v>
      </c>
      <c r="BC751" s="37"/>
      <c r="BD751" s="60">
        <f t="shared" si="522"/>
        <v>-183</v>
      </c>
      <c r="BE751" s="60">
        <f t="shared" si="523"/>
        <v>-358</v>
      </c>
      <c r="BF751" s="60">
        <f t="shared" si="524"/>
        <v>-178</v>
      </c>
      <c r="BI751" s="37">
        <f t="shared" si="489"/>
        <v>-73.902690449056806</v>
      </c>
      <c r="BJ751" s="37">
        <f t="shared" si="490"/>
        <v>-89.988439194013836</v>
      </c>
      <c r="BK751" s="37">
        <f t="shared" si="491"/>
        <v>-75.420600037941227</v>
      </c>
      <c r="BL751" s="37">
        <f t="shared" si="492"/>
        <v>-89.990292830063154</v>
      </c>
    </row>
    <row r="752" spans="22:64" x14ac:dyDescent="0.35">
      <c r="V752" s="29">
        <v>8.4800000000001194</v>
      </c>
      <c r="W752" s="38">
        <f t="shared" si="496"/>
        <v>3019951720.4028554</v>
      </c>
      <c r="X752" s="30">
        <f t="shared" si="493"/>
        <v>-6.6910605961528935</v>
      </c>
      <c r="Y752" s="31">
        <f t="shared" si="497"/>
        <v>-113.01131545117941</v>
      </c>
      <c r="Z752" s="31">
        <f t="shared" si="498"/>
        <v>-89.999871897719899</v>
      </c>
      <c r="AA752" s="31">
        <f t="shared" si="499"/>
        <v>90.830411639377715</v>
      </c>
      <c r="AB752" s="31">
        <f t="shared" si="500"/>
        <v>-89.998353347148722</v>
      </c>
      <c r="AC752" s="31">
        <f t="shared" si="501"/>
        <v>61.126625725432355</v>
      </c>
      <c r="AD752" s="31">
        <f t="shared" si="502"/>
        <v>89.949674117188053</v>
      </c>
      <c r="AE752" s="31">
        <f t="shared" si="503"/>
        <v>32.254661317477762</v>
      </c>
      <c r="AF752" s="31">
        <f t="shared" si="504"/>
        <v>-90.048551127680568</v>
      </c>
      <c r="AG752" s="31">
        <f t="shared" si="486"/>
        <v>73.803921600570277</v>
      </c>
      <c r="AH752" s="31">
        <f t="shared" si="505"/>
        <v>-177.42931870757386</v>
      </c>
      <c r="AI752" s="31">
        <f t="shared" si="506"/>
        <v>-89.999999922970559</v>
      </c>
      <c r="AJ752" s="31">
        <f t="shared" si="507"/>
        <v>110.42435834092998</v>
      </c>
      <c r="AK752" s="31">
        <f t="shared" si="508"/>
        <v>89.999827454071706</v>
      </c>
      <c r="AL752" s="32">
        <f t="shared" si="509"/>
        <v>-92.007983264578286</v>
      </c>
      <c r="AM752" s="31">
        <f t="shared" si="510"/>
        <v>-89.99856211726447</v>
      </c>
      <c r="AN752" s="31">
        <f t="shared" si="511"/>
        <v>-85.20902203065188</v>
      </c>
      <c r="AO752" s="31">
        <f t="shared" si="512"/>
        <v>-89.998734586163323</v>
      </c>
      <c r="AP752" s="30">
        <f t="shared" si="487"/>
        <v>19.493882694704595</v>
      </c>
      <c r="AQ752" s="30">
        <f t="shared" si="488"/>
        <v>-19.244228782212005</v>
      </c>
      <c r="AR752" s="31">
        <f t="shared" si="513"/>
        <v>-52.704706800681528</v>
      </c>
      <c r="AS752" s="33">
        <f t="shared" si="514"/>
        <v>-180.04728571384391</v>
      </c>
      <c r="AT752" s="31">
        <f t="shared" si="515"/>
        <v>49.604452063333454</v>
      </c>
      <c r="AU752" s="31">
        <f t="shared" si="516"/>
        <v>89.810372717167809</v>
      </c>
      <c r="AV752" s="32">
        <f t="shared" si="517"/>
        <v>-30.364171171724408</v>
      </c>
      <c r="AW752" s="31">
        <f t="shared" si="518"/>
        <v>-88.262276570551009</v>
      </c>
      <c r="AX752" s="34">
        <f t="shared" si="519"/>
        <v>19.240280891609046</v>
      </c>
      <c r="AY752" s="35">
        <f t="shared" si="520"/>
        <v>1.5480961466167997</v>
      </c>
      <c r="AZ752" s="10">
        <f t="shared" si="494"/>
        <v>-183.187716382502</v>
      </c>
      <c r="BA752" s="10">
        <f t="shared" si="495"/>
        <v>-358.4784057095298</v>
      </c>
      <c r="BB752" s="10">
        <f t="shared" si="521"/>
        <v>-178.4784057095298</v>
      </c>
      <c r="BC752" s="37"/>
      <c r="BD752" s="60">
        <f t="shared" si="522"/>
        <v>-183</v>
      </c>
      <c r="BE752" s="60">
        <f t="shared" si="523"/>
        <v>-358</v>
      </c>
      <c r="BF752" s="60">
        <f t="shared" si="524"/>
        <v>-178</v>
      </c>
      <c r="BI752" s="37">
        <f t="shared" si="489"/>
        <v>-74.102690441098886</v>
      </c>
      <c r="BJ752" s="37">
        <f t="shared" si="490"/>
        <v>-89.988702350079166</v>
      </c>
      <c r="BK752" s="37">
        <f t="shared" si="491"/>
        <v>-75.620600032330643</v>
      </c>
      <c r="BL752" s="37">
        <f t="shared" si="492"/>
        <v>-89.990513792223496</v>
      </c>
    </row>
    <row r="753" spans="22:64" x14ac:dyDescent="0.35">
      <c r="V753" s="29">
        <v>8.4900000000001192</v>
      </c>
      <c r="W753" s="36">
        <f t="shared" si="496"/>
        <v>3090295432.5144486</v>
      </c>
      <c r="X753" s="30">
        <f t="shared" si="493"/>
        <v>-6.6910605961528935</v>
      </c>
      <c r="Y753" s="31">
        <f t="shared" si="497"/>
        <v>-113.21131545117844</v>
      </c>
      <c r="Z753" s="31">
        <f t="shared" si="498"/>
        <v>-89.999874813683789</v>
      </c>
      <c r="AA753" s="31">
        <f t="shared" si="499"/>
        <v>91.030411639216283</v>
      </c>
      <c r="AB753" s="31">
        <f t="shared" si="500"/>
        <v>-89.998390829543709</v>
      </c>
      <c r="AC753" s="31">
        <f t="shared" si="501"/>
        <v>61.326625574630796</v>
      </c>
      <c r="AD753" s="31">
        <f t="shared" si="502"/>
        <v>89.950819673569484</v>
      </c>
      <c r="AE753" s="31">
        <f t="shared" si="503"/>
        <v>32.454661166515749</v>
      </c>
      <c r="AF753" s="31">
        <f t="shared" si="504"/>
        <v>-90.047445969658028</v>
      </c>
      <c r="AG753" s="31">
        <f t="shared" si="486"/>
        <v>73.803921600570277</v>
      </c>
      <c r="AH753" s="31">
        <f t="shared" si="505"/>
        <v>-177.62931870757384</v>
      </c>
      <c r="AI753" s="31">
        <f t="shared" si="506"/>
        <v>-89.99999992472398</v>
      </c>
      <c r="AJ753" s="31">
        <f t="shared" si="507"/>
        <v>110.62435834092823</v>
      </c>
      <c r="AK753" s="31">
        <f t="shared" si="508"/>
        <v>89.999831381696538</v>
      </c>
      <c r="AL753" s="32">
        <f t="shared" si="509"/>
        <v>-92.20798326445518</v>
      </c>
      <c r="AM753" s="31">
        <f t="shared" si="510"/>
        <v>-89.998594847471452</v>
      </c>
      <c r="AN753" s="31">
        <f t="shared" si="511"/>
        <v>-85.409022030530522</v>
      </c>
      <c r="AO753" s="31">
        <f t="shared" si="512"/>
        <v>-89.998763390498894</v>
      </c>
      <c r="AP753" s="30">
        <f t="shared" si="487"/>
        <v>19.493882694704595</v>
      </c>
      <c r="AQ753" s="30">
        <f t="shared" si="488"/>
        <v>-19.244228782212005</v>
      </c>
      <c r="AR753" s="31">
        <f t="shared" si="513"/>
        <v>-52.704706951522184</v>
      </c>
      <c r="AS753" s="33">
        <f t="shared" si="514"/>
        <v>-180.04620936015692</v>
      </c>
      <c r="AT753" s="31">
        <f t="shared" si="515"/>
        <v>49.80444992230089</v>
      </c>
      <c r="AU753" s="31">
        <f t="shared" si="516"/>
        <v>89.814689130655438</v>
      </c>
      <c r="AV753" s="32">
        <f t="shared" si="517"/>
        <v>-30.563991425307634</v>
      </c>
      <c r="AW753" s="31">
        <f t="shared" si="518"/>
        <v>-88.301808554038431</v>
      </c>
      <c r="AX753" s="34">
        <f t="shared" si="519"/>
        <v>19.240458496993256</v>
      </c>
      <c r="AY753" s="35">
        <f t="shared" si="520"/>
        <v>1.5128805766170075</v>
      </c>
      <c r="AZ753" s="10">
        <f t="shared" si="494"/>
        <v>-183.58753891500061</v>
      </c>
      <c r="BA753" s="10">
        <f t="shared" si="495"/>
        <v>-358.51301802419277</v>
      </c>
      <c r="BB753" s="10">
        <f t="shared" si="521"/>
        <v>-178.51301802419277</v>
      </c>
      <c r="BC753" s="62"/>
      <c r="BD753" s="60">
        <f t="shared" si="522"/>
        <v>-184</v>
      </c>
      <c r="BE753" s="60">
        <f t="shared" si="523"/>
        <v>-359</v>
      </c>
      <c r="BF753" s="60">
        <f t="shared" si="524"/>
        <v>-179</v>
      </c>
      <c r="BI753" s="37">
        <f t="shared" si="489"/>
        <v>-74.302690433499123</v>
      </c>
      <c r="BJ753" s="37">
        <f t="shared" si="490"/>
        <v>-89.988959515981591</v>
      </c>
      <c r="BK753" s="37">
        <f t="shared" si="491"/>
        <v>-75.820600026972571</v>
      </c>
      <c r="BL753" s="37">
        <f t="shared" si="492"/>
        <v>-89.990729724671269</v>
      </c>
    </row>
    <row r="754" spans="22:64" x14ac:dyDescent="0.35">
      <c r="V754" s="29">
        <v>8.5000000000001208</v>
      </c>
      <c r="W754" s="38">
        <f t="shared" si="496"/>
        <v>3162277660.1692681</v>
      </c>
      <c r="X754" s="30">
        <f t="shared" si="493"/>
        <v>-6.6910605961528935</v>
      </c>
      <c r="Y754" s="31">
        <f t="shared" si="497"/>
        <v>-113.41131545117753</v>
      </c>
      <c r="Z754" s="31">
        <f t="shared" si="498"/>
        <v>-89.999877663272258</v>
      </c>
      <c r="AA754" s="31">
        <f t="shared" si="499"/>
        <v>91.230411639062112</v>
      </c>
      <c r="AB754" s="31">
        <f t="shared" si="500"/>
        <v>-89.998427458735236</v>
      </c>
      <c r="AC754" s="31">
        <f t="shared" si="501"/>
        <v>61.526625430616463</v>
      </c>
      <c r="AD754" s="31">
        <f t="shared" si="502"/>
        <v>89.951939153942106</v>
      </c>
      <c r="AE754" s="31">
        <f t="shared" si="503"/>
        <v>32.654661022348151</v>
      </c>
      <c r="AF754" s="31">
        <f t="shared" si="504"/>
        <v>-90.046365968065373</v>
      </c>
      <c r="AG754" s="31">
        <f t="shared" si="486"/>
        <v>73.803921600570277</v>
      </c>
      <c r="AH754" s="31">
        <f t="shared" si="505"/>
        <v>-177.82931870757386</v>
      </c>
      <c r="AI754" s="31">
        <f t="shared" si="506"/>
        <v>-89.999999926437468</v>
      </c>
      <c r="AJ754" s="31">
        <f t="shared" si="507"/>
        <v>110.82435834092655</v>
      </c>
      <c r="AK754" s="31">
        <f t="shared" si="508"/>
        <v>89.999835219917728</v>
      </c>
      <c r="AL754" s="32">
        <f t="shared" si="509"/>
        <v>-92.407983264337631</v>
      </c>
      <c r="AM754" s="31">
        <f t="shared" si="510"/>
        <v>-89.998626832647986</v>
      </c>
      <c r="AN754" s="31">
        <f t="shared" si="511"/>
        <v>-85.609022030414664</v>
      </c>
      <c r="AO754" s="31">
        <f t="shared" si="512"/>
        <v>-89.998791539167726</v>
      </c>
      <c r="AP754" s="30">
        <f t="shared" si="487"/>
        <v>19.493882694704595</v>
      </c>
      <c r="AQ754" s="30">
        <f t="shared" si="488"/>
        <v>-19.244228782212005</v>
      </c>
      <c r="AR754" s="31">
        <f t="shared" si="513"/>
        <v>-52.704707095573923</v>
      </c>
      <c r="AS754" s="33">
        <f t="shared" si="514"/>
        <v>-180.04515750723311</v>
      </c>
      <c r="AT754" s="31">
        <f t="shared" si="515"/>
        <v>50.004447877629701</v>
      </c>
      <c r="AU754" s="31">
        <f t="shared" si="516"/>
        <v>89.818907292609111</v>
      </c>
      <c r="AV754" s="32">
        <f t="shared" si="517"/>
        <v>-30.763819761867339</v>
      </c>
      <c r="AW754" s="31">
        <f t="shared" si="518"/>
        <v>-88.34044224257579</v>
      </c>
      <c r="AX754" s="34">
        <f t="shared" si="519"/>
        <v>19.240628115762362</v>
      </c>
      <c r="AY754" s="35">
        <f t="shared" si="520"/>
        <v>1.4784650500333214</v>
      </c>
      <c r="AZ754" s="10">
        <f t="shared" si="494"/>
        <v>-183.9873694279087</v>
      </c>
      <c r="BA754" s="10">
        <f t="shared" si="495"/>
        <v>-358.54684402717032</v>
      </c>
      <c r="BB754" s="10">
        <f t="shared" si="521"/>
        <v>-178.54684402717032</v>
      </c>
      <c r="BC754" s="37"/>
      <c r="BD754" s="60">
        <f t="shared" si="522"/>
        <v>-184</v>
      </c>
      <c r="BE754" s="60">
        <f t="shared" si="523"/>
        <v>-359</v>
      </c>
      <c r="BF754" s="60">
        <f t="shared" si="524"/>
        <v>-179</v>
      </c>
      <c r="BI754" s="37">
        <f t="shared" si="489"/>
        <v>-74.502690426241458</v>
      </c>
      <c r="BJ754" s="37">
        <f t="shared" si="490"/>
        <v>-89.989210828073837</v>
      </c>
      <c r="BK754" s="37">
        <f t="shared" si="491"/>
        <v>-76.020600021855685</v>
      </c>
      <c r="BL754" s="37">
        <f t="shared" si="492"/>
        <v>-89.990940741896694</v>
      </c>
    </row>
    <row r="755" spans="22:64" x14ac:dyDescent="0.35">
      <c r="V755" s="29">
        <v>8.5100000000001206</v>
      </c>
      <c r="W755" s="38">
        <f t="shared" si="496"/>
        <v>3235936569.2971921</v>
      </c>
      <c r="X755" s="30">
        <f t="shared" si="493"/>
        <v>-6.6910605961528935</v>
      </c>
      <c r="Y755" s="31">
        <f t="shared" si="497"/>
        <v>-113.61131545117664</v>
      </c>
      <c r="Z755" s="31">
        <f t="shared" si="498"/>
        <v>-89.999880447996162</v>
      </c>
      <c r="AA755" s="31">
        <f t="shared" si="499"/>
        <v>91.430411638914876</v>
      </c>
      <c r="AB755" s="31">
        <f t="shared" si="500"/>
        <v>-89.998463254144554</v>
      </c>
      <c r="AC755" s="31">
        <f t="shared" si="501"/>
        <v>61.726625293083814</v>
      </c>
      <c r="AD755" s="31">
        <f t="shared" si="502"/>
        <v>89.95303315186581</v>
      </c>
      <c r="AE755" s="31">
        <f t="shared" si="503"/>
        <v>32.854660884669158</v>
      </c>
      <c r="AF755" s="31">
        <f t="shared" si="504"/>
        <v>-90.045310550274905</v>
      </c>
      <c r="AG755" s="31">
        <f t="shared" si="486"/>
        <v>73.803921600570277</v>
      </c>
      <c r="AH755" s="31">
        <f t="shared" si="505"/>
        <v>-178.02931870757388</v>
      </c>
      <c r="AI755" s="31">
        <f t="shared" si="506"/>
        <v>-89.999999928111961</v>
      </c>
      <c r="AJ755" s="31">
        <f t="shared" si="507"/>
        <v>111.02435834092492</v>
      </c>
      <c r="AK755" s="31">
        <f t="shared" si="508"/>
        <v>89.999838970770327</v>
      </c>
      <c r="AL755" s="32">
        <f t="shared" si="509"/>
        <v>-92.607983264225368</v>
      </c>
      <c r="AM755" s="31">
        <f t="shared" si="510"/>
        <v>-89.998658089752993</v>
      </c>
      <c r="AN755" s="31">
        <f t="shared" si="511"/>
        <v>-85.80902203030405</v>
      </c>
      <c r="AO755" s="31">
        <f t="shared" si="512"/>
        <v>-89.998819047094628</v>
      </c>
      <c r="AP755" s="30">
        <f t="shared" si="487"/>
        <v>19.493882694704595</v>
      </c>
      <c r="AQ755" s="30">
        <f t="shared" si="488"/>
        <v>-19.244228782212005</v>
      </c>
      <c r="AR755" s="31">
        <f t="shared" si="513"/>
        <v>-52.704707233142301</v>
      </c>
      <c r="AS755" s="33">
        <f t="shared" si="514"/>
        <v>-180.04412959736953</v>
      </c>
      <c r="AT755" s="31">
        <f t="shared" si="515"/>
        <v>50.20444592498297</v>
      </c>
      <c r="AU755" s="31">
        <f t="shared" si="516"/>
        <v>89.823029439371155</v>
      </c>
      <c r="AV755" s="32">
        <f t="shared" si="517"/>
        <v>-30.963655818220172</v>
      </c>
      <c r="AW755" s="31">
        <f t="shared" si="518"/>
        <v>-88.378197979654047</v>
      </c>
      <c r="AX755" s="34">
        <f t="shared" si="519"/>
        <v>19.240790106762798</v>
      </c>
      <c r="AY755" s="35">
        <f t="shared" si="520"/>
        <v>1.4448314597171077</v>
      </c>
      <c r="AZ755" s="10">
        <f t="shared" si="494"/>
        <v>-184.38720756265897</v>
      </c>
      <c r="BA755" s="10">
        <f t="shared" si="495"/>
        <v>-358.57990151304119</v>
      </c>
      <c r="BB755" s="10">
        <f t="shared" si="521"/>
        <v>-178.57990151304119</v>
      </c>
      <c r="BC755" s="37"/>
      <c r="BD755" s="60">
        <f t="shared" si="522"/>
        <v>-184</v>
      </c>
      <c r="BE755" s="60">
        <f t="shared" si="523"/>
        <v>-359</v>
      </c>
      <c r="BF755" s="60">
        <f t="shared" si="524"/>
        <v>-179</v>
      </c>
      <c r="BI755" s="37">
        <f t="shared" si="489"/>
        <v>-74.7026904193104</v>
      </c>
      <c r="BJ755" s="37">
        <f t="shared" si="490"/>
        <v>-89.989456419604849</v>
      </c>
      <c r="BK755" s="37">
        <f t="shared" si="491"/>
        <v>-76.220600016969072</v>
      </c>
      <c r="BL755" s="37">
        <f t="shared" si="492"/>
        <v>-89.99114695578389</v>
      </c>
    </row>
    <row r="756" spans="22:64" x14ac:dyDescent="0.35">
      <c r="V756" s="29">
        <v>8.5200000000001204</v>
      </c>
      <c r="W756" s="36">
        <f t="shared" si="496"/>
        <v>3311311214.8268294</v>
      </c>
      <c r="X756" s="30">
        <f t="shared" si="493"/>
        <v>-6.6910605961528935</v>
      </c>
      <c r="Y756" s="31">
        <f t="shared" si="497"/>
        <v>-113.81131545117576</v>
      </c>
      <c r="Z756" s="31">
        <f t="shared" si="498"/>
        <v>-89.999883169331994</v>
      </c>
      <c r="AA756" s="31">
        <f t="shared" si="499"/>
        <v>91.630411638774234</v>
      </c>
      <c r="AB756" s="31">
        <f t="shared" si="500"/>
        <v>-89.998498234750897</v>
      </c>
      <c r="AC756" s="31">
        <f t="shared" si="501"/>
        <v>61.926625161741107</v>
      </c>
      <c r="AD756" s="31">
        <f t="shared" si="502"/>
        <v>89.954102247389599</v>
      </c>
      <c r="AE756" s="31">
        <f t="shared" si="503"/>
        <v>33.054660753186688</v>
      </c>
      <c r="AF756" s="31">
        <f t="shared" si="504"/>
        <v>-90.044279156693293</v>
      </c>
      <c r="AG756" s="31">
        <f t="shared" si="486"/>
        <v>73.803921600570277</v>
      </c>
      <c r="AH756" s="31">
        <f t="shared" si="505"/>
        <v>-178.22931870757387</v>
      </c>
      <c r="AI756" s="31">
        <f t="shared" si="506"/>
        <v>-89.999999929748327</v>
      </c>
      <c r="AJ756" s="31">
        <f t="shared" si="507"/>
        <v>111.22435834092336</v>
      </c>
      <c r="AK756" s="31">
        <f t="shared" si="508"/>
        <v>89.999842636243102</v>
      </c>
      <c r="AL756" s="32">
        <f t="shared" si="509"/>
        <v>-92.807983264118121</v>
      </c>
      <c r="AM756" s="31">
        <f t="shared" si="510"/>
        <v>-89.998688635359429</v>
      </c>
      <c r="AN756" s="31">
        <f t="shared" si="511"/>
        <v>-86.009022030198352</v>
      </c>
      <c r="AO756" s="31">
        <f t="shared" si="512"/>
        <v>-89.998845928864654</v>
      </c>
      <c r="AP756" s="30">
        <f t="shared" si="487"/>
        <v>19.493882694704595</v>
      </c>
      <c r="AQ756" s="30">
        <f t="shared" si="488"/>
        <v>-19.244228782212005</v>
      </c>
      <c r="AR756" s="31">
        <f t="shared" si="513"/>
        <v>-52.704707364519074</v>
      </c>
      <c r="AS756" s="33">
        <f t="shared" si="514"/>
        <v>-180.04312508555796</v>
      </c>
      <c r="AT756" s="31">
        <f t="shared" si="515"/>
        <v>50.40444406021895</v>
      </c>
      <c r="AU756" s="31">
        <f t="shared" si="516"/>
        <v>89.827057756387518</v>
      </c>
      <c r="AV756" s="32">
        <f t="shared" si="517"/>
        <v>-31.16349924747513</v>
      </c>
      <c r="AW756" s="31">
        <f t="shared" si="518"/>
        <v>-88.41509565263209</v>
      </c>
      <c r="AX756" s="34">
        <f t="shared" si="519"/>
        <v>19.24094481274382</v>
      </c>
      <c r="AY756" s="35">
        <f t="shared" si="520"/>
        <v>1.4119621037554282</v>
      </c>
      <c r="AZ756" s="10">
        <f t="shared" si="494"/>
        <v>-184.7870529767689</v>
      </c>
      <c r="BA756" s="10">
        <f t="shared" si="495"/>
        <v>-358.61220787826312</v>
      </c>
      <c r="BB756" s="10">
        <f t="shared" si="521"/>
        <v>-178.61220787826312</v>
      </c>
      <c r="BC756" s="62"/>
      <c r="BD756" s="60">
        <f t="shared" si="522"/>
        <v>-185</v>
      </c>
      <c r="BE756" s="60">
        <f t="shared" si="523"/>
        <v>-359</v>
      </c>
      <c r="BF756" s="60">
        <f t="shared" si="524"/>
        <v>-179</v>
      </c>
      <c r="BI756" s="37">
        <f t="shared" si="489"/>
        <v>-74.902690412691271</v>
      </c>
      <c r="BJ756" s="37">
        <f t="shared" si="490"/>
        <v>-89.98969642079048</v>
      </c>
      <c r="BK756" s="37">
        <f t="shared" si="491"/>
        <v>-76.420600012302359</v>
      </c>
      <c r="BL756" s="37">
        <f t="shared" si="492"/>
        <v>-89.991348475670151</v>
      </c>
    </row>
    <row r="757" spans="22:64" x14ac:dyDescent="0.35">
      <c r="V757" s="29">
        <v>8.5300000000001202</v>
      </c>
      <c r="W757" s="38">
        <f t="shared" si="496"/>
        <v>3388441561.3929653</v>
      </c>
      <c r="X757" s="30">
        <f t="shared" si="493"/>
        <v>-6.6910605961528935</v>
      </c>
      <c r="Y757" s="31">
        <f t="shared" si="497"/>
        <v>-114.01131545117494</v>
      </c>
      <c r="Z757" s="31">
        <f t="shared" si="498"/>
        <v>-89.999885828722682</v>
      </c>
      <c r="AA757" s="31">
        <f t="shared" si="499"/>
        <v>91.83041163863993</v>
      </c>
      <c r="AB757" s="31">
        <f t="shared" si="500"/>
        <v>-89.998532419101423</v>
      </c>
      <c r="AC757" s="31">
        <f t="shared" si="501"/>
        <v>62.126625036309818</v>
      </c>
      <c r="AD757" s="31">
        <f t="shared" si="502"/>
        <v>89.955147007359074</v>
      </c>
      <c r="AE757" s="31">
        <f t="shared" si="503"/>
        <v>33.254660627621917</v>
      </c>
      <c r="AF757" s="31">
        <f t="shared" si="504"/>
        <v>-90.043271240465032</v>
      </c>
      <c r="AG757" s="31">
        <f t="shared" si="486"/>
        <v>73.803921600570277</v>
      </c>
      <c r="AH757" s="31">
        <f t="shared" si="505"/>
        <v>-178.42931870757386</v>
      </c>
      <c r="AI757" s="31">
        <f t="shared" si="506"/>
        <v>-89.999999931347446</v>
      </c>
      <c r="AJ757" s="31">
        <f t="shared" si="507"/>
        <v>111.42435834092188</v>
      </c>
      <c r="AK757" s="31">
        <f t="shared" si="508"/>
        <v>89.999846218279529</v>
      </c>
      <c r="AL757" s="32">
        <f t="shared" si="509"/>
        <v>-93.007983264015735</v>
      </c>
      <c r="AM757" s="31">
        <f t="shared" si="510"/>
        <v>-89.998718485662991</v>
      </c>
      <c r="AN757" s="31">
        <f t="shared" si="511"/>
        <v>-86.209022030097429</v>
      </c>
      <c r="AO757" s="31">
        <f t="shared" si="512"/>
        <v>-89.998872198730908</v>
      </c>
      <c r="AP757" s="30">
        <f t="shared" si="487"/>
        <v>19.493882694704595</v>
      </c>
      <c r="AQ757" s="30">
        <f t="shared" si="488"/>
        <v>-19.244228782212005</v>
      </c>
      <c r="AR757" s="31">
        <f t="shared" si="513"/>
        <v>-52.704707489982923</v>
      </c>
      <c r="AS757" s="33">
        <f t="shared" si="514"/>
        <v>-180.04214343919594</v>
      </c>
      <c r="AT757" s="31">
        <f t="shared" si="515"/>
        <v>50.604442279382425</v>
      </c>
      <c r="AU757" s="31">
        <f t="shared" si="516"/>
        <v>89.830994379365848</v>
      </c>
      <c r="AV757" s="32">
        <f t="shared" si="517"/>
        <v>-31.363349718304974</v>
      </c>
      <c r="AW757" s="31">
        <f t="shared" si="518"/>
        <v>-88.451154702657462</v>
      </c>
      <c r="AX757" s="34">
        <f t="shared" si="519"/>
        <v>19.241092561077451</v>
      </c>
      <c r="AY757" s="35">
        <f t="shared" si="520"/>
        <v>1.3798396767083858</v>
      </c>
      <c r="AZ757" s="10">
        <f t="shared" si="494"/>
        <v>-185.18690534312123</v>
      </c>
      <c r="BA757" s="10">
        <f t="shared" si="495"/>
        <v>-358.64378012977403</v>
      </c>
      <c r="BB757" s="10">
        <f t="shared" si="521"/>
        <v>-178.64378012977403</v>
      </c>
      <c r="BC757" s="37"/>
      <c r="BD757" s="60">
        <f t="shared" si="522"/>
        <v>-185</v>
      </c>
      <c r="BE757" s="60">
        <f t="shared" si="523"/>
        <v>-359</v>
      </c>
      <c r="BF757" s="60">
        <f t="shared" si="524"/>
        <v>-179</v>
      </c>
      <c r="BI757" s="37">
        <f t="shared" si="489"/>
        <v>-75.102690406370073</v>
      </c>
      <c r="BJ757" s="37">
        <f t="shared" si="490"/>
        <v>-89.98993095888251</v>
      </c>
      <c r="BK757" s="37">
        <f t="shared" si="491"/>
        <v>-76.620600007845695</v>
      </c>
      <c r="BL757" s="37">
        <f t="shared" si="492"/>
        <v>-89.991545408403965</v>
      </c>
    </row>
    <row r="758" spans="22:64" x14ac:dyDescent="0.35">
      <c r="V758" s="29">
        <v>8.5400000000001199</v>
      </c>
      <c r="W758" s="38">
        <f t="shared" si="496"/>
        <v>3467368504.5262775</v>
      </c>
      <c r="X758" s="30">
        <f t="shared" si="493"/>
        <v>-6.6910605961528935</v>
      </c>
      <c r="Y758" s="31">
        <f t="shared" si="497"/>
        <v>-114.21131545117417</v>
      </c>
      <c r="Z758" s="31">
        <f t="shared" si="498"/>
        <v>-89.999888427578242</v>
      </c>
      <c r="AA758" s="31">
        <f t="shared" si="499"/>
        <v>92.030411638511694</v>
      </c>
      <c r="AB758" s="31">
        <f t="shared" si="500"/>
        <v>-89.998565825321123</v>
      </c>
      <c r="AC758" s="31">
        <f t="shared" si="501"/>
        <v>62.326624916523876</v>
      </c>
      <c r="AD758" s="31">
        <f t="shared" si="502"/>
        <v>89.956167985717045</v>
      </c>
      <c r="AE758" s="31">
        <f t="shared" si="503"/>
        <v>33.454660507708503</v>
      </c>
      <c r="AF758" s="31">
        <f t="shared" si="504"/>
        <v>-90.04228626718232</v>
      </c>
      <c r="AG758" s="31">
        <f t="shared" si="486"/>
        <v>73.803921600570277</v>
      </c>
      <c r="AH758" s="31">
        <f t="shared" si="505"/>
        <v>-178.62931870757387</v>
      </c>
      <c r="AI758" s="31">
        <f t="shared" si="506"/>
        <v>-89.999999932910171</v>
      </c>
      <c r="AJ758" s="31">
        <f t="shared" si="507"/>
        <v>111.62435834092048</v>
      </c>
      <c r="AK758" s="31">
        <f t="shared" si="508"/>
        <v>89.999849718778862</v>
      </c>
      <c r="AL758" s="32">
        <f t="shared" si="509"/>
        <v>-93.207983263917939</v>
      </c>
      <c r="AM758" s="31">
        <f t="shared" si="510"/>
        <v>-89.998747656490664</v>
      </c>
      <c r="AN758" s="31">
        <f t="shared" si="511"/>
        <v>-86.409022030001054</v>
      </c>
      <c r="AO758" s="31">
        <f t="shared" si="512"/>
        <v>-89.998897870621974</v>
      </c>
      <c r="AP758" s="30">
        <f t="shared" si="487"/>
        <v>19.493882694704595</v>
      </c>
      <c r="AQ758" s="30">
        <f t="shared" si="488"/>
        <v>-19.244228782212005</v>
      </c>
      <c r="AR758" s="31">
        <f t="shared" si="513"/>
        <v>-52.704707609799961</v>
      </c>
      <c r="AS758" s="33">
        <f t="shared" si="514"/>
        <v>-180.04118413780429</v>
      </c>
      <c r="AT758" s="31">
        <f t="shared" si="515"/>
        <v>50.804440578696067</v>
      </c>
      <c r="AU758" s="31">
        <f t="shared" si="516"/>
        <v>89.834841395406968</v>
      </c>
      <c r="AV758" s="32">
        <f t="shared" si="517"/>
        <v>-31.563206914249939</v>
      </c>
      <c r="AW758" s="31">
        <f t="shared" si="518"/>
        <v>-88.4863941343921</v>
      </c>
      <c r="AX758" s="34">
        <f t="shared" si="519"/>
        <v>19.241233664446128</v>
      </c>
      <c r="AY758" s="35">
        <f t="shared" si="520"/>
        <v>1.3484472610148686</v>
      </c>
      <c r="AZ758" s="10">
        <f t="shared" si="494"/>
        <v>-185.58676434927685</v>
      </c>
      <c r="BA758" s="10">
        <f t="shared" si="495"/>
        <v>-358.6746348934272</v>
      </c>
      <c r="BB758" s="10">
        <f t="shared" si="521"/>
        <v>-178.6746348934272</v>
      </c>
      <c r="BC758" s="37"/>
      <c r="BD758" s="60">
        <f t="shared" si="522"/>
        <v>-186</v>
      </c>
      <c r="BE758" s="60">
        <f t="shared" si="523"/>
        <v>-359</v>
      </c>
      <c r="BF758" s="60">
        <f t="shared" si="524"/>
        <v>-179</v>
      </c>
      <c r="BI758" s="37">
        <f t="shared" si="489"/>
        <v>-75.302690400333375</v>
      </c>
      <c r="BJ758" s="37">
        <f t="shared" si="490"/>
        <v>-89.990160158236108</v>
      </c>
      <c r="BK758" s="37">
        <f t="shared" si="491"/>
        <v>-76.820600003589632</v>
      </c>
      <c r="BL758" s="37">
        <f t="shared" si="492"/>
        <v>-89.991737858401677</v>
      </c>
    </row>
    <row r="759" spans="22:64" x14ac:dyDescent="0.35">
      <c r="V759" s="29">
        <v>8.5500000000001197</v>
      </c>
      <c r="W759" s="36">
        <f t="shared" si="496"/>
        <v>3548133892.3367381</v>
      </c>
      <c r="X759" s="30">
        <f t="shared" si="493"/>
        <v>-6.6910605961528935</v>
      </c>
      <c r="Y759" s="31">
        <f t="shared" si="497"/>
        <v>-114.41131545117342</v>
      </c>
      <c r="Z759" s="31">
        <f t="shared" si="498"/>
        <v>-89.999890967276627</v>
      </c>
      <c r="AA759" s="31">
        <f t="shared" si="499"/>
        <v>92.230411638389228</v>
      </c>
      <c r="AB759" s="31">
        <f t="shared" si="500"/>
        <v>-89.998598471122449</v>
      </c>
      <c r="AC759" s="31">
        <f t="shared" si="501"/>
        <v>62.526624802129184</v>
      </c>
      <c r="AD759" s="31">
        <f t="shared" si="502"/>
        <v>89.957165723797146</v>
      </c>
      <c r="AE759" s="31">
        <f t="shared" si="503"/>
        <v>33.654660393192096</v>
      </c>
      <c r="AF759" s="31">
        <f t="shared" si="504"/>
        <v>-90.04132371460193</v>
      </c>
      <c r="AG759" s="31">
        <f t="shared" si="486"/>
        <v>73.803921600570277</v>
      </c>
      <c r="AH759" s="31">
        <f t="shared" si="505"/>
        <v>-178.82931870757386</v>
      </c>
      <c r="AI759" s="31">
        <f t="shared" si="506"/>
        <v>-89.999999934437312</v>
      </c>
      <c r="AJ759" s="31">
        <f t="shared" si="507"/>
        <v>111.82435834091913</v>
      </c>
      <c r="AK759" s="31">
        <f t="shared" si="508"/>
        <v>89.999853139597093</v>
      </c>
      <c r="AL759" s="32">
        <f t="shared" si="509"/>
        <v>-93.407983263824562</v>
      </c>
      <c r="AM759" s="31">
        <f t="shared" si="510"/>
        <v>-89.998776163309245</v>
      </c>
      <c r="AN759" s="31">
        <f t="shared" si="511"/>
        <v>-86.609022029909013</v>
      </c>
      <c r="AO759" s="31">
        <f t="shared" si="512"/>
        <v>-89.998922958149464</v>
      </c>
      <c r="AP759" s="30">
        <f t="shared" si="487"/>
        <v>19.493882694704595</v>
      </c>
      <c r="AQ759" s="30">
        <f t="shared" si="488"/>
        <v>-19.244228782212005</v>
      </c>
      <c r="AR759" s="31">
        <f t="shared" si="513"/>
        <v>-52.704707724224328</v>
      </c>
      <c r="AS759" s="33">
        <f t="shared" si="514"/>
        <v>-180.04024667275138</v>
      </c>
      <c r="AT759" s="31">
        <f t="shared" si="515"/>
        <v>51.004438954552576</v>
      </c>
      <c r="AU759" s="31">
        <f t="shared" si="516"/>
        <v>89.838600844110914</v>
      </c>
      <c r="AV759" s="32">
        <f t="shared" si="517"/>
        <v>-31.763070533052581</v>
      </c>
      <c r="AW759" s="31">
        <f t="shared" si="518"/>
        <v>-88.520832525545359</v>
      </c>
      <c r="AX759" s="34">
        <f t="shared" si="519"/>
        <v>19.241368421499995</v>
      </c>
      <c r="AY759" s="35">
        <f t="shared" si="520"/>
        <v>1.3177683185655553</v>
      </c>
      <c r="AZ759" s="10">
        <f t="shared" si="494"/>
        <v>-185.98662969681783</v>
      </c>
      <c r="BA759" s="10">
        <f t="shared" si="495"/>
        <v>-358.70478842226441</v>
      </c>
      <c r="BB759" s="10">
        <f t="shared" si="521"/>
        <v>-178.70478842226441</v>
      </c>
      <c r="BC759" s="62"/>
      <c r="BD759" s="60">
        <f t="shared" si="522"/>
        <v>-186</v>
      </c>
      <c r="BE759" s="60">
        <f t="shared" si="523"/>
        <v>-359</v>
      </c>
      <c r="BF759" s="60">
        <f t="shared" si="524"/>
        <v>-179</v>
      </c>
      <c r="BI759" s="37">
        <f t="shared" si="489"/>
        <v>-75.502690394568376</v>
      </c>
      <c r="BJ759" s="37">
        <f t="shared" si="490"/>
        <v>-89.990384140375738</v>
      </c>
      <c r="BK759" s="37">
        <f t="shared" si="491"/>
        <v>-77.020599999525118</v>
      </c>
      <c r="BL759" s="37">
        <f t="shared" si="492"/>
        <v>-89.991925927702795</v>
      </c>
    </row>
    <row r="760" spans="22:64" x14ac:dyDescent="0.35">
      <c r="V760" s="29">
        <v>8.5600000000001195</v>
      </c>
      <c r="W760" s="38">
        <f t="shared" si="496"/>
        <v>3630780547.7020192</v>
      </c>
      <c r="X760" s="30">
        <f t="shared" si="493"/>
        <v>-6.6910605961528935</v>
      </c>
      <c r="Y760" s="31">
        <f t="shared" si="497"/>
        <v>-114.61131545117271</v>
      </c>
      <c r="Z760" s="31">
        <f t="shared" si="498"/>
        <v>-89.999893449164418</v>
      </c>
      <c r="AA760" s="31">
        <f t="shared" si="499"/>
        <v>92.430411638272275</v>
      </c>
      <c r="AB760" s="31">
        <f t="shared" si="500"/>
        <v>-89.998630373814606</v>
      </c>
      <c r="AC760" s="31">
        <f t="shared" si="501"/>
        <v>62.726624692883092</v>
      </c>
      <c r="AD760" s="31">
        <f t="shared" si="502"/>
        <v>89.95814075061088</v>
      </c>
      <c r="AE760" s="31">
        <f t="shared" si="503"/>
        <v>33.854660283829759</v>
      </c>
      <c r="AF760" s="31">
        <f t="shared" si="504"/>
        <v>-90.040383072368144</v>
      </c>
      <c r="AG760" s="31">
        <f t="shared" si="486"/>
        <v>73.803921600570277</v>
      </c>
      <c r="AH760" s="31">
        <f t="shared" si="505"/>
        <v>-179.02931870757385</v>
      </c>
      <c r="AI760" s="31">
        <f t="shared" si="506"/>
        <v>-89.999999935929708</v>
      </c>
      <c r="AJ760" s="31">
        <f t="shared" si="507"/>
        <v>112.02435834091786</v>
      </c>
      <c r="AK760" s="31">
        <f t="shared" si="508"/>
        <v>89.999856482547997</v>
      </c>
      <c r="AL760" s="32">
        <f t="shared" si="509"/>
        <v>-93.607983263735377</v>
      </c>
      <c r="AM760" s="31">
        <f t="shared" si="510"/>
        <v>-89.998804021233411</v>
      </c>
      <c r="AN760" s="31">
        <f t="shared" si="511"/>
        <v>-86.809022029821094</v>
      </c>
      <c r="AO760" s="31">
        <f t="shared" si="512"/>
        <v>-89.998947474615122</v>
      </c>
      <c r="AP760" s="30">
        <f t="shared" si="487"/>
        <v>19.493882694704595</v>
      </c>
      <c r="AQ760" s="30">
        <f t="shared" si="488"/>
        <v>-19.244228782212005</v>
      </c>
      <c r="AR760" s="31">
        <f t="shared" si="513"/>
        <v>-52.704707833498745</v>
      </c>
      <c r="AS760" s="33">
        <f t="shared" si="514"/>
        <v>-180.03933054698325</v>
      </c>
      <c r="AT760" s="31">
        <f t="shared" si="515"/>
        <v>51.204437403507022</v>
      </c>
      <c r="AU760" s="31">
        <f t="shared" si="516"/>
        <v>89.842274718657578</v>
      </c>
      <c r="AV760" s="32">
        <f t="shared" si="517"/>
        <v>-31.962940286022132</v>
      </c>
      <c r="AW760" s="31">
        <f t="shared" si="518"/>
        <v>-88.55448803621664</v>
      </c>
      <c r="AX760" s="34">
        <f t="shared" si="519"/>
        <v>19.24149711748489</v>
      </c>
      <c r="AY760" s="35">
        <f t="shared" si="520"/>
        <v>1.2877866824409381</v>
      </c>
      <c r="AZ760" s="10">
        <f t="shared" si="494"/>
        <v>-186.38650110072024</v>
      </c>
      <c r="BA760" s="10">
        <f t="shared" si="495"/>
        <v>-358.73425660462618</v>
      </c>
      <c r="BB760" s="10">
        <f t="shared" si="521"/>
        <v>-178.73425660462618</v>
      </c>
      <c r="BC760" s="37"/>
      <c r="BD760" s="60">
        <f t="shared" si="522"/>
        <v>-186</v>
      </c>
      <c r="BE760" s="60">
        <f t="shared" si="523"/>
        <v>-359</v>
      </c>
      <c r="BF760" s="60">
        <f t="shared" si="524"/>
        <v>-179</v>
      </c>
      <c r="BI760" s="37">
        <f t="shared" si="489"/>
        <v>-75.702690389062838</v>
      </c>
      <c r="BJ760" s="37">
        <f t="shared" si="490"/>
        <v>-89.990603024059723</v>
      </c>
      <c r="BK760" s="37">
        <f t="shared" si="491"/>
        <v>-77.220599995643539</v>
      </c>
      <c r="BL760" s="37">
        <f t="shared" si="492"/>
        <v>-89.992109716024132</v>
      </c>
    </row>
    <row r="761" spans="22:64" x14ac:dyDescent="0.35">
      <c r="V761" s="29">
        <v>8.5700000000001193</v>
      </c>
      <c r="W761" s="38">
        <f t="shared" si="496"/>
        <v>3715352290.9727545</v>
      </c>
      <c r="X761" s="30">
        <f t="shared" si="493"/>
        <v>-6.6910605961528935</v>
      </c>
      <c r="Y761" s="31">
        <f t="shared" si="497"/>
        <v>-114.81131545117205</v>
      </c>
      <c r="Z761" s="31">
        <f t="shared" si="498"/>
        <v>-89.999895874557538</v>
      </c>
      <c r="AA761" s="31">
        <f t="shared" si="499"/>
        <v>92.630411638160581</v>
      </c>
      <c r="AB761" s="31">
        <f t="shared" si="500"/>
        <v>-89.998661550312818</v>
      </c>
      <c r="AC761" s="31">
        <f t="shared" si="501"/>
        <v>62.926624588553885</v>
      </c>
      <c r="AD761" s="31">
        <f t="shared" si="502"/>
        <v>89.959093583128109</v>
      </c>
      <c r="AE761" s="31">
        <f t="shared" si="503"/>
        <v>34.054660179389522</v>
      </c>
      <c r="AF761" s="31">
        <f t="shared" si="504"/>
        <v>-90.039463841742233</v>
      </c>
      <c r="AG761" s="31">
        <f t="shared" si="486"/>
        <v>73.803921600570277</v>
      </c>
      <c r="AH761" s="31">
        <f t="shared" si="505"/>
        <v>-179.22931870757384</v>
      </c>
      <c r="AI761" s="31">
        <f t="shared" si="506"/>
        <v>-89.999999937388139</v>
      </c>
      <c r="AJ761" s="31">
        <f t="shared" si="507"/>
        <v>112.22435834091662</v>
      </c>
      <c r="AK761" s="31">
        <f t="shared" si="508"/>
        <v>89.999859749404038</v>
      </c>
      <c r="AL761" s="32">
        <f t="shared" si="509"/>
        <v>-93.807983263650215</v>
      </c>
      <c r="AM761" s="31">
        <f t="shared" si="510"/>
        <v>-89.998831245033827</v>
      </c>
      <c r="AN761" s="31">
        <f t="shared" si="511"/>
        <v>-87.009022029737153</v>
      </c>
      <c r="AO761" s="31">
        <f t="shared" si="512"/>
        <v>-89.998971433017928</v>
      </c>
      <c r="AP761" s="30">
        <f t="shared" si="487"/>
        <v>19.493882694704595</v>
      </c>
      <c r="AQ761" s="30">
        <f t="shared" si="488"/>
        <v>-19.244228782212005</v>
      </c>
      <c r="AR761" s="31">
        <f t="shared" si="513"/>
        <v>-52.704707937855041</v>
      </c>
      <c r="AS761" s="33">
        <f t="shared" si="514"/>
        <v>-180.03843527476016</v>
      </c>
      <c r="AT761" s="31">
        <f t="shared" si="515"/>
        <v>51.404435922269499</v>
      </c>
      <c r="AU761" s="31">
        <f t="shared" si="516"/>
        <v>89.845864966862948</v>
      </c>
      <c r="AV761" s="32">
        <f t="shared" si="517"/>
        <v>-32.16281589742718</v>
      </c>
      <c r="AW761" s="31">
        <f t="shared" si="518"/>
        <v>-88.587378418050491</v>
      </c>
      <c r="AX761" s="34">
        <f t="shared" si="519"/>
        <v>19.241620024842319</v>
      </c>
      <c r="AY761" s="35">
        <f t="shared" si="520"/>
        <v>1.2584865488124564</v>
      </c>
      <c r="AZ761" s="10">
        <f t="shared" si="494"/>
        <v>-186.78637828875446</v>
      </c>
      <c r="BA761" s="10">
        <f t="shared" si="495"/>
        <v>-358.76305497210342</v>
      </c>
      <c r="BB761" s="10">
        <f t="shared" si="521"/>
        <v>-178.76305497210342</v>
      </c>
      <c r="BC761" s="37"/>
      <c r="BD761" s="60">
        <f t="shared" si="522"/>
        <v>-187</v>
      </c>
      <c r="BE761" s="60">
        <f t="shared" si="523"/>
        <v>-359</v>
      </c>
      <c r="BF761" s="60">
        <f t="shared" si="524"/>
        <v>-179</v>
      </c>
      <c r="BI761" s="37">
        <f t="shared" si="489"/>
        <v>-75.902690383805094</v>
      </c>
      <c r="BJ761" s="37">
        <f t="shared" si="490"/>
        <v>-89.990816925343026</v>
      </c>
      <c r="BK761" s="37">
        <f t="shared" si="491"/>
        <v>-77.420599991936669</v>
      </c>
      <c r="BL761" s="37">
        <f t="shared" si="492"/>
        <v>-89.992289320812674</v>
      </c>
    </row>
    <row r="762" spans="22:64" x14ac:dyDescent="0.35">
      <c r="V762" s="29">
        <v>8.5800000000001209</v>
      </c>
      <c r="W762" s="36">
        <f t="shared" si="496"/>
        <v>3801893963.2066779</v>
      </c>
      <c r="X762" s="30">
        <f t="shared" si="493"/>
        <v>-6.6910605961528935</v>
      </c>
      <c r="Y762" s="31">
        <f t="shared" si="497"/>
        <v>-115.01131545117141</v>
      </c>
      <c r="Z762" s="31">
        <f t="shared" si="498"/>
        <v>-89.999898244741985</v>
      </c>
      <c r="AA762" s="31">
        <f t="shared" si="499"/>
        <v>92.830411638053945</v>
      </c>
      <c r="AB762" s="31">
        <f t="shared" si="500"/>
        <v>-89.998692017147306</v>
      </c>
      <c r="AC762" s="31">
        <f t="shared" si="501"/>
        <v>63.126624488920285</v>
      </c>
      <c r="AD762" s="31">
        <f t="shared" si="502"/>
        <v>89.960024726551168</v>
      </c>
      <c r="AE762" s="31">
        <f t="shared" si="503"/>
        <v>34.254660079649923</v>
      </c>
      <c r="AF762" s="31">
        <f t="shared" si="504"/>
        <v>-90.038565535338122</v>
      </c>
      <c r="AG762" s="31">
        <f t="shared" si="486"/>
        <v>73.803921600570277</v>
      </c>
      <c r="AH762" s="31">
        <f t="shared" si="505"/>
        <v>-179.42931870757388</v>
      </c>
      <c r="AI762" s="31">
        <f t="shared" si="506"/>
        <v>-89.99999993881336</v>
      </c>
      <c r="AJ762" s="31">
        <f t="shared" si="507"/>
        <v>112.42435834091549</v>
      </c>
      <c r="AK762" s="31">
        <f t="shared" si="508"/>
        <v>89.999862941897362</v>
      </c>
      <c r="AL762" s="32">
        <f t="shared" si="509"/>
        <v>-94.007983263568903</v>
      </c>
      <c r="AM762" s="31">
        <f t="shared" si="510"/>
        <v>-89.998857849144855</v>
      </c>
      <c r="AN762" s="31">
        <f t="shared" si="511"/>
        <v>-87.209022029657021</v>
      </c>
      <c r="AO762" s="31">
        <f t="shared" si="512"/>
        <v>-89.998994846060853</v>
      </c>
      <c r="AP762" s="30">
        <f t="shared" si="487"/>
        <v>19.493882694704595</v>
      </c>
      <c r="AQ762" s="30">
        <f t="shared" si="488"/>
        <v>-19.244228782212005</v>
      </c>
      <c r="AR762" s="31">
        <f t="shared" si="513"/>
        <v>-52.704708037514507</v>
      </c>
      <c r="AS762" s="33">
        <f t="shared" si="514"/>
        <v>-180.03756038139898</v>
      </c>
      <c r="AT762" s="31">
        <f t="shared" si="515"/>
        <v>51.604434507698201</v>
      </c>
      <c r="AU762" s="31">
        <f t="shared" si="516"/>
        <v>89.849373492211328</v>
      </c>
      <c r="AV762" s="32">
        <f t="shared" si="517"/>
        <v>-32.36269710391538</v>
      </c>
      <c r="AW762" s="31">
        <f t="shared" si="518"/>
        <v>-88.619521023206602</v>
      </c>
      <c r="AX762" s="34">
        <f t="shared" si="519"/>
        <v>19.241737403782821</v>
      </c>
      <c r="AY762" s="35">
        <f t="shared" si="520"/>
        <v>1.2298524690047259</v>
      </c>
      <c r="AZ762" s="10">
        <f t="shared" si="494"/>
        <v>-187.18626100091234</v>
      </c>
      <c r="BA762" s="10">
        <f t="shared" si="495"/>
        <v>-358.79119870733041</v>
      </c>
      <c r="BB762" s="10">
        <f t="shared" si="521"/>
        <v>-178.79119870733041</v>
      </c>
      <c r="BC762" s="62"/>
      <c r="BD762" s="60">
        <f t="shared" si="522"/>
        <v>-187</v>
      </c>
      <c r="BE762" s="60">
        <f t="shared" si="523"/>
        <v>-359</v>
      </c>
      <c r="BF762" s="60">
        <f t="shared" si="524"/>
        <v>-179</v>
      </c>
      <c r="BI762" s="37">
        <f t="shared" si="489"/>
        <v>-76.102690378784018</v>
      </c>
      <c r="BJ762" s="37">
        <f t="shared" si="490"/>
        <v>-89.991025957638925</v>
      </c>
      <c r="BK762" s="37">
        <f t="shared" si="491"/>
        <v>-77.620599988396648</v>
      </c>
      <c r="BL762" s="37">
        <f t="shared" si="492"/>
        <v>-89.992464837297248</v>
      </c>
    </row>
    <row r="763" spans="22:64" x14ac:dyDescent="0.35">
      <c r="V763" s="29">
        <v>8.5900000000001207</v>
      </c>
      <c r="W763" s="38">
        <f t="shared" si="496"/>
        <v>3890451449.9438963</v>
      </c>
      <c r="X763" s="30">
        <f t="shared" si="493"/>
        <v>-6.6910605961528935</v>
      </c>
      <c r="Y763" s="31">
        <f t="shared" si="497"/>
        <v>-115.2113154511708</v>
      </c>
      <c r="Z763" s="31">
        <f t="shared" si="498"/>
        <v>-89.999900560974439</v>
      </c>
      <c r="AA763" s="31">
        <f t="shared" si="499"/>
        <v>93.030411637952071</v>
      </c>
      <c r="AB763" s="31">
        <f t="shared" si="500"/>
        <v>-89.998721790471961</v>
      </c>
      <c r="AC763" s="31">
        <f t="shared" si="501"/>
        <v>63.326624393770913</v>
      </c>
      <c r="AD763" s="31">
        <f t="shared" si="502"/>
        <v>89.960934674582631</v>
      </c>
      <c r="AE763" s="31">
        <f t="shared" si="503"/>
        <v>34.454659984399285</v>
      </c>
      <c r="AF763" s="31">
        <f t="shared" si="504"/>
        <v>-90.037687676863754</v>
      </c>
      <c r="AG763" s="31">
        <f t="shared" si="486"/>
        <v>73.803921600570277</v>
      </c>
      <c r="AH763" s="31">
        <f t="shared" si="505"/>
        <v>-179.62931870757387</v>
      </c>
      <c r="AI763" s="31">
        <f t="shared" si="506"/>
        <v>-89.999999940206138</v>
      </c>
      <c r="AJ763" s="31">
        <f t="shared" si="507"/>
        <v>112.62435834091436</v>
      </c>
      <c r="AK763" s="31">
        <f t="shared" si="508"/>
        <v>89.999866061720681</v>
      </c>
      <c r="AL763" s="32">
        <f t="shared" si="509"/>
        <v>-94.207983263491229</v>
      </c>
      <c r="AM763" s="31">
        <f t="shared" si="510"/>
        <v>-89.998883847672403</v>
      </c>
      <c r="AN763" s="31">
        <f t="shared" si="511"/>
        <v>-87.40902202958047</v>
      </c>
      <c r="AO763" s="31">
        <f t="shared" si="512"/>
        <v>-89.999017726157859</v>
      </c>
      <c r="AP763" s="30">
        <f t="shared" si="487"/>
        <v>19.493882694704595</v>
      </c>
      <c r="AQ763" s="30">
        <f t="shared" si="488"/>
        <v>-19.244228782212005</v>
      </c>
      <c r="AR763" s="31">
        <f t="shared" si="513"/>
        <v>-52.704708132688594</v>
      </c>
      <c r="AS763" s="33">
        <f t="shared" si="514"/>
        <v>-180.03670540302161</v>
      </c>
      <c r="AT763" s="31">
        <f t="shared" si="515"/>
        <v>51.804433156792641</v>
      </c>
      <c r="AU763" s="31">
        <f t="shared" si="516"/>
        <v>89.85280215486398</v>
      </c>
      <c r="AV763" s="32">
        <f t="shared" si="517"/>
        <v>-32.562583653958932</v>
      </c>
      <c r="AW763" s="31">
        <f t="shared" si="518"/>
        <v>-88.650932813147321</v>
      </c>
      <c r="AX763" s="34">
        <f t="shared" si="519"/>
        <v>19.241849502833709</v>
      </c>
      <c r="AY763" s="35">
        <f t="shared" si="520"/>
        <v>1.2018693417166588</v>
      </c>
      <c r="AZ763" s="10">
        <f t="shared" si="494"/>
        <v>-187.58614898885969</v>
      </c>
      <c r="BA763" s="10">
        <f t="shared" si="495"/>
        <v>-358.81870265162308</v>
      </c>
      <c r="BB763" s="10">
        <f t="shared" si="521"/>
        <v>-178.81870265162308</v>
      </c>
      <c r="BC763" s="37"/>
      <c r="BD763" s="60">
        <f t="shared" si="522"/>
        <v>-188</v>
      </c>
      <c r="BE763" s="60">
        <f t="shared" si="523"/>
        <v>-359</v>
      </c>
      <c r="BF763" s="60">
        <f t="shared" si="524"/>
        <v>-179</v>
      </c>
      <c r="BI763" s="37">
        <f t="shared" si="489"/>
        <v>-76.302690373988895</v>
      </c>
      <c r="BJ763" s="37">
        <f t="shared" si="490"/>
        <v>-89.991230231779099</v>
      </c>
      <c r="BK763" s="37">
        <f t="shared" si="491"/>
        <v>-77.820599985015932</v>
      </c>
      <c r="BL763" s="37">
        <f t="shared" si="492"/>
        <v>-89.992636358539016</v>
      </c>
    </row>
    <row r="764" spans="22:64" x14ac:dyDescent="0.35">
      <c r="V764" s="29">
        <v>8.6000000000001204</v>
      </c>
      <c r="W764" s="38">
        <f t="shared" si="496"/>
        <v>3981071705.5360885</v>
      </c>
      <c r="X764" s="30">
        <f t="shared" si="493"/>
        <v>-6.6910605961528935</v>
      </c>
      <c r="Y764" s="31">
        <f t="shared" si="497"/>
        <v>-115.41131545117022</v>
      </c>
      <c r="Z764" s="31">
        <f t="shared" si="498"/>
        <v>-89.999902824483016</v>
      </c>
      <c r="AA764" s="31">
        <f t="shared" si="499"/>
        <v>93.230411637854786</v>
      </c>
      <c r="AB764" s="31">
        <f t="shared" si="500"/>
        <v>-89.998750886073012</v>
      </c>
      <c r="AC764" s="31">
        <f t="shared" si="501"/>
        <v>63.526624302903969</v>
      </c>
      <c r="AD764" s="31">
        <f t="shared" si="502"/>
        <v>89.961823909687126</v>
      </c>
      <c r="AE764" s="31">
        <f t="shared" si="503"/>
        <v>34.654659893435635</v>
      </c>
      <c r="AF764" s="31">
        <f t="shared" si="504"/>
        <v>-90.036829800868901</v>
      </c>
      <c r="AG764" s="31">
        <f t="shared" si="486"/>
        <v>73.803921600570277</v>
      </c>
      <c r="AH764" s="31">
        <f t="shared" si="505"/>
        <v>-179.82931870757386</v>
      </c>
      <c r="AI764" s="31">
        <f t="shared" si="506"/>
        <v>-89.999999941567211</v>
      </c>
      <c r="AJ764" s="31">
        <f t="shared" si="507"/>
        <v>112.82435834091329</v>
      </c>
      <c r="AK764" s="31">
        <f t="shared" si="508"/>
        <v>89.999869110528138</v>
      </c>
      <c r="AL764" s="32">
        <f t="shared" si="509"/>
        <v>-94.407983263417051</v>
      </c>
      <c r="AM764" s="31">
        <f t="shared" si="510"/>
        <v>-89.998909254401212</v>
      </c>
      <c r="AN764" s="31">
        <f t="shared" si="511"/>
        <v>-87.609022029507344</v>
      </c>
      <c r="AO764" s="31">
        <f t="shared" si="512"/>
        <v>-89.999040085440285</v>
      </c>
      <c r="AP764" s="30">
        <f t="shared" si="487"/>
        <v>19.493882694704595</v>
      </c>
      <c r="AQ764" s="30">
        <f t="shared" si="488"/>
        <v>-19.244228782212005</v>
      </c>
      <c r="AR764" s="31">
        <f t="shared" si="513"/>
        <v>-52.704708223579118</v>
      </c>
      <c r="AS764" s="33">
        <f t="shared" si="514"/>
        <v>-180.03586988630917</v>
      </c>
      <c r="AT764" s="31">
        <f t="shared" si="515"/>
        <v>52.004431866687462</v>
      </c>
      <c r="AU764" s="31">
        <f t="shared" si="516"/>
        <v>89.856152772644947</v>
      </c>
      <c r="AV764" s="32">
        <f t="shared" si="517"/>
        <v>-32.762475307325019</v>
      </c>
      <c r="AW764" s="31">
        <f t="shared" si="518"/>
        <v>-88.681630367245603</v>
      </c>
      <c r="AX764" s="34">
        <f t="shared" si="519"/>
        <v>19.241956559362443</v>
      </c>
      <c r="AY764" s="35">
        <f t="shared" si="520"/>
        <v>1.1745224053993439</v>
      </c>
      <c r="AZ764" s="10">
        <f t="shared" si="494"/>
        <v>-187.98604201541363</v>
      </c>
      <c r="BA764" s="10">
        <f t="shared" si="495"/>
        <v>-358.84558131246297</v>
      </c>
      <c r="BB764" s="10">
        <f t="shared" si="521"/>
        <v>-178.84558131246297</v>
      </c>
      <c r="BC764" s="37"/>
      <c r="BD764" s="60">
        <f t="shared" si="522"/>
        <v>-188</v>
      </c>
      <c r="BE764" s="60">
        <f t="shared" si="523"/>
        <v>-359</v>
      </c>
      <c r="BF764" s="60">
        <f t="shared" si="524"/>
        <v>-179</v>
      </c>
      <c r="BI764" s="37">
        <f t="shared" si="489"/>
        <v>-76.502690369409592</v>
      </c>
      <c r="BJ764" s="37">
        <f t="shared" si="490"/>
        <v>-89.991429856072372</v>
      </c>
      <c r="BK764" s="37">
        <f t="shared" si="491"/>
        <v>-78.02059998178737</v>
      </c>
      <c r="BL764" s="37">
        <f t="shared" si="492"/>
        <v>-89.992803975480754</v>
      </c>
    </row>
    <row r="765" spans="22:64" x14ac:dyDescent="0.35">
      <c r="V765" s="29">
        <v>8.6100000000001202</v>
      </c>
      <c r="W765" s="36">
        <f t="shared" si="496"/>
        <v>4073802778.0422688</v>
      </c>
      <c r="X765" s="30">
        <f t="shared" si="493"/>
        <v>-6.6910605961528935</v>
      </c>
      <c r="Y765" s="31">
        <f t="shared" si="497"/>
        <v>-115.61131545116966</v>
      </c>
      <c r="Z765" s="31">
        <f t="shared" si="498"/>
        <v>-89.999905036467823</v>
      </c>
      <c r="AA765" s="31">
        <f t="shared" si="499"/>
        <v>93.430411637761893</v>
      </c>
      <c r="AB765" s="31">
        <f t="shared" si="500"/>
        <v>-89.99877931937732</v>
      </c>
      <c r="AC765" s="31">
        <f t="shared" si="501"/>
        <v>63.726624216126702</v>
      </c>
      <c r="AD765" s="31">
        <f t="shared" si="502"/>
        <v>89.962692903347218</v>
      </c>
      <c r="AE765" s="31">
        <f t="shared" si="503"/>
        <v>34.85465980656604</v>
      </c>
      <c r="AF765" s="31">
        <f t="shared" si="504"/>
        <v>-90.035991452497925</v>
      </c>
      <c r="AG765" s="31">
        <f t="shared" si="486"/>
        <v>73.803921600570277</v>
      </c>
      <c r="AH765" s="31">
        <f t="shared" si="505"/>
        <v>-180.02931870757385</v>
      </c>
      <c r="AI765" s="31">
        <f t="shared" si="506"/>
        <v>-89.999999942897304</v>
      </c>
      <c r="AJ765" s="31">
        <f t="shared" si="507"/>
        <v>113.02435834091227</v>
      </c>
      <c r="AK765" s="31">
        <f t="shared" si="508"/>
        <v>89.999872089936261</v>
      </c>
      <c r="AL765" s="32">
        <f t="shared" si="509"/>
        <v>-94.607983263346227</v>
      </c>
      <c r="AM765" s="31">
        <f t="shared" si="510"/>
        <v>-89.998934082802265</v>
      </c>
      <c r="AN765" s="31">
        <f t="shared" si="511"/>
        <v>-87.809022029437529</v>
      </c>
      <c r="AO765" s="31">
        <f t="shared" si="512"/>
        <v>-89.999061935763308</v>
      </c>
      <c r="AP765" s="30">
        <f t="shared" si="487"/>
        <v>19.493882694704595</v>
      </c>
      <c r="AQ765" s="30">
        <f t="shared" si="488"/>
        <v>-19.244228782212005</v>
      </c>
      <c r="AR765" s="31">
        <f t="shared" si="513"/>
        <v>-52.704708310378898</v>
      </c>
      <c r="AS765" s="33">
        <f t="shared" si="514"/>
        <v>-180.03505338826125</v>
      </c>
      <c r="AT765" s="31">
        <f t="shared" si="515"/>
        <v>52.204430634646215</v>
      </c>
      <c r="AU765" s="31">
        <f t="shared" si="516"/>
        <v>89.859427122004377</v>
      </c>
      <c r="AV765" s="32">
        <f t="shared" si="517"/>
        <v>-32.962371834569581</v>
      </c>
      <c r="AW765" s="31">
        <f t="shared" si="518"/>
        <v>-88.711629891215949</v>
      </c>
      <c r="AX765" s="34">
        <f t="shared" si="519"/>
        <v>19.242058800076634</v>
      </c>
      <c r="AY765" s="35">
        <f t="shared" si="520"/>
        <v>1.1477972307884272</v>
      </c>
      <c r="AZ765" s="10">
        <f t="shared" si="494"/>
        <v>-188.38593985404276</v>
      </c>
      <c r="BA765" s="10">
        <f t="shared" si="495"/>
        <v>-358.87184887083021</v>
      </c>
      <c r="BB765" s="10">
        <f t="shared" si="521"/>
        <v>-178.87184887083021</v>
      </c>
      <c r="BC765" s="62"/>
      <c r="BD765" s="60">
        <f t="shared" si="522"/>
        <v>-188</v>
      </c>
      <c r="BE765" s="60">
        <f t="shared" si="523"/>
        <v>-359</v>
      </c>
      <c r="BF765" s="60">
        <f t="shared" si="524"/>
        <v>-179</v>
      </c>
      <c r="BI765" s="37">
        <f t="shared" si="489"/>
        <v>-76.702690365036389</v>
      </c>
      <c r="BJ765" s="37">
        <f t="shared" si="490"/>
        <v>-89.991624936362172</v>
      </c>
      <c r="BK765" s="37">
        <f t="shared" si="491"/>
        <v>-78.220599978704129</v>
      </c>
      <c r="BL765" s="37">
        <f t="shared" si="492"/>
        <v>-89.992967776995229</v>
      </c>
    </row>
    <row r="766" spans="22:64" x14ac:dyDescent="0.35">
      <c r="V766" s="29">
        <v>8.62000000000012</v>
      </c>
      <c r="W766" s="38">
        <f t="shared" si="496"/>
        <v>4168693834.7045064</v>
      </c>
      <c r="X766" s="30">
        <f t="shared" si="493"/>
        <v>-6.6910605961528935</v>
      </c>
      <c r="Y766" s="31">
        <f t="shared" si="497"/>
        <v>-115.81131545116909</v>
      </c>
      <c r="Z766" s="31">
        <f t="shared" si="498"/>
        <v>-89.999907198101724</v>
      </c>
      <c r="AA766" s="31">
        <f t="shared" si="499"/>
        <v>93.630411637673134</v>
      </c>
      <c r="AB766" s="31">
        <f t="shared" si="500"/>
        <v>-89.9988071054606</v>
      </c>
      <c r="AC766" s="31">
        <f t="shared" si="501"/>
        <v>63.926624133255025</v>
      </c>
      <c r="AD766" s="31">
        <f t="shared" si="502"/>
        <v>89.963542116313221</v>
      </c>
      <c r="AE766" s="31">
        <f t="shared" si="503"/>
        <v>35.054659723606171</v>
      </c>
      <c r="AF766" s="31">
        <f t="shared" si="504"/>
        <v>-90.035172187249117</v>
      </c>
      <c r="AG766" s="31">
        <f t="shared" si="486"/>
        <v>73.803921600570277</v>
      </c>
      <c r="AH766" s="31">
        <f t="shared" si="505"/>
        <v>-180.22931870757387</v>
      </c>
      <c r="AI766" s="31">
        <f t="shared" si="506"/>
        <v>-89.999999944197114</v>
      </c>
      <c r="AJ766" s="31">
        <f t="shared" si="507"/>
        <v>113.22435834091125</v>
      </c>
      <c r="AK766" s="31">
        <f t="shared" si="508"/>
        <v>89.999875001524771</v>
      </c>
      <c r="AL766" s="32">
        <f t="shared" si="509"/>
        <v>-94.807983263278544</v>
      </c>
      <c r="AM766" s="31">
        <f t="shared" si="510"/>
        <v>-89.998958346039913</v>
      </c>
      <c r="AN766" s="31">
        <f t="shared" si="511"/>
        <v>-88.009022029370882</v>
      </c>
      <c r="AO766" s="31">
        <f t="shared" si="512"/>
        <v>-89.999083288712256</v>
      </c>
      <c r="AP766" s="30">
        <f t="shared" si="487"/>
        <v>19.493882694704595</v>
      </c>
      <c r="AQ766" s="30">
        <f t="shared" si="488"/>
        <v>-19.244228782212005</v>
      </c>
      <c r="AR766" s="31">
        <f t="shared" si="513"/>
        <v>-52.704708393272121</v>
      </c>
      <c r="AS766" s="33">
        <f t="shared" si="514"/>
        <v>-180.03425547596137</v>
      </c>
      <c r="AT766" s="31">
        <f t="shared" si="515"/>
        <v>52.40442945805561</v>
      </c>
      <c r="AU766" s="31">
        <f t="shared" si="516"/>
        <v>89.862626938960091</v>
      </c>
      <c r="AV766" s="32">
        <f t="shared" si="517"/>
        <v>-33.162273016553854</v>
      </c>
      <c r="AW766" s="31">
        <f t="shared" si="518"/>
        <v>-88.740947225371102</v>
      </c>
      <c r="AX766" s="34">
        <f t="shared" si="519"/>
        <v>19.242156441501756</v>
      </c>
      <c r="AY766" s="35">
        <f t="shared" si="520"/>
        <v>1.1216797135889891</v>
      </c>
      <c r="AZ766" s="10">
        <f t="shared" si="494"/>
        <v>-188.78584228838997</v>
      </c>
      <c r="BA766" s="10">
        <f t="shared" si="495"/>
        <v>-358.89751918838715</v>
      </c>
      <c r="BB766" s="10">
        <f t="shared" si="521"/>
        <v>-178.89751918838715</v>
      </c>
      <c r="BC766" s="37"/>
      <c r="BD766" s="60">
        <f t="shared" si="522"/>
        <v>-189</v>
      </c>
      <c r="BE766" s="60">
        <f t="shared" si="523"/>
        <v>-359</v>
      </c>
      <c r="BF766" s="60">
        <f t="shared" si="524"/>
        <v>-179</v>
      </c>
      <c r="BI766" s="37">
        <f t="shared" si="489"/>
        <v>-76.902690360859992</v>
      </c>
      <c r="BJ766" s="37">
        <f t="shared" si="490"/>
        <v>-89.991815576082615</v>
      </c>
      <c r="BK766" s="37">
        <f t="shared" si="491"/>
        <v>-78.420599975759615</v>
      </c>
      <c r="BL766" s="37">
        <f t="shared" si="492"/>
        <v>-89.993127849932122</v>
      </c>
    </row>
    <row r="767" spans="22:64" x14ac:dyDescent="0.35">
      <c r="V767" s="29">
        <v>8.6300000000001198</v>
      </c>
      <c r="W767" s="38">
        <f t="shared" si="496"/>
        <v>4265795188.0171056</v>
      </c>
      <c r="X767" s="30">
        <f t="shared" si="493"/>
        <v>-6.6910605961528935</v>
      </c>
      <c r="Y767" s="31">
        <f t="shared" si="497"/>
        <v>-116.01131545116857</v>
      </c>
      <c r="Z767" s="31">
        <f t="shared" si="498"/>
        <v>-89.999909310530825</v>
      </c>
      <c r="AA767" s="31">
        <f t="shared" si="499"/>
        <v>93.830411637588412</v>
      </c>
      <c r="AB767" s="31">
        <f t="shared" si="500"/>
        <v>-89.998834259055428</v>
      </c>
      <c r="AC767" s="31">
        <f t="shared" si="501"/>
        <v>64.126624054113222</v>
      </c>
      <c r="AD767" s="31">
        <f t="shared" si="502"/>
        <v>89.964371998847568</v>
      </c>
      <c r="AE767" s="31">
        <f t="shared" si="503"/>
        <v>35.254659644380169</v>
      </c>
      <c r="AF767" s="31">
        <f t="shared" si="504"/>
        <v>-90.034371570738685</v>
      </c>
      <c r="AG767" s="31">
        <f t="shared" si="486"/>
        <v>73.803921600570277</v>
      </c>
      <c r="AH767" s="31">
        <f t="shared" si="505"/>
        <v>-180.42931870757386</v>
      </c>
      <c r="AI767" s="31">
        <f t="shared" si="506"/>
        <v>-89.999999945467337</v>
      </c>
      <c r="AJ767" s="31">
        <f t="shared" si="507"/>
        <v>113.42435834091033</v>
      </c>
      <c r="AK767" s="31">
        <f t="shared" si="508"/>
        <v>89.99987784683745</v>
      </c>
      <c r="AL767" s="32">
        <f t="shared" si="509"/>
        <v>-95.00798326321393</v>
      </c>
      <c r="AM767" s="31">
        <f t="shared" si="510"/>
        <v>-89.998982056978846</v>
      </c>
      <c r="AN767" s="31">
        <f t="shared" si="511"/>
        <v>-88.209022029307178</v>
      </c>
      <c r="AO767" s="31">
        <f t="shared" si="512"/>
        <v>-89.999104155608734</v>
      </c>
      <c r="AP767" s="30">
        <f t="shared" si="487"/>
        <v>19.493882694704595</v>
      </c>
      <c r="AQ767" s="30">
        <f t="shared" si="488"/>
        <v>-19.244228782212005</v>
      </c>
      <c r="AR767" s="31">
        <f t="shared" si="513"/>
        <v>-52.704708472434419</v>
      </c>
      <c r="AS767" s="33">
        <f t="shared" si="514"/>
        <v>-180.03347572634743</v>
      </c>
      <c r="AT767" s="31">
        <f t="shared" si="515"/>
        <v>52.604428334420028</v>
      </c>
      <c r="AU767" s="31">
        <f t="shared" si="516"/>
        <v>89.865753920017482</v>
      </c>
      <c r="AV767" s="32">
        <f t="shared" si="517"/>
        <v>-33.362178643982496</v>
      </c>
      <c r="AW767" s="31">
        <f t="shared" si="518"/>
        <v>-88.769597852707477</v>
      </c>
      <c r="AX767" s="34">
        <f t="shared" si="519"/>
        <v>19.242249690437532</v>
      </c>
      <c r="AY767" s="35">
        <f t="shared" si="520"/>
        <v>1.0961560673100053</v>
      </c>
      <c r="AZ767" s="10">
        <f t="shared" si="494"/>
        <v>-189.18574911181614</v>
      </c>
      <c r="BA767" s="10">
        <f t="shared" si="495"/>
        <v>-358.92260581451507</v>
      </c>
      <c r="BB767" s="10">
        <f t="shared" si="521"/>
        <v>-178.92260581451507</v>
      </c>
      <c r="BC767" s="37"/>
      <c r="BD767" s="60">
        <f t="shared" si="522"/>
        <v>-189</v>
      </c>
      <c r="BE767" s="60">
        <f t="shared" si="523"/>
        <v>-359</v>
      </c>
      <c r="BF767" s="60">
        <f t="shared" si="524"/>
        <v>-179</v>
      </c>
      <c r="BI767" s="37">
        <f t="shared" si="489"/>
        <v>-77.102690356871591</v>
      </c>
      <c r="BJ767" s="37">
        <f t="shared" si="490"/>
        <v>-89.992001876313395</v>
      </c>
      <c r="BK767" s="37">
        <f t="shared" si="491"/>
        <v>-78.620599972947659</v>
      </c>
      <c r="BL767" s="37">
        <f t="shared" si="492"/>
        <v>-89.993284279164229</v>
      </c>
    </row>
    <row r="768" spans="22:64" x14ac:dyDescent="0.35">
      <c r="V768" s="29">
        <v>8.6400000000001196</v>
      </c>
      <c r="W768" s="36">
        <f t="shared" si="496"/>
        <v>4365158322.4028664</v>
      </c>
      <c r="X768" s="30">
        <f t="shared" si="493"/>
        <v>-6.6910605961528935</v>
      </c>
      <c r="Y768" s="31">
        <f t="shared" si="497"/>
        <v>-116.21131545116809</v>
      </c>
      <c r="Z768" s="31">
        <f t="shared" si="498"/>
        <v>-89.999911374875182</v>
      </c>
      <c r="AA768" s="31">
        <f t="shared" si="499"/>
        <v>94.030411637507498</v>
      </c>
      <c r="AB768" s="31">
        <f t="shared" si="500"/>
        <v>-89.998860794558965</v>
      </c>
      <c r="AC768" s="31">
        <f t="shared" si="501"/>
        <v>64.326623978533377</v>
      </c>
      <c r="AD768" s="31">
        <f t="shared" si="502"/>
        <v>89.965182990963626</v>
      </c>
      <c r="AE768" s="31">
        <f t="shared" si="503"/>
        <v>35.45465956871989</v>
      </c>
      <c r="AF768" s="31">
        <f t="shared" si="504"/>
        <v>-90.033589178470521</v>
      </c>
      <c r="AG768" s="31">
        <f t="shared" si="486"/>
        <v>73.803921600570277</v>
      </c>
      <c r="AH768" s="31">
        <f t="shared" si="505"/>
        <v>-180.62931870757384</v>
      </c>
      <c r="AI768" s="31">
        <f t="shared" si="506"/>
        <v>-89.999999946708655</v>
      </c>
      <c r="AJ768" s="31">
        <f t="shared" si="507"/>
        <v>113.62435834090944</v>
      </c>
      <c r="AK768" s="31">
        <f t="shared" si="508"/>
        <v>89.999880627382908</v>
      </c>
      <c r="AL768" s="32">
        <f t="shared" si="509"/>
        <v>-95.207983263152229</v>
      </c>
      <c r="AM768" s="31">
        <f t="shared" si="510"/>
        <v>-89.999005228190896</v>
      </c>
      <c r="AN768" s="31">
        <f t="shared" si="511"/>
        <v>-88.409022029246358</v>
      </c>
      <c r="AO768" s="31">
        <f t="shared" si="512"/>
        <v>-89.999124547516644</v>
      </c>
      <c r="AP768" s="30">
        <f t="shared" si="487"/>
        <v>19.493882694704595</v>
      </c>
      <c r="AQ768" s="30">
        <f t="shared" si="488"/>
        <v>-19.244228782212005</v>
      </c>
      <c r="AR768" s="31">
        <f t="shared" si="513"/>
        <v>-52.704708548033878</v>
      </c>
      <c r="AS768" s="33">
        <f t="shared" si="514"/>
        <v>-180.03271372598715</v>
      </c>
      <c r="AT768" s="31">
        <f t="shared" si="515"/>
        <v>52.804427261356111</v>
      </c>
      <c r="AU768" s="31">
        <f t="shared" si="516"/>
        <v>89.86880972306875</v>
      </c>
      <c r="AV768" s="32">
        <f t="shared" si="517"/>
        <v>-33.562088516962135</v>
      </c>
      <c r="AW768" s="31">
        <f t="shared" si="518"/>
        <v>-88.797596906821866</v>
      </c>
      <c r="AX768" s="34">
        <f t="shared" si="519"/>
        <v>19.242338744393976</v>
      </c>
      <c r="AY768" s="35">
        <f t="shared" si="520"/>
        <v>1.0712128162468844</v>
      </c>
      <c r="AZ768" s="10">
        <f t="shared" si="494"/>
        <v>-189.58566012696485</v>
      </c>
      <c r="BA768" s="10">
        <f t="shared" si="495"/>
        <v>-358.947121993206</v>
      </c>
      <c r="BB768" s="10">
        <f t="shared" si="521"/>
        <v>-178.947121993206</v>
      </c>
      <c r="BC768" s="62"/>
      <c r="BD768" s="60">
        <f t="shared" si="522"/>
        <v>-190</v>
      </c>
      <c r="BE768" s="60">
        <f t="shared" si="523"/>
        <v>-359</v>
      </c>
      <c r="BF768" s="60">
        <f t="shared" si="524"/>
        <v>-179</v>
      </c>
      <c r="BI768" s="37">
        <f t="shared" si="489"/>
        <v>-77.302690353062687</v>
      </c>
      <c r="BJ768" s="37">
        <f t="shared" si="490"/>
        <v>-89.992183935833353</v>
      </c>
      <c r="BK768" s="37">
        <f t="shared" si="491"/>
        <v>-78.820599970262265</v>
      </c>
      <c r="BL768" s="37">
        <f t="shared" si="492"/>
        <v>-89.993437147632363</v>
      </c>
    </row>
    <row r="769" spans="22:64" x14ac:dyDescent="0.35">
      <c r="V769" s="29">
        <v>8.6500000000001194</v>
      </c>
      <c r="W769" s="38">
        <f t="shared" si="496"/>
        <v>4466835921.5108652</v>
      </c>
      <c r="X769" s="30">
        <f t="shared" si="493"/>
        <v>-6.6910605961528935</v>
      </c>
      <c r="Y769" s="31">
        <f t="shared" si="497"/>
        <v>-116.41131545116762</v>
      </c>
      <c r="Z769" s="31">
        <f t="shared" si="498"/>
        <v>-89.999913392229317</v>
      </c>
      <c r="AA769" s="31">
        <f t="shared" si="499"/>
        <v>94.230411637430223</v>
      </c>
      <c r="AB769" s="31">
        <f t="shared" si="500"/>
        <v>-89.998886726040695</v>
      </c>
      <c r="AC769" s="31">
        <f t="shared" si="501"/>
        <v>64.526623906355184</v>
      </c>
      <c r="AD769" s="31">
        <f t="shared" si="502"/>
        <v>89.965975522658795</v>
      </c>
      <c r="AE769" s="31">
        <f t="shared" si="503"/>
        <v>35.654659496464888</v>
      </c>
      <c r="AF769" s="31">
        <f t="shared" si="504"/>
        <v>-90.032824595611231</v>
      </c>
      <c r="AG769" s="31">
        <f t="shared" si="486"/>
        <v>73.803921600570277</v>
      </c>
      <c r="AH769" s="31">
        <f t="shared" si="505"/>
        <v>-180.82931870757386</v>
      </c>
      <c r="AI769" s="31">
        <f t="shared" si="506"/>
        <v>-89.999999947921708</v>
      </c>
      <c r="AJ769" s="31">
        <f t="shared" si="507"/>
        <v>113.82435834090859</v>
      </c>
      <c r="AK769" s="31">
        <f t="shared" si="508"/>
        <v>89.999883344635407</v>
      </c>
      <c r="AL769" s="32">
        <f t="shared" si="509"/>
        <v>-95.4079832630933</v>
      </c>
      <c r="AM769" s="31">
        <f t="shared" si="510"/>
        <v>-89.9990278719618</v>
      </c>
      <c r="AN769" s="31">
        <f t="shared" si="511"/>
        <v>-88.609022029188296</v>
      </c>
      <c r="AO769" s="31">
        <f t="shared" si="512"/>
        <v>-89.999144475248102</v>
      </c>
      <c r="AP769" s="30">
        <f t="shared" si="487"/>
        <v>19.493882694704595</v>
      </c>
      <c r="AQ769" s="30">
        <f t="shared" si="488"/>
        <v>-19.244228782212005</v>
      </c>
      <c r="AR769" s="31">
        <f t="shared" si="513"/>
        <v>-52.704708620230818</v>
      </c>
      <c r="AS769" s="33">
        <f t="shared" si="514"/>
        <v>-180.03196907085933</v>
      </c>
      <c r="AT769" s="31">
        <f t="shared" si="515"/>
        <v>53.004426236587776</v>
      </c>
      <c r="AU769" s="31">
        <f t="shared" si="516"/>
        <v>89.871795968271527</v>
      </c>
      <c r="AV769" s="32">
        <f t="shared" si="517"/>
        <v>-33.762002444579863</v>
      </c>
      <c r="AW769" s="31">
        <f t="shared" si="518"/>
        <v>-88.824959179662414</v>
      </c>
      <c r="AX769" s="34">
        <f t="shared" si="519"/>
        <v>19.242423792007912</v>
      </c>
      <c r="AY769" s="35">
        <f t="shared" si="520"/>
        <v>1.046836788609113</v>
      </c>
      <c r="AZ769" s="10">
        <f t="shared" si="494"/>
        <v>-189.98557514534585</v>
      </c>
      <c r="BA769" s="10">
        <f t="shared" si="495"/>
        <v>-358.97108066981252</v>
      </c>
      <c r="BB769" s="10">
        <f t="shared" si="521"/>
        <v>-178.97108066981252</v>
      </c>
      <c r="BC769" s="37"/>
      <c r="BD769" s="60">
        <f t="shared" si="522"/>
        <v>-190</v>
      </c>
      <c r="BE769" s="60">
        <f t="shared" si="523"/>
        <v>-359</v>
      </c>
      <c r="BF769" s="60">
        <f t="shared" si="524"/>
        <v>-179</v>
      </c>
      <c r="BI769" s="37">
        <f t="shared" si="489"/>
        <v>-77.502690349425208</v>
      </c>
      <c r="BJ769" s="37">
        <f t="shared" si="490"/>
        <v>-89.992361851172845</v>
      </c>
      <c r="BK769" s="37">
        <f t="shared" si="491"/>
        <v>-79.020599967697734</v>
      </c>
      <c r="BL769" s="37">
        <f t="shared" si="492"/>
        <v>-89.993586536389458</v>
      </c>
    </row>
    <row r="770" spans="22:64" x14ac:dyDescent="0.35">
      <c r="V770" s="29">
        <v>8.6600000000001192</v>
      </c>
      <c r="W770" s="38">
        <f t="shared" si="496"/>
        <v>4570881896.150012</v>
      </c>
      <c r="X770" s="30">
        <f t="shared" si="493"/>
        <v>-6.6910605961528935</v>
      </c>
      <c r="Y770" s="31">
        <f t="shared" si="497"/>
        <v>-116.61131545116717</v>
      </c>
      <c r="Z770" s="31">
        <f t="shared" si="498"/>
        <v>-89.999915363662865</v>
      </c>
      <c r="AA770" s="31">
        <f t="shared" si="499"/>
        <v>94.430411637356428</v>
      </c>
      <c r="AB770" s="31">
        <f t="shared" si="500"/>
        <v>-89.998912067249833</v>
      </c>
      <c r="AC770" s="31">
        <f t="shared" si="501"/>
        <v>64.726623837425564</v>
      </c>
      <c r="AD770" s="31">
        <f t="shared" si="502"/>
        <v>89.966750014142704</v>
      </c>
      <c r="AE770" s="31">
        <f t="shared" si="503"/>
        <v>35.854659427461925</v>
      </c>
      <c r="AF770" s="31">
        <f t="shared" si="504"/>
        <v>-90.03207741676998</v>
      </c>
      <c r="AG770" s="31">
        <f t="shared" si="486"/>
        <v>73.803921600570277</v>
      </c>
      <c r="AH770" s="31">
        <f t="shared" si="505"/>
        <v>-181.02931870757385</v>
      </c>
      <c r="AI770" s="31">
        <f t="shared" si="506"/>
        <v>-89.999999949107163</v>
      </c>
      <c r="AJ770" s="31">
        <f t="shared" si="507"/>
        <v>114.02435834090778</v>
      </c>
      <c r="AK770" s="31">
        <f t="shared" si="508"/>
        <v>89.999886000035687</v>
      </c>
      <c r="AL770" s="32">
        <f t="shared" si="509"/>
        <v>-95.607983263037042</v>
      </c>
      <c r="AM770" s="31">
        <f t="shared" si="510"/>
        <v>-89.999050000297515</v>
      </c>
      <c r="AN770" s="31">
        <f t="shared" si="511"/>
        <v>-88.809022029132834</v>
      </c>
      <c r="AO770" s="31">
        <f t="shared" si="512"/>
        <v>-89.999163949368992</v>
      </c>
      <c r="AP770" s="30">
        <f t="shared" si="487"/>
        <v>19.493882694704595</v>
      </c>
      <c r="AQ770" s="30">
        <f t="shared" si="488"/>
        <v>-19.244228782212005</v>
      </c>
      <c r="AR770" s="31">
        <f t="shared" si="513"/>
        <v>-52.704708689178318</v>
      </c>
      <c r="AS770" s="33">
        <f t="shared" si="514"/>
        <v>-180.03124136613897</v>
      </c>
      <c r="AT770" s="31">
        <f t="shared" si="515"/>
        <v>53.204425257941388</v>
      </c>
      <c r="AU770" s="31">
        <f t="shared" si="516"/>
        <v>89.874714238907629</v>
      </c>
      <c r="AV770" s="32">
        <f t="shared" si="517"/>
        <v>-33.961920244500483</v>
      </c>
      <c r="AW770" s="31">
        <f t="shared" si="518"/>
        <v>-88.851699129116668</v>
      </c>
      <c r="AX770" s="34">
        <f t="shared" si="519"/>
        <v>19.242505013440905</v>
      </c>
      <c r="AY770" s="35">
        <f t="shared" si="520"/>
        <v>1.0230151097909612</v>
      </c>
      <c r="AZ770" s="10">
        <f t="shared" si="494"/>
        <v>-190.38549398693749</v>
      </c>
      <c r="BA770" s="10">
        <f t="shared" si="495"/>
        <v>-358.99449449765626</v>
      </c>
      <c r="BB770" s="10">
        <f t="shared" si="521"/>
        <v>-178.99449449765626</v>
      </c>
      <c r="BC770" s="37"/>
      <c r="BD770" s="60">
        <f t="shared" si="522"/>
        <v>-190</v>
      </c>
      <c r="BE770" s="60">
        <f t="shared" si="523"/>
        <v>-359</v>
      </c>
      <c r="BF770" s="60">
        <f t="shared" si="524"/>
        <v>-179</v>
      </c>
      <c r="BI770" s="37">
        <f t="shared" si="489"/>
        <v>-77.702690345951453</v>
      </c>
      <c r="BJ770" s="37">
        <f t="shared" si="490"/>
        <v>-89.992535716664918</v>
      </c>
      <c r="BK770" s="37">
        <f t="shared" si="491"/>
        <v>-79.220599965248624</v>
      </c>
      <c r="BL770" s="37">
        <f t="shared" si="492"/>
        <v>-89.993732524643363</v>
      </c>
    </row>
    <row r="771" spans="22:64" x14ac:dyDescent="0.35">
      <c r="V771" s="29">
        <v>8.6700000000001207</v>
      </c>
      <c r="W771" s="36">
        <f t="shared" si="496"/>
        <v>4677351412.8732891</v>
      </c>
      <c r="X771" s="30">
        <f t="shared" si="493"/>
        <v>-6.6910605961528935</v>
      </c>
      <c r="Y771" s="31">
        <f t="shared" si="497"/>
        <v>-116.81131545116676</v>
      </c>
      <c r="Z771" s="31">
        <f t="shared" si="498"/>
        <v>-89.999917290221106</v>
      </c>
      <c r="AA771" s="31">
        <f t="shared" si="499"/>
        <v>94.630411637285974</v>
      </c>
      <c r="AB771" s="31">
        <f t="shared" si="500"/>
        <v>-89.998936831622643</v>
      </c>
      <c r="AC771" s="31">
        <f t="shared" si="501"/>
        <v>64.926623771598287</v>
      </c>
      <c r="AD771" s="31">
        <f t="shared" si="502"/>
        <v>89.967506876059829</v>
      </c>
      <c r="AE771" s="31">
        <f t="shared" si="503"/>
        <v>36.054659361564603</v>
      </c>
      <c r="AF771" s="31">
        <f t="shared" si="504"/>
        <v>-90.03134724578392</v>
      </c>
      <c r="AG771" s="31">
        <f t="shared" si="486"/>
        <v>73.803921600570277</v>
      </c>
      <c r="AH771" s="31">
        <f t="shared" si="505"/>
        <v>-181.22931870757387</v>
      </c>
      <c r="AI771" s="31">
        <f t="shared" si="506"/>
        <v>-89.999999950265632</v>
      </c>
      <c r="AJ771" s="31">
        <f t="shared" si="507"/>
        <v>114.22435834090705</v>
      </c>
      <c r="AK771" s="31">
        <f t="shared" si="508"/>
        <v>89.999888594991702</v>
      </c>
      <c r="AL771" s="32">
        <f t="shared" si="509"/>
        <v>-95.807983262983328</v>
      </c>
      <c r="AM771" s="31">
        <f t="shared" si="510"/>
        <v>-89.999071624930849</v>
      </c>
      <c r="AN771" s="31">
        <f t="shared" si="511"/>
        <v>-89.009022029079873</v>
      </c>
      <c r="AO771" s="31">
        <f t="shared" si="512"/>
        <v>-89.999182980204779</v>
      </c>
      <c r="AP771" s="30">
        <f t="shared" si="487"/>
        <v>19.493882694704595</v>
      </c>
      <c r="AQ771" s="30">
        <f t="shared" si="488"/>
        <v>-19.244228782212005</v>
      </c>
      <c r="AR771" s="31">
        <f t="shared" si="513"/>
        <v>-52.704708755022679</v>
      </c>
      <c r="AS771" s="33">
        <f t="shared" si="514"/>
        <v>-180.03053022598868</v>
      </c>
      <c r="AT771" s="31">
        <f t="shared" si="515"/>
        <v>53.404424323341175</v>
      </c>
      <c r="AU771" s="31">
        <f t="shared" si="516"/>
        <v>89.877566082222174</v>
      </c>
      <c r="AV771" s="32">
        <f t="shared" si="517"/>
        <v>-34.161841742581743</v>
      </c>
      <c r="AW771" s="31">
        <f t="shared" si="518"/>
        <v>-88.877830886439469</v>
      </c>
      <c r="AX771" s="34">
        <f t="shared" si="519"/>
        <v>19.242582580759432</v>
      </c>
      <c r="AY771" s="35">
        <f t="shared" si="520"/>
        <v>0.99973519578270498</v>
      </c>
      <c r="AZ771" s="10">
        <f t="shared" si="494"/>
        <v>-190.78541647980711</v>
      </c>
      <c r="BA771" s="10">
        <f t="shared" si="495"/>
        <v>-359.01737584450029</v>
      </c>
      <c r="BB771" s="10">
        <f t="shared" si="521"/>
        <v>-179.01737584450029</v>
      </c>
      <c r="BC771" s="62"/>
      <c r="BD771" s="60">
        <f t="shared" si="522"/>
        <v>-191</v>
      </c>
      <c r="BE771" s="60">
        <f t="shared" si="523"/>
        <v>-359</v>
      </c>
      <c r="BF771" s="60">
        <f t="shared" si="524"/>
        <v>-179</v>
      </c>
      <c r="BI771" s="37">
        <f t="shared" si="489"/>
        <v>-77.902690342634074</v>
      </c>
      <c r="BJ771" s="37">
        <f t="shared" si="490"/>
        <v>-89.992705624495329</v>
      </c>
      <c r="BK771" s="37">
        <f t="shared" si="491"/>
        <v>-79.420599962909776</v>
      </c>
      <c r="BL771" s="37">
        <f t="shared" si="492"/>
        <v>-89.993875189798956</v>
      </c>
    </row>
    <row r="772" spans="22:64" x14ac:dyDescent="0.35">
      <c r="V772" s="29">
        <v>8.6800000000001294</v>
      </c>
      <c r="W772" s="38">
        <f t="shared" si="496"/>
        <v>4786300923.2278233</v>
      </c>
      <c r="X772" s="30">
        <f t="shared" si="493"/>
        <v>-6.6910605961528935</v>
      </c>
      <c r="Y772" s="31">
        <f t="shared" si="497"/>
        <v>-117.01131545116654</v>
      </c>
      <c r="Z772" s="31">
        <f t="shared" si="498"/>
        <v>-89.99991917292553</v>
      </c>
      <c r="AA772" s="31">
        <f t="shared" si="499"/>
        <v>94.830411637218859</v>
      </c>
      <c r="AB772" s="31">
        <f t="shared" si="500"/>
        <v>-89.9989610322895</v>
      </c>
      <c r="AC772" s="31">
        <f t="shared" si="501"/>
        <v>65.126623708733888</v>
      </c>
      <c r="AD772" s="31">
        <f t="shared" si="502"/>
        <v>89.968246509707328</v>
      </c>
      <c r="AE772" s="31">
        <f t="shared" si="503"/>
        <v>36.254659298633314</v>
      </c>
      <c r="AF772" s="31">
        <f t="shared" si="504"/>
        <v>-90.030633695507689</v>
      </c>
      <c r="AG772" s="31">
        <f t="shared" ref="AG772:AG822" si="525">DC_gain_comp</f>
        <v>73.803921600570277</v>
      </c>
      <c r="AH772" s="31">
        <f t="shared" si="505"/>
        <v>-181.42931870757405</v>
      </c>
      <c r="AI772" s="31">
        <f t="shared" si="506"/>
        <v>-89.999999951397712</v>
      </c>
      <c r="AJ772" s="31">
        <f t="shared" si="507"/>
        <v>114.42435834090648</v>
      </c>
      <c r="AK772" s="31">
        <f t="shared" si="508"/>
        <v>89.999891130879277</v>
      </c>
      <c r="AL772" s="32">
        <f t="shared" si="509"/>
        <v>-96.007983262932186</v>
      </c>
      <c r="AM772" s="31">
        <f t="shared" si="510"/>
        <v>-89.999092757327404</v>
      </c>
      <c r="AN772" s="31">
        <f t="shared" si="511"/>
        <v>-89.209022029029484</v>
      </c>
      <c r="AO772" s="31">
        <f t="shared" si="512"/>
        <v>-89.999201577845838</v>
      </c>
      <c r="AP772" s="30">
        <f t="shared" ref="AP772:AP822" si="526">-20*LOG(GmPS*Rsns)</f>
        <v>19.493882694704595</v>
      </c>
      <c r="AQ772" s="30">
        <f t="shared" ref="AQ772:AQ822" si="527">20*LOG(Vref/Vout)</f>
        <v>-19.244228782212005</v>
      </c>
      <c r="AR772" s="31">
        <f t="shared" si="513"/>
        <v>-52.70470881790358</v>
      </c>
      <c r="AS772" s="33">
        <f t="shared" si="514"/>
        <v>-180.02983527335351</v>
      </c>
      <c r="AT772" s="31">
        <f t="shared" si="515"/>
        <v>53.604423430804857</v>
      </c>
      <c r="AU772" s="31">
        <f t="shared" si="516"/>
        <v>89.880353010243681</v>
      </c>
      <c r="AV772" s="32">
        <f t="shared" si="517"/>
        <v>-34.361766772506869</v>
      </c>
      <c r="AW772" s="31">
        <f t="shared" si="518"/>
        <v>-88.90336826352339</v>
      </c>
      <c r="AX772" s="34">
        <f t="shared" si="519"/>
        <v>19.242656658297989</v>
      </c>
      <c r="AY772" s="35">
        <f t="shared" si="520"/>
        <v>0.97698474672029079</v>
      </c>
      <c r="AZ772" s="10">
        <f t="shared" si="494"/>
        <v>-191.18534245974809</v>
      </c>
      <c r="BA772" s="10">
        <f t="shared" si="495"/>
        <v>-359.03973679888395</v>
      </c>
      <c r="BB772" s="10">
        <f t="shared" si="521"/>
        <v>-179.03973679888395</v>
      </c>
      <c r="BC772" s="37"/>
      <c r="BD772" s="60">
        <f t="shared" si="522"/>
        <v>-191</v>
      </c>
      <c r="BE772" s="60">
        <f t="shared" si="523"/>
        <v>-359</v>
      </c>
      <c r="BF772" s="60">
        <f t="shared" si="524"/>
        <v>-179</v>
      </c>
      <c r="BI772" s="37">
        <f t="shared" ref="BI772:BI822" si="528">20*LOG(1/SQRT((W772/fp_filter)^2+1))</f>
        <v>-78.10269033946615</v>
      </c>
      <c r="BJ772" s="37">
        <f t="shared" ref="BJ772:BJ822" si="529">-180/PI()*ATAN(W772/fp_filter)</f>
        <v>-89.992871664751476</v>
      </c>
      <c r="BK772" s="37">
        <f t="shared" ref="BK772:BK822" si="530">20*LOG(1/SQRT((W772/f_L)^2+1))</f>
        <v>-79.620599960676344</v>
      </c>
      <c r="BL772" s="37">
        <f t="shared" ref="BL772:BL822" si="531">-180/PI()*ATAN(W772/f_L)</f>
        <v>-89.994014607499238</v>
      </c>
    </row>
    <row r="773" spans="22:64" x14ac:dyDescent="0.35">
      <c r="V773" s="29">
        <v>8.6900000000001292</v>
      </c>
      <c r="W773" s="38">
        <f t="shared" si="496"/>
        <v>4897788193.6859341</v>
      </c>
      <c r="X773" s="30">
        <f t="shared" ref="X773:X822" si="532">DC_gain_power</f>
        <v>-6.6910605961528935</v>
      </c>
      <c r="Y773" s="31">
        <f t="shared" si="497"/>
        <v>-117.21131545116614</v>
      </c>
      <c r="Z773" s="31">
        <f t="shared" si="498"/>
        <v>-89.999921012774365</v>
      </c>
      <c r="AA773" s="31">
        <f t="shared" si="499"/>
        <v>95.030411637154586</v>
      </c>
      <c r="AB773" s="31">
        <f t="shared" si="500"/>
        <v>-89.998984682081925</v>
      </c>
      <c r="AC773" s="31">
        <f t="shared" si="501"/>
        <v>65.326623648698686</v>
      </c>
      <c r="AD773" s="31">
        <f t="shared" si="502"/>
        <v>89.968969307247747</v>
      </c>
      <c r="AE773" s="31">
        <f t="shared" si="503"/>
        <v>36.454659238534234</v>
      </c>
      <c r="AF773" s="31">
        <f t="shared" si="504"/>
        <v>-90.029936387608544</v>
      </c>
      <c r="AG773" s="31">
        <f t="shared" si="525"/>
        <v>73.803921600570277</v>
      </c>
      <c r="AH773" s="31">
        <f t="shared" si="505"/>
        <v>-181.62931870757404</v>
      </c>
      <c r="AI773" s="31">
        <f t="shared" si="506"/>
        <v>-89.999999952504041</v>
      </c>
      <c r="AJ773" s="31">
        <f t="shared" si="507"/>
        <v>114.62435834090577</v>
      </c>
      <c r="AK773" s="31">
        <f t="shared" si="508"/>
        <v>89.999893609043028</v>
      </c>
      <c r="AL773" s="32">
        <f t="shared" si="509"/>
        <v>-96.207983262883175</v>
      </c>
      <c r="AM773" s="31">
        <f t="shared" si="510"/>
        <v>-89.999113408691898</v>
      </c>
      <c r="AN773" s="31">
        <f t="shared" si="511"/>
        <v>-89.40902202898117</v>
      </c>
      <c r="AO773" s="31">
        <f t="shared" si="512"/>
        <v>-89.999219752152911</v>
      </c>
      <c r="AP773" s="30">
        <f t="shared" si="526"/>
        <v>19.493882694704595</v>
      </c>
      <c r="AQ773" s="30">
        <f t="shared" si="527"/>
        <v>-19.244228782212005</v>
      </c>
      <c r="AR773" s="31">
        <f t="shared" si="513"/>
        <v>-52.704708877954346</v>
      </c>
      <c r="AS773" s="33">
        <f t="shared" si="514"/>
        <v>-180.02915613976145</v>
      </c>
      <c r="AT773" s="31">
        <f t="shared" si="515"/>
        <v>53.804422578438952</v>
      </c>
      <c r="AU773" s="31">
        <f t="shared" si="516"/>
        <v>89.883076500585489</v>
      </c>
      <c r="AV773" s="32">
        <f t="shared" si="517"/>
        <v>-34.561695175432881</v>
      </c>
      <c r="AW773" s="31">
        <f t="shared" si="518"/>
        <v>-88.928324760014746</v>
      </c>
      <c r="AX773" s="34">
        <f t="shared" si="519"/>
        <v>19.242727403006072</v>
      </c>
      <c r="AY773" s="35">
        <f t="shared" si="520"/>
        <v>0.95475174057074241</v>
      </c>
      <c r="AZ773" s="10">
        <f t="shared" ref="AZ773:AZ822" si="533">AR773+AX773+BI773+BK773</f>
        <v>-191.58527176993215</v>
      </c>
      <c r="BA773" s="10">
        <f t="shared" ref="BA773:BA822" si="534">AS773+AY773+BJ773+BL773</f>
        <v>-359.06158917632604</v>
      </c>
      <c r="BB773" s="10">
        <f t="shared" si="521"/>
        <v>-179.06158917632604</v>
      </c>
      <c r="BC773" s="37"/>
      <c r="BD773" s="60">
        <f t="shared" si="522"/>
        <v>-192</v>
      </c>
      <c r="BE773" s="60">
        <f t="shared" si="523"/>
        <v>-359</v>
      </c>
      <c r="BF773" s="60">
        <f t="shared" si="524"/>
        <v>-179</v>
      </c>
      <c r="BI773" s="37">
        <f t="shared" si="528"/>
        <v>-78.302690336440634</v>
      </c>
      <c r="BJ773" s="37">
        <f t="shared" si="529"/>
        <v>-89.993033925470073</v>
      </c>
      <c r="BK773" s="37">
        <f t="shared" si="530"/>
        <v>-79.820599958543255</v>
      </c>
      <c r="BL773" s="37">
        <f t="shared" si="531"/>
        <v>-89.994150851665253</v>
      </c>
    </row>
    <row r="774" spans="22:64" x14ac:dyDescent="0.35">
      <c r="V774" s="29">
        <v>8.7000000000001307</v>
      </c>
      <c r="W774" s="36">
        <f t="shared" si="496"/>
        <v>5011872336.2742472</v>
      </c>
      <c r="X774" s="30">
        <f t="shared" si="532"/>
        <v>-6.6910605961528935</v>
      </c>
      <c r="Y774" s="31">
        <f t="shared" si="497"/>
        <v>-117.41131545116581</v>
      </c>
      <c r="Z774" s="31">
        <f t="shared" si="498"/>
        <v>-89.999922810743129</v>
      </c>
      <c r="AA774" s="31">
        <f t="shared" si="499"/>
        <v>95.230411637093241</v>
      </c>
      <c r="AB774" s="31">
        <f t="shared" si="500"/>
        <v>-89.999007793539349</v>
      </c>
      <c r="AC774" s="31">
        <f t="shared" si="501"/>
        <v>65.526623591365549</v>
      </c>
      <c r="AD774" s="31">
        <f t="shared" si="502"/>
        <v>89.969675651917015</v>
      </c>
      <c r="AE774" s="31">
        <f t="shared" si="503"/>
        <v>36.65465918114009</v>
      </c>
      <c r="AF774" s="31">
        <f t="shared" si="504"/>
        <v>-90.029254952365449</v>
      </c>
      <c r="AG774" s="31">
        <f t="shared" si="525"/>
        <v>73.803921600570277</v>
      </c>
      <c r="AH774" s="31">
        <f t="shared" si="505"/>
        <v>-181.82931870757409</v>
      </c>
      <c r="AI774" s="31">
        <f t="shared" si="506"/>
        <v>-89.999999953585188</v>
      </c>
      <c r="AJ774" s="31">
        <f t="shared" si="507"/>
        <v>114.82435834090512</v>
      </c>
      <c r="AK774" s="31">
        <f t="shared" si="508"/>
        <v>89.999896030796876</v>
      </c>
      <c r="AL774" s="32">
        <f t="shared" si="509"/>
        <v>-96.40798326283641</v>
      </c>
      <c r="AM774" s="31">
        <f t="shared" si="510"/>
        <v>-89.999133589973937</v>
      </c>
      <c r="AN774" s="31">
        <f t="shared" si="511"/>
        <v>-89.609022028935101</v>
      </c>
      <c r="AO774" s="31">
        <f t="shared" si="512"/>
        <v>-89.999237512762249</v>
      </c>
      <c r="AP774" s="30">
        <f t="shared" si="526"/>
        <v>19.493882694704595</v>
      </c>
      <c r="AQ774" s="30">
        <f t="shared" si="527"/>
        <v>-19.244228782212005</v>
      </c>
      <c r="AR774" s="31">
        <f t="shared" si="513"/>
        <v>-52.704708935302421</v>
      </c>
      <c r="AS774" s="33">
        <f t="shared" si="514"/>
        <v>-180.0284924651277</v>
      </c>
      <c r="AT774" s="31">
        <f t="shared" si="515"/>
        <v>54.004421764435698</v>
      </c>
      <c r="AU774" s="31">
        <f t="shared" si="516"/>
        <v>89.885737997228972</v>
      </c>
      <c r="AV774" s="32">
        <f t="shared" si="517"/>
        <v>-34.761626799656213</v>
      </c>
      <c r="AW774" s="31">
        <f t="shared" si="518"/>
        <v>-88.952713570277822</v>
      </c>
      <c r="AX774" s="34">
        <f t="shared" si="519"/>
        <v>19.242794964779485</v>
      </c>
      <c r="AY774" s="35">
        <f t="shared" si="520"/>
        <v>0.93302442695114962</v>
      </c>
      <c r="AZ774" s="10">
        <f t="shared" si="533"/>
        <v>-191.98520426058045</v>
      </c>
      <c r="BA774" s="10">
        <f t="shared" si="534"/>
        <v>-359.08294452539599</v>
      </c>
      <c r="BB774" s="10">
        <f t="shared" si="521"/>
        <v>-179.08294452539599</v>
      </c>
      <c r="BC774" s="62"/>
      <c r="BD774" s="60">
        <f t="shared" si="522"/>
        <v>-192</v>
      </c>
      <c r="BE774" s="60">
        <f t="shared" si="523"/>
        <v>-359</v>
      </c>
      <c r="BF774" s="60">
        <f t="shared" si="524"/>
        <v>-179</v>
      </c>
      <c r="BI774" s="37">
        <f t="shared" si="528"/>
        <v>-78.502690333551314</v>
      </c>
      <c r="BJ774" s="37">
        <f t="shared" si="529"/>
        <v>-89.993192492683903</v>
      </c>
      <c r="BK774" s="37">
        <f t="shared" si="530"/>
        <v>-80.020599956506203</v>
      </c>
      <c r="BL774" s="37">
        <f t="shared" si="531"/>
        <v>-89.994283994535508</v>
      </c>
    </row>
    <row r="775" spans="22:64" x14ac:dyDescent="0.35">
      <c r="V775" s="29">
        <v>8.7100000000001305</v>
      </c>
      <c r="W775" s="38">
        <f t="shared" si="496"/>
        <v>5128613839.9152079</v>
      </c>
      <c r="X775" s="30">
        <f t="shared" si="532"/>
        <v>-6.6910605961528935</v>
      </c>
      <c r="Y775" s="31">
        <f t="shared" si="497"/>
        <v>-117.61131545116547</v>
      </c>
      <c r="Z775" s="31">
        <f t="shared" si="498"/>
        <v>-89.999924567785129</v>
      </c>
      <c r="AA775" s="31">
        <f t="shared" si="499"/>
        <v>95.430411637034624</v>
      </c>
      <c r="AB775" s="31">
        <f t="shared" si="500"/>
        <v>-89.999030378915776</v>
      </c>
      <c r="AC775" s="31">
        <f t="shared" si="501"/>
        <v>65.726623536612777</v>
      </c>
      <c r="AD775" s="31">
        <f t="shared" si="502"/>
        <v>89.970365918227557</v>
      </c>
      <c r="AE775" s="31">
        <f t="shared" si="503"/>
        <v>36.85465912632904</v>
      </c>
      <c r="AF775" s="31">
        <f t="shared" si="504"/>
        <v>-90.028589028473348</v>
      </c>
      <c r="AG775" s="31">
        <f t="shared" si="525"/>
        <v>73.803921600570277</v>
      </c>
      <c r="AH775" s="31">
        <f t="shared" si="505"/>
        <v>-182.02931870757408</v>
      </c>
      <c r="AI775" s="31">
        <f t="shared" si="506"/>
        <v>-89.999999954641709</v>
      </c>
      <c r="AJ775" s="31">
        <f t="shared" si="507"/>
        <v>115.02435834090448</v>
      </c>
      <c r="AK775" s="31">
        <f t="shared" si="508"/>
        <v>89.999898397424872</v>
      </c>
      <c r="AL775" s="32">
        <f t="shared" si="509"/>
        <v>-96.607983262791706</v>
      </c>
      <c r="AM775" s="31">
        <f t="shared" si="510"/>
        <v>-89.999153311873926</v>
      </c>
      <c r="AN775" s="31">
        <f t="shared" si="511"/>
        <v>-89.809022028891022</v>
      </c>
      <c r="AO775" s="31">
        <f t="shared" si="512"/>
        <v>-89.999254869090763</v>
      </c>
      <c r="AP775" s="30">
        <f t="shared" si="526"/>
        <v>19.493882694704595</v>
      </c>
      <c r="AQ775" s="30">
        <f t="shared" si="527"/>
        <v>-19.244228782212005</v>
      </c>
      <c r="AR775" s="31">
        <f t="shared" si="513"/>
        <v>-52.704708990069392</v>
      </c>
      <c r="AS775" s="33">
        <f t="shared" si="514"/>
        <v>-180.02784389756411</v>
      </c>
      <c r="AT775" s="31">
        <f t="shared" si="515"/>
        <v>54.20442098706846</v>
      </c>
      <c r="AU775" s="31">
        <f t="shared" si="516"/>
        <v>89.888338911288926</v>
      </c>
      <c r="AV775" s="32">
        <f t="shared" si="517"/>
        <v>-34.961561500291452</v>
      </c>
      <c r="AW775" s="31">
        <f t="shared" si="518"/>
        <v>-88.976547590210174</v>
      </c>
      <c r="AX775" s="34">
        <f t="shared" si="519"/>
        <v>19.242859486777007</v>
      </c>
      <c r="AY775" s="35">
        <f t="shared" si="520"/>
        <v>0.91179132107875205</v>
      </c>
      <c r="AZ775" s="10">
        <f t="shared" si="533"/>
        <v>-192.38513978864523</v>
      </c>
      <c r="BA775" s="10">
        <f t="shared" si="534"/>
        <v>-359.10381413365678</v>
      </c>
      <c r="BB775" s="10">
        <f t="shared" si="521"/>
        <v>-179.10381413365678</v>
      </c>
      <c r="BC775" s="37"/>
      <c r="BD775" s="60">
        <f t="shared" si="522"/>
        <v>-192</v>
      </c>
      <c r="BE775" s="60">
        <f t="shared" si="523"/>
        <v>-359</v>
      </c>
      <c r="BF775" s="60">
        <f t="shared" si="524"/>
        <v>-179</v>
      </c>
      <c r="BI775" s="37">
        <f t="shared" si="528"/>
        <v>-78.702690330792024</v>
      </c>
      <c r="BJ775" s="37">
        <f t="shared" si="529"/>
        <v>-89.993347450467368</v>
      </c>
      <c r="BK775" s="37">
        <f t="shared" si="530"/>
        <v>-80.220599954560811</v>
      </c>
      <c r="BL775" s="37">
        <f t="shared" si="531"/>
        <v>-89.99441410670407</v>
      </c>
    </row>
    <row r="776" spans="22:64" x14ac:dyDescent="0.35">
      <c r="V776" s="29">
        <v>8.7200000000001303</v>
      </c>
      <c r="W776" s="38">
        <f t="shared" si="496"/>
        <v>5248074602.4993029</v>
      </c>
      <c r="X776" s="30">
        <f t="shared" si="532"/>
        <v>-6.6910605961528935</v>
      </c>
      <c r="Y776" s="31">
        <f t="shared" si="497"/>
        <v>-117.81131545116509</v>
      </c>
      <c r="Z776" s="31">
        <f t="shared" si="498"/>
        <v>-89.999926284831972</v>
      </c>
      <c r="AA776" s="31">
        <f t="shared" si="499"/>
        <v>95.630411636978607</v>
      </c>
      <c r="AB776" s="31">
        <f t="shared" si="500"/>
        <v>-89.999052450186255</v>
      </c>
      <c r="AC776" s="31">
        <f t="shared" si="501"/>
        <v>65.926623484324281</v>
      </c>
      <c r="AD776" s="31">
        <f t="shared" si="502"/>
        <v>89.971040472166891</v>
      </c>
      <c r="AE776" s="31">
        <f t="shared" si="503"/>
        <v>37.054659073984908</v>
      </c>
      <c r="AF776" s="31">
        <f t="shared" si="504"/>
        <v>-90.027938262851336</v>
      </c>
      <c r="AG776" s="31">
        <f t="shared" si="525"/>
        <v>73.803921600570277</v>
      </c>
      <c r="AH776" s="31">
        <f t="shared" si="505"/>
        <v>-182.22931870757407</v>
      </c>
      <c r="AI776" s="31">
        <f t="shared" si="506"/>
        <v>-89.999999955674184</v>
      </c>
      <c r="AJ776" s="31">
        <f t="shared" si="507"/>
        <v>115.22435834090385</v>
      </c>
      <c r="AK776" s="31">
        <f t="shared" si="508"/>
        <v>89.999900710181834</v>
      </c>
      <c r="AL776" s="32">
        <f t="shared" si="509"/>
        <v>-96.807983262748991</v>
      </c>
      <c r="AM776" s="31">
        <f t="shared" si="510"/>
        <v>-89.999172584848665</v>
      </c>
      <c r="AN776" s="31">
        <f t="shared" si="511"/>
        <v>-90.009022028848932</v>
      </c>
      <c r="AO776" s="31">
        <f t="shared" si="512"/>
        <v>-89.999271830341016</v>
      </c>
      <c r="AP776" s="30">
        <f t="shared" si="526"/>
        <v>19.493882694704595</v>
      </c>
      <c r="AQ776" s="30">
        <f t="shared" si="527"/>
        <v>-19.244228782212005</v>
      </c>
      <c r="AR776" s="31">
        <f t="shared" si="513"/>
        <v>-52.704709042371434</v>
      </c>
      <c r="AS776" s="33">
        <f t="shared" si="514"/>
        <v>-180.02721009319237</v>
      </c>
      <c r="AT776" s="31">
        <f t="shared" si="515"/>
        <v>54.404420244688353</v>
      </c>
      <c r="AU776" s="31">
        <f t="shared" si="516"/>
        <v>89.890880621761482</v>
      </c>
      <c r="AV776" s="32">
        <f t="shared" si="517"/>
        <v>-35.161499138965667</v>
      </c>
      <c r="AW776" s="31">
        <f t="shared" si="518"/>
        <v>-88.99983942391161</v>
      </c>
      <c r="AX776" s="34">
        <f t="shared" si="519"/>
        <v>19.242921105722687</v>
      </c>
      <c r="AY776" s="35">
        <f t="shared" si="520"/>
        <v>0.8910411978498729</v>
      </c>
      <c r="AZ776" s="10">
        <f t="shared" si="533"/>
        <v>-192.78507821750856</v>
      </c>
      <c r="BA776" s="10">
        <f t="shared" si="534"/>
        <v>-359.12420903348186</v>
      </c>
      <c r="BB776" s="10">
        <f t="shared" si="521"/>
        <v>-179.12420903348186</v>
      </c>
      <c r="BC776" s="37"/>
      <c r="BD776" s="60">
        <f t="shared" si="522"/>
        <v>-193</v>
      </c>
      <c r="BE776" s="60">
        <f t="shared" si="523"/>
        <v>-359</v>
      </c>
      <c r="BF776" s="60">
        <f t="shared" si="524"/>
        <v>-179</v>
      </c>
      <c r="BI776" s="37">
        <f t="shared" si="528"/>
        <v>-78.902690328156879</v>
      </c>
      <c r="BJ776" s="37">
        <f t="shared" si="529"/>
        <v>-89.99349888098115</v>
      </c>
      <c r="BK776" s="37">
        <f t="shared" si="530"/>
        <v>-80.420599952702929</v>
      </c>
      <c r="BL776" s="37">
        <f t="shared" si="531"/>
        <v>-89.994541257158161</v>
      </c>
    </row>
    <row r="777" spans="22:64" x14ac:dyDescent="0.35">
      <c r="V777" s="29">
        <v>8.7300000000001301</v>
      </c>
      <c r="W777" s="36">
        <f t="shared" si="496"/>
        <v>5370317963.7041397</v>
      </c>
      <c r="X777" s="30">
        <f t="shared" si="532"/>
        <v>-6.6910605961528935</v>
      </c>
      <c r="Y777" s="31">
        <f t="shared" si="497"/>
        <v>-118.01131545116476</v>
      </c>
      <c r="Z777" s="31">
        <f t="shared" si="498"/>
        <v>-89.999927962794061</v>
      </c>
      <c r="AA777" s="31">
        <f t="shared" si="499"/>
        <v>95.830411636925149</v>
      </c>
      <c r="AB777" s="31">
        <f t="shared" si="500"/>
        <v>-89.99907401905331</v>
      </c>
      <c r="AC777" s="31">
        <f t="shared" si="501"/>
        <v>66.12662343438916</v>
      </c>
      <c r="AD777" s="31">
        <f t="shared" si="502"/>
        <v>89.971699671391718</v>
      </c>
      <c r="AE777" s="31">
        <f t="shared" si="503"/>
        <v>37.254659023996652</v>
      </c>
      <c r="AF777" s="31">
        <f t="shared" si="504"/>
        <v>-90.027302310455639</v>
      </c>
      <c r="AG777" s="31">
        <f t="shared" si="525"/>
        <v>73.803921600570277</v>
      </c>
      <c r="AH777" s="31">
        <f t="shared" si="505"/>
        <v>-182.42931870757405</v>
      </c>
      <c r="AI777" s="31">
        <f t="shared" si="506"/>
        <v>-89.999999956683169</v>
      </c>
      <c r="AJ777" s="31">
        <f t="shared" si="507"/>
        <v>115.42435834090325</v>
      </c>
      <c r="AK777" s="31">
        <f t="shared" si="508"/>
        <v>89.999902970294031</v>
      </c>
      <c r="AL777" s="32">
        <f t="shared" si="509"/>
        <v>-97.007983262708223</v>
      </c>
      <c r="AM777" s="31">
        <f t="shared" si="510"/>
        <v>-89.999191419116926</v>
      </c>
      <c r="AN777" s="31">
        <f t="shared" si="511"/>
        <v>-90.209022028808747</v>
      </c>
      <c r="AO777" s="31">
        <f t="shared" si="512"/>
        <v>-89.999288405506064</v>
      </c>
      <c r="AP777" s="30">
        <f t="shared" si="526"/>
        <v>19.493882694704595</v>
      </c>
      <c r="AQ777" s="30">
        <f t="shared" si="527"/>
        <v>-19.244228782212005</v>
      </c>
      <c r="AR777" s="31">
        <f t="shared" si="513"/>
        <v>-52.704709092319504</v>
      </c>
      <c r="AS777" s="33">
        <f t="shared" si="514"/>
        <v>-180.0265907159617</v>
      </c>
      <c r="AT777" s="31">
        <f t="shared" si="515"/>
        <v>54.604419535720758</v>
      </c>
      <c r="AU777" s="31">
        <f t="shared" si="516"/>
        <v>89.893364476255158</v>
      </c>
      <c r="AV777" s="32">
        <f t="shared" si="517"/>
        <v>-35.361439583525978</v>
      </c>
      <c r="AW777" s="31">
        <f t="shared" si="518"/>
        <v>-89.022601390209743</v>
      </c>
      <c r="AX777" s="34">
        <f t="shared" si="519"/>
        <v>19.24297995219478</v>
      </c>
      <c r="AY777" s="35">
        <f t="shared" si="520"/>
        <v>0.87076308604541452</v>
      </c>
      <c r="AZ777" s="10">
        <f t="shared" si="533"/>
        <v>-193.18501941669379</v>
      </c>
      <c r="BA777" s="10">
        <f t="shared" si="534"/>
        <v>-359.14414000774656</v>
      </c>
      <c r="BB777" s="10">
        <f t="shared" si="521"/>
        <v>-179.14414000774656</v>
      </c>
      <c r="BC777" s="62"/>
      <c r="BD777" s="60">
        <f t="shared" si="522"/>
        <v>-193</v>
      </c>
      <c r="BE777" s="60">
        <f t="shared" si="523"/>
        <v>-359</v>
      </c>
      <c r="BF777" s="60">
        <f t="shared" si="524"/>
        <v>-179</v>
      </c>
      <c r="BI777" s="37">
        <f t="shared" si="528"/>
        <v>-79.102690325640367</v>
      </c>
      <c r="BJ777" s="37">
        <f t="shared" si="529"/>
        <v>-89.993646864515682</v>
      </c>
      <c r="BK777" s="37">
        <f t="shared" si="530"/>
        <v>-80.620599950928693</v>
      </c>
      <c r="BL777" s="37">
        <f t="shared" si="531"/>
        <v>-89.994665513314601</v>
      </c>
    </row>
    <row r="778" spans="22:64" x14ac:dyDescent="0.35">
      <c r="V778" s="29">
        <v>8.7400000000001299</v>
      </c>
      <c r="W778" s="38">
        <f t="shared" si="496"/>
        <v>5495408738.5778952</v>
      </c>
      <c r="X778" s="30">
        <f t="shared" si="532"/>
        <v>-6.6910605961528935</v>
      </c>
      <c r="Y778" s="31">
        <f t="shared" si="497"/>
        <v>-118.21131545116445</v>
      </c>
      <c r="Z778" s="31">
        <f t="shared" si="498"/>
        <v>-89.999929602561053</v>
      </c>
      <c r="AA778" s="31">
        <f t="shared" si="499"/>
        <v>96.030411636874092</v>
      </c>
      <c r="AB778" s="31">
        <f t="shared" si="500"/>
        <v>-89.999095096952985</v>
      </c>
      <c r="AC778" s="31">
        <f t="shared" si="501"/>
        <v>66.326623386701499</v>
      </c>
      <c r="AD778" s="31">
        <f t="shared" si="502"/>
        <v>89.972343865417486</v>
      </c>
      <c r="AE778" s="31">
        <f t="shared" si="503"/>
        <v>37.454658976258244</v>
      </c>
      <c r="AF778" s="31">
        <f t="shared" si="504"/>
        <v>-90.026680834096567</v>
      </c>
      <c r="AG778" s="31">
        <f t="shared" si="525"/>
        <v>73.803921600570277</v>
      </c>
      <c r="AH778" s="31">
        <f t="shared" si="505"/>
        <v>-182.62931870757404</v>
      </c>
      <c r="AI778" s="31">
        <f t="shared" si="506"/>
        <v>-89.999999957669189</v>
      </c>
      <c r="AJ778" s="31">
        <f t="shared" si="507"/>
        <v>115.62435834090269</v>
      </c>
      <c r="AK778" s="31">
        <f t="shared" si="508"/>
        <v>89.999905178959779</v>
      </c>
      <c r="AL778" s="32">
        <f t="shared" si="509"/>
        <v>-97.207983262669302</v>
      </c>
      <c r="AM778" s="31">
        <f t="shared" si="510"/>
        <v>-89.999209824664888</v>
      </c>
      <c r="AN778" s="31">
        <f t="shared" si="511"/>
        <v>-90.40902202877038</v>
      </c>
      <c r="AO778" s="31">
        <f t="shared" si="512"/>
        <v>-89.999304603374298</v>
      </c>
      <c r="AP778" s="30">
        <f t="shared" si="526"/>
        <v>19.493882694704595</v>
      </c>
      <c r="AQ778" s="30">
        <f t="shared" si="527"/>
        <v>-19.244228782212005</v>
      </c>
      <c r="AR778" s="31">
        <f t="shared" si="513"/>
        <v>-52.704709140019546</v>
      </c>
      <c r="AS778" s="33">
        <f t="shared" si="514"/>
        <v>-180.02598543747087</v>
      </c>
      <c r="AT778" s="31">
        <f t="shared" si="515"/>
        <v>54.804418858661855</v>
      </c>
      <c r="AU778" s="31">
        <f t="shared" si="516"/>
        <v>89.895791791705122</v>
      </c>
      <c r="AV778" s="32">
        <f t="shared" si="517"/>
        <v>-35.561382707760231</v>
      </c>
      <c r="AW778" s="31">
        <f t="shared" si="518"/>
        <v>-89.044845529044707</v>
      </c>
      <c r="AX778" s="34">
        <f t="shared" si="519"/>
        <v>19.243036150901624</v>
      </c>
      <c r="AY778" s="35">
        <f t="shared" si="520"/>
        <v>0.85094626266041473</v>
      </c>
      <c r="AZ778" s="10">
        <f t="shared" si="533"/>
        <v>-193.58496326158934</v>
      </c>
      <c r="BA778" s="10">
        <f t="shared" si="534"/>
        <v>-359.16361759539996</v>
      </c>
      <c r="BB778" s="10">
        <f t="shared" si="521"/>
        <v>-179.16361759539996</v>
      </c>
      <c r="BC778" s="37"/>
      <c r="BD778" s="60">
        <f t="shared" si="522"/>
        <v>-194</v>
      </c>
      <c r="BE778" s="60">
        <f t="shared" si="523"/>
        <v>-359</v>
      </c>
      <c r="BF778" s="60">
        <f t="shared" si="524"/>
        <v>-179</v>
      </c>
      <c r="BI778" s="37">
        <f t="shared" si="528"/>
        <v>-79.302690323237101</v>
      </c>
      <c r="BJ778" s="37">
        <f t="shared" si="529"/>
        <v>-89.993791479533812</v>
      </c>
      <c r="BK778" s="37">
        <f t="shared" si="530"/>
        <v>-80.820599949234335</v>
      </c>
      <c r="BL778" s="37">
        <f t="shared" si="531"/>
        <v>-89.994786941055651</v>
      </c>
    </row>
    <row r="779" spans="22:64" x14ac:dyDescent="0.35">
      <c r="V779" s="29">
        <v>8.7500000000001297</v>
      </c>
      <c r="W779" s="38">
        <f t="shared" si="496"/>
        <v>5623413251.9051781</v>
      </c>
      <c r="X779" s="30">
        <f t="shared" si="532"/>
        <v>-6.6910605961528935</v>
      </c>
      <c r="Y779" s="31">
        <f t="shared" si="497"/>
        <v>-118.41131545116414</v>
      </c>
      <c r="Z779" s="31">
        <f t="shared" si="498"/>
        <v>-89.999931205002397</v>
      </c>
      <c r="AA779" s="31">
        <f t="shared" si="499"/>
        <v>96.230411636825352</v>
      </c>
      <c r="AB779" s="31">
        <f t="shared" si="500"/>
        <v>-89.999115695061107</v>
      </c>
      <c r="AC779" s="31">
        <f t="shared" si="501"/>
        <v>66.526623341160132</v>
      </c>
      <c r="AD779" s="31">
        <f t="shared" si="502"/>
        <v>89.972973395803734</v>
      </c>
      <c r="AE779" s="31">
        <f t="shared" si="503"/>
        <v>37.654658930668447</v>
      </c>
      <c r="AF779" s="31">
        <f t="shared" si="504"/>
        <v>-90.026073504259756</v>
      </c>
      <c r="AG779" s="31">
        <f t="shared" si="525"/>
        <v>73.803921600570277</v>
      </c>
      <c r="AH779" s="31">
        <f t="shared" si="505"/>
        <v>-182.82931870757406</v>
      </c>
      <c r="AI779" s="31">
        <f t="shared" si="506"/>
        <v>-89.999999958632756</v>
      </c>
      <c r="AJ779" s="31">
        <f t="shared" si="507"/>
        <v>115.82435834090217</v>
      </c>
      <c r="AK779" s="31">
        <f t="shared" si="508"/>
        <v>89.99990733735018</v>
      </c>
      <c r="AL779" s="32">
        <f t="shared" si="509"/>
        <v>-97.407983262632115</v>
      </c>
      <c r="AM779" s="31">
        <f t="shared" si="510"/>
        <v>-89.999227811251458</v>
      </c>
      <c r="AN779" s="31">
        <f t="shared" si="511"/>
        <v>-90.609022028733733</v>
      </c>
      <c r="AO779" s="31">
        <f t="shared" si="512"/>
        <v>-89.999320432534034</v>
      </c>
      <c r="AP779" s="30">
        <f t="shared" si="526"/>
        <v>19.493882694704595</v>
      </c>
      <c r="AQ779" s="30">
        <f t="shared" si="527"/>
        <v>-19.244228782212005</v>
      </c>
      <c r="AR779" s="31">
        <f t="shared" si="513"/>
        <v>-52.704709185572696</v>
      </c>
      <c r="AS779" s="33">
        <f t="shared" si="514"/>
        <v>-180.02539393679379</v>
      </c>
      <c r="AT779" s="31">
        <f t="shared" si="515"/>
        <v>55.004418212075528</v>
      </c>
      <c r="AU779" s="31">
        <f t="shared" si="516"/>
        <v>89.898163855071274</v>
      </c>
      <c r="AV779" s="32">
        <f t="shared" si="517"/>
        <v>-35.761328391130284</v>
      </c>
      <c r="AW779" s="31">
        <f t="shared" si="518"/>
        <v>-89.06658360771597</v>
      </c>
      <c r="AX779" s="34">
        <f t="shared" si="519"/>
        <v>19.243089820945244</v>
      </c>
      <c r="AY779" s="35">
        <f t="shared" si="520"/>
        <v>0.83158024735530489</v>
      </c>
      <c r="AZ779" s="10">
        <f t="shared" si="533"/>
        <v>-193.98490963318568</v>
      </c>
      <c r="BA779" s="10">
        <f t="shared" si="534"/>
        <v>-359.18265209691469</v>
      </c>
      <c r="BB779" s="10">
        <f t="shared" si="521"/>
        <v>-179.18265209691469</v>
      </c>
      <c r="BC779" s="37"/>
      <c r="BD779" s="60">
        <f t="shared" si="522"/>
        <v>-194</v>
      </c>
      <c r="BE779" s="60">
        <f t="shared" si="523"/>
        <v>-359</v>
      </c>
      <c r="BF779" s="60">
        <f t="shared" si="524"/>
        <v>-179</v>
      </c>
      <c r="BI779" s="37">
        <f t="shared" si="528"/>
        <v>-79.502690320942008</v>
      </c>
      <c r="BJ779" s="37">
        <f t="shared" si="529"/>
        <v>-89.993932802712294</v>
      </c>
      <c r="BK779" s="37">
        <f t="shared" si="530"/>
        <v>-81.020599947616233</v>
      </c>
      <c r="BL779" s="37">
        <f t="shared" si="531"/>
        <v>-89.994905604763915</v>
      </c>
    </row>
    <row r="780" spans="22:64" x14ac:dyDescent="0.35">
      <c r="V780" s="29">
        <v>8.7600000000001295</v>
      </c>
      <c r="W780" s="36">
        <f t="shared" si="496"/>
        <v>5754399373.3732967</v>
      </c>
      <c r="X780" s="30">
        <f t="shared" si="532"/>
        <v>-6.6910605961528935</v>
      </c>
      <c r="Y780" s="31">
        <f t="shared" si="497"/>
        <v>-118.61131545116388</v>
      </c>
      <c r="Z780" s="31">
        <f t="shared" si="498"/>
        <v>-89.999932770967732</v>
      </c>
      <c r="AA780" s="31">
        <f t="shared" si="499"/>
        <v>96.430411636778786</v>
      </c>
      <c r="AB780" s="31">
        <f t="shared" si="500"/>
        <v>-89.999135824299032</v>
      </c>
      <c r="AC780" s="31">
        <f t="shared" si="501"/>
        <v>66.726623297668468</v>
      </c>
      <c r="AD780" s="31">
        <f t="shared" si="502"/>
        <v>89.973588596335205</v>
      </c>
      <c r="AE780" s="31">
        <f t="shared" si="503"/>
        <v>37.854658887130483</v>
      </c>
      <c r="AF780" s="31">
        <f t="shared" si="504"/>
        <v>-90.025479998931544</v>
      </c>
      <c r="AG780" s="31">
        <f t="shared" si="525"/>
        <v>73.803921600570277</v>
      </c>
      <c r="AH780" s="31">
        <f t="shared" si="505"/>
        <v>-183.02931870757405</v>
      </c>
      <c r="AI780" s="31">
        <f t="shared" si="506"/>
        <v>-89.999999959574382</v>
      </c>
      <c r="AJ780" s="31">
        <f t="shared" si="507"/>
        <v>116.02435834090164</v>
      </c>
      <c r="AK780" s="31">
        <f t="shared" si="508"/>
        <v>89.999909446609593</v>
      </c>
      <c r="AL780" s="32">
        <f t="shared" si="509"/>
        <v>-97.607983262596619</v>
      </c>
      <c r="AM780" s="31">
        <f t="shared" si="510"/>
        <v>-89.999245388413328</v>
      </c>
      <c r="AN780" s="31">
        <f t="shared" si="511"/>
        <v>-90.809022028698749</v>
      </c>
      <c r="AO780" s="31">
        <f t="shared" si="512"/>
        <v>-89.999335901378117</v>
      </c>
      <c r="AP780" s="30">
        <f t="shared" si="526"/>
        <v>19.493882694704595</v>
      </c>
      <c r="AQ780" s="30">
        <f t="shared" si="527"/>
        <v>-19.244228782212005</v>
      </c>
      <c r="AR780" s="31">
        <f t="shared" si="513"/>
        <v>-52.704709229075675</v>
      </c>
      <c r="AS780" s="33">
        <f t="shared" si="514"/>
        <v>-180.02481590030965</v>
      </c>
      <c r="AT780" s="31">
        <f t="shared" si="515"/>
        <v>55.204417594590289</v>
      </c>
      <c r="AU780" s="31">
        <f t="shared" si="516"/>
        <v>89.900481924020454</v>
      </c>
      <c r="AV780" s="32">
        <f t="shared" si="517"/>
        <v>-35.961276518517231</v>
      </c>
      <c r="AW780" s="31">
        <f t="shared" si="518"/>
        <v>-89.087827126993474</v>
      </c>
      <c r="AX780" s="34">
        <f t="shared" si="519"/>
        <v>19.243141076073059</v>
      </c>
      <c r="AY780" s="35">
        <f t="shared" si="520"/>
        <v>0.81265479702697974</v>
      </c>
      <c r="AZ780" s="10">
        <f t="shared" si="533"/>
        <v>-194.38485841782378</v>
      </c>
      <c r="BA780" s="10">
        <f t="shared" si="534"/>
        <v>-359.20125357962166</v>
      </c>
      <c r="BB780" s="10">
        <f t="shared" si="521"/>
        <v>-179.20125357962166</v>
      </c>
      <c r="BC780" s="62"/>
      <c r="BD780" s="60">
        <f t="shared" si="522"/>
        <v>-194</v>
      </c>
      <c r="BE780" s="60">
        <f t="shared" si="523"/>
        <v>-359</v>
      </c>
      <c r="BF780" s="60">
        <f t="shared" si="524"/>
        <v>-179</v>
      </c>
      <c r="BI780" s="37">
        <f t="shared" si="528"/>
        <v>-79.702690318750228</v>
      </c>
      <c r="BJ780" s="37">
        <f t="shared" si="529"/>
        <v>-89.994070908982579</v>
      </c>
      <c r="BK780" s="37">
        <f t="shared" si="530"/>
        <v>-81.220599946070934</v>
      </c>
      <c r="BL780" s="37">
        <f t="shared" si="531"/>
        <v>-89.995021567356446</v>
      </c>
    </row>
    <row r="781" spans="22:64" x14ac:dyDescent="0.35">
      <c r="V781" s="29">
        <v>8.7700000000001292</v>
      </c>
      <c r="W781" s="38">
        <f t="shared" si="496"/>
        <v>5888436553.5576553</v>
      </c>
      <c r="X781" s="30">
        <f t="shared" si="532"/>
        <v>-6.6910605961528935</v>
      </c>
      <c r="Y781" s="31">
        <f t="shared" si="497"/>
        <v>-118.81131545116361</v>
      </c>
      <c r="Z781" s="31">
        <f t="shared" si="498"/>
        <v>-89.99993430128734</v>
      </c>
      <c r="AA781" s="31">
        <f t="shared" si="499"/>
        <v>96.630411636734323</v>
      </c>
      <c r="AB781" s="31">
        <f t="shared" si="500"/>
        <v>-89.999155495339565</v>
      </c>
      <c r="AC781" s="31">
        <f t="shared" si="501"/>
        <v>66.926623256134249</v>
      </c>
      <c r="AD781" s="31">
        <f t="shared" si="502"/>
        <v>89.974189793198789</v>
      </c>
      <c r="AE781" s="31">
        <f t="shared" si="503"/>
        <v>38.054658845552069</v>
      </c>
      <c r="AF781" s="31">
        <f t="shared" si="504"/>
        <v>-90.024900003428101</v>
      </c>
      <c r="AG781" s="31">
        <f t="shared" si="525"/>
        <v>73.803921600570277</v>
      </c>
      <c r="AH781" s="31">
        <f t="shared" si="505"/>
        <v>-183.22931870757404</v>
      </c>
      <c r="AI781" s="31">
        <f t="shared" si="506"/>
        <v>-89.999999960494591</v>
      </c>
      <c r="AJ781" s="31">
        <f t="shared" si="507"/>
        <v>116.22435834090115</v>
      </c>
      <c r="AK781" s="31">
        <f t="shared" si="508"/>
        <v>89.99991150785641</v>
      </c>
      <c r="AL781" s="32">
        <f t="shared" si="509"/>
        <v>-97.807983262562715</v>
      </c>
      <c r="AM781" s="31">
        <f t="shared" si="510"/>
        <v>-89.999262565470119</v>
      </c>
      <c r="AN781" s="31">
        <f t="shared" si="511"/>
        <v>-91.009022028665328</v>
      </c>
      <c r="AO781" s="31">
        <f t="shared" si="512"/>
        <v>-89.9993510181083</v>
      </c>
      <c r="AP781" s="30">
        <f t="shared" si="526"/>
        <v>19.493882694704595</v>
      </c>
      <c r="AQ781" s="30">
        <f t="shared" si="527"/>
        <v>-19.244228782212005</v>
      </c>
      <c r="AR781" s="31">
        <f t="shared" si="513"/>
        <v>-52.704709270620668</v>
      </c>
      <c r="AS781" s="33">
        <f t="shared" si="514"/>
        <v>-180.0242510215364</v>
      </c>
      <c r="AT781" s="31">
        <f t="shared" si="515"/>
        <v>55.404417004896374</v>
      </c>
      <c r="AU781" s="31">
        <f t="shared" si="516"/>
        <v>89.902747227593153</v>
      </c>
      <c r="AV781" s="32">
        <f t="shared" si="517"/>
        <v>-36.161226979977961</v>
      </c>
      <c r="AW781" s="31">
        <f t="shared" si="518"/>
        <v>-89.108587327096174</v>
      </c>
      <c r="AX781" s="34">
        <f t="shared" si="519"/>
        <v>19.243190024918412</v>
      </c>
      <c r="AY781" s="35">
        <f t="shared" si="520"/>
        <v>0.79415990049697882</v>
      </c>
      <c r="AZ781" s="10">
        <f t="shared" si="533"/>
        <v>-194.78480950695453</v>
      </c>
      <c r="BA781" s="10">
        <f t="shared" si="534"/>
        <v>-359.21943188292801</v>
      </c>
      <c r="BB781" s="10">
        <f t="shared" si="521"/>
        <v>-179.21943188292801</v>
      </c>
      <c r="BC781" s="37"/>
      <c r="BD781" s="60">
        <f t="shared" si="522"/>
        <v>-195</v>
      </c>
      <c r="BE781" s="60">
        <f t="shared" si="523"/>
        <v>-359</v>
      </c>
      <c r="BF781" s="60">
        <f t="shared" si="524"/>
        <v>-179</v>
      </c>
      <c r="BI781" s="37">
        <f t="shared" si="528"/>
        <v>-79.902690316657072</v>
      </c>
      <c r="BJ781" s="37">
        <f t="shared" si="529"/>
        <v>-89.994205871570415</v>
      </c>
      <c r="BK781" s="37">
        <f t="shared" si="530"/>
        <v>-81.42059994459521</v>
      </c>
      <c r="BL781" s="37">
        <f t="shared" si="531"/>
        <v>-89.995134890318155</v>
      </c>
    </row>
    <row r="782" spans="22:64" x14ac:dyDescent="0.35">
      <c r="V782" s="29">
        <v>8.7800000000001308</v>
      </c>
      <c r="W782" s="38">
        <f t="shared" si="496"/>
        <v>6025595860.7454052</v>
      </c>
      <c r="X782" s="30">
        <f t="shared" si="532"/>
        <v>-6.6910605961528935</v>
      </c>
      <c r="Y782" s="31">
        <f t="shared" si="497"/>
        <v>-119.01131545116337</v>
      </c>
      <c r="Z782" s="31">
        <f t="shared" si="498"/>
        <v>-89.999935796772618</v>
      </c>
      <c r="AA782" s="31">
        <f t="shared" si="499"/>
        <v>96.830411636691878</v>
      </c>
      <c r="AB782" s="31">
        <f t="shared" si="500"/>
        <v>-89.999174718612537</v>
      </c>
      <c r="AC782" s="31">
        <f t="shared" si="501"/>
        <v>67.126623216469397</v>
      </c>
      <c r="AD782" s="31">
        <f t="shared" si="502"/>
        <v>89.974777305156493</v>
      </c>
      <c r="AE782" s="31">
        <f t="shared" si="503"/>
        <v>38.254658805845011</v>
      </c>
      <c r="AF782" s="31">
        <f t="shared" si="504"/>
        <v>-90.024333210228662</v>
      </c>
      <c r="AG782" s="31">
        <f t="shared" si="525"/>
        <v>73.803921600570277</v>
      </c>
      <c r="AH782" s="31">
        <f t="shared" si="505"/>
        <v>-183.42931870757408</v>
      </c>
      <c r="AI782" s="31">
        <f t="shared" si="506"/>
        <v>-89.999999961393826</v>
      </c>
      <c r="AJ782" s="31">
        <f t="shared" si="507"/>
        <v>116.42435834090072</v>
      </c>
      <c r="AK782" s="31">
        <f t="shared" si="508"/>
        <v>89.999913522183533</v>
      </c>
      <c r="AL782" s="32">
        <f t="shared" si="509"/>
        <v>-98.007983262530374</v>
      </c>
      <c r="AM782" s="31">
        <f t="shared" si="510"/>
        <v>-89.999279351529395</v>
      </c>
      <c r="AN782" s="31">
        <f t="shared" si="511"/>
        <v>-91.209022028633456</v>
      </c>
      <c r="AO782" s="31">
        <f t="shared" si="512"/>
        <v>-89.999365790739688</v>
      </c>
      <c r="AP782" s="30">
        <f t="shared" si="526"/>
        <v>19.493882694704595</v>
      </c>
      <c r="AQ782" s="30">
        <f t="shared" si="527"/>
        <v>-19.244228782212005</v>
      </c>
      <c r="AR782" s="31">
        <f t="shared" si="513"/>
        <v>-52.704709310295854</v>
      </c>
      <c r="AS782" s="33">
        <f t="shared" si="514"/>
        <v>-180.02369900096835</v>
      </c>
      <c r="AT782" s="31">
        <f t="shared" si="515"/>
        <v>55.604416441743027</v>
      </c>
      <c r="AU782" s="31">
        <f t="shared" si="516"/>
        <v>89.904960966854958</v>
      </c>
      <c r="AV782" s="32">
        <f t="shared" si="517"/>
        <v>-36.361179670512769</v>
      </c>
      <c r="AW782" s="31">
        <f t="shared" si="518"/>
        <v>-89.128875193540296</v>
      </c>
      <c r="AX782" s="34">
        <f t="shared" si="519"/>
        <v>19.243236771230258</v>
      </c>
      <c r="AY782" s="35">
        <f t="shared" si="520"/>
        <v>0.77608577331466222</v>
      </c>
      <c r="AZ782" s="10">
        <f t="shared" si="533"/>
        <v>-195.18476279690969</v>
      </c>
      <c r="BA782" s="10">
        <f t="shared" si="534"/>
        <v>-359.23719662342285</v>
      </c>
      <c r="BB782" s="10">
        <f t="shared" si="521"/>
        <v>-179.23719662342285</v>
      </c>
      <c r="BC782" s="37"/>
      <c r="BD782" s="60">
        <f t="shared" si="522"/>
        <v>-195</v>
      </c>
      <c r="BE782" s="60">
        <f t="shared" si="523"/>
        <v>-359</v>
      </c>
      <c r="BF782" s="60">
        <f t="shared" si="524"/>
        <v>-179</v>
      </c>
      <c r="BI782" s="37">
        <f t="shared" si="528"/>
        <v>-80.102690314658176</v>
      </c>
      <c r="BJ782" s="37">
        <f t="shared" si="529"/>
        <v>-89.994337762034746</v>
      </c>
      <c r="BK782" s="37">
        <f t="shared" si="530"/>
        <v>-81.620599943185908</v>
      </c>
      <c r="BL782" s="37">
        <f t="shared" si="531"/>
        <v>-89.995245633734356</v>
      </c>
    </row>
    <row r="783" spans="22:64" x14ac:dyDescent="0.35">
      <c r="V783" s="29">
        <v>8.7900000000001306</v>
      </c>
      <c r="W783" s="36">
        <f t="shared" si="496"/>
        <v>6165950018.6166916</v>
      </c>
      <c r="X783" s="30">
        <f t="shared" si="532"/>
        <v>-6.6910605961528935</v>
      </c>
      <c r="Y783" s="31">
        <f t="shared" si="497"/>
        <v>-119.21131545116313</v>
      </c>
      <c r="Z783" s="31">
        <f t="shared" si="498"/>
        <v>-89.999937258216491</v>
      </c>
      <c r="AA783" s="31">
        <f t="shared" si="499"/>
        <v>97.030411636651323</v>
      </c>
      <c r="AB783" s="31">
        <f t="shared" si="500"/>
        <v>-89.999193504310412</v>
      </c>
      <c r="AC783" s="31">
        <f t="shared" si="501"/>
        <v>67.326623178589742</v>
      </c>
      <c r="AD783" s="31">
        <f t="shared" si="502"/>
        <v>89.975351443714473</v>
      </c>
      <c r="AE783" s="31">
        <f t="shared" si="503"/>
        <v>38.454658767925039</v>
      </c>
      <c r="AF783" s="31">
        <f t="shared" si="504"/>
        <v>-90.02377931881243</v>
      </c>
      <c r="AG783" s="31">
        <f t="shared" si="525"/>
        <v>73.803921600570277</v>
      </c>
      <c r="AH783" s="31">
        <f t="shared" si="505"/>
        <v>-183.62931870757407</v>
      </c>
      <c r="AI783" s="31">
        <f t="shared" si="506"/>
        <v>-89.999999962272611</v>
      </c>
      <c r="AJ783" s="31">
        <f t="shared" si="507"/>
        <v>116.62435834090027</v>
      </c>
      <c r="AK783" s="31">
        <f t="shared" si="508"/>
        <v>89.99991549065895</v>
      </c>
      <c r="AL783" s="32">
        <f t="shared" si="509"/>
        <v>-98.20798326249944</v>
      </c>
      <c r="AM783" s="31">
        <f t="shared" si="510"/>
        <v>-89.999295755491289</v>
      </c>
      <c r="AN783" s="31">
        <f t="shared" si="511"/>
        <v>-91.409022028602962</v>
      </c>
      <c r="AO783" s="31">
        <f t="shared" si="512"/>
        <v>-89.99938022710495</v>
      </c>
      <c r="AP783" s="30">
        <f t="shared" si="526"/>
        <v>19.493882694704595</v>
      </c>
      <c r="AQ783" s="30">
        <f t="shared" si="527"/>
        <v>-19.244228782212005</v>
      </c>
      <c r="AR783" s="31">
        <f t="shared" si="513"/>
        <v>-52.704709348185332</v>
      </c>
      <c r="AS783" s="33">
        <f t="shared" si="514"/>
        <v>-180.02315954591739</v>
      </c>
      <c r="AT783" s="31">
        <f t="shared" si="515"/>
        <v>55.804415903935649</v>
      </c>
      <c r="AU783" s="31">
        <f t="shared" si="516"/>
        <v>89.907124315533267</v>
      </c>
      <c r="AV783" s="32">
        <f t="shared" si="517"/>
        <v>-36.561134489843141</v>
      </c>
      <c r="AW783" s="31">
        <f t="shared" si="518"/>
        <v>-89.148701462859961</v>
      </c>
      <c r="AX783" s="34">
        <f t="shared" si="519"/>
        <v>19.243281414092507</v>
      </c>
      <c r="AY783" s="35">
        <f t="shared" si="520"/>
        <v>0.75842285267330567</v>
      </c>
      <c r="AZ783" s="10">
        <f t="shared" si="533"/>
        <v>-195.58471818868205</v>
      </c>
      <c r="BA783" s="10">
        <f t="shared" si="534"/>
        <v>-359.25455719987235</v>
      </c>
      <c r="BB783" s="10">
        <f t="shared" si="521"/>
        <v>-179.25455719987235</v>
      </c>
      <c r="BC783" s="62"/>
      <c r="BD783" s="60">
        <f t="shared" si="522"/>
        <v>-196</v>
      </c>
      <c r="BE783" s="60">
        <f t="shared" si="523"/>
        <v>-359</v>
      </c>
      <c r="BF783" s="60">
        <f t="shared" si="524"/>
        <v>-179</v>
      </c>
      <c r="BI783" s="37">
        <f t="shared" si="528"/>
        <v>-80.302690312749192</v>
      </c>
      <c r="BJ783" s="37">
        <f t="shared" si="529"/>
        <v>-89.994466650305625</v>
      </c>
      <c r="BK783" s="37">
        <f t="shared" si="530"/>
        <v>-81.82059994184003</v>
      </c>
      <c r="BL783" s="37">
        <f t="shared" si="531"/>
        <v>-89.995353856322666</v>
      </c>
    </row>
    <row r="784" spans="22:64" x14ac:dyDescent="0.35">
      <c r="V784" s="29">
        <v>8.8000000000001304</v>
      </c>
      <c r="W784" s="38">
        <f t="shared" si="496"/>
        <v>6309573444.8038464</v>
      </c>
      <c r="X784" s="30">
        <f t="shared" si="532"/>
        <v>-6.6910605961528935</v>
      </c>
      <c r="Y784" s="31">
        <f t="shared" si="497"/>
        <v>-119.41131545116291</v>
      </c>
      <c r="Z784" s="31">
        <f t="shared" si="498"/>
        <v>-89.999938686393847</v>
      </c>
      <c r="AA784" s="31">
        <f t="shared" si="499"/>
        <v>97.230411636612587</v>
      </c>
      <c r="AB784" s="31">
        <f t="shared" si="500"/>
        <v>-89.999211862393594</v>
      </c>
      <c r="AC784" s="31">
        <f t="shared" si="501"/>
        <v>67.526623142414948</v>
      </c>
      <c r="AD784" s="31">
        <f t="shared" si="502"/>
        <v>89.97591251328808</v>
      </c>
      <c r="AE784" s="31">
        <f t="shared" si="503"/>
        <v>38.654658731711734</v>
      </c>
      <c r="AF784" s="31">
        <f t="shared" si="504"/>
        <v>-90.023238035499361</v>
      </c>
      <c r="AG784" s="31">
        <f t="shared" si="525"/>
        <v>73.803921600570277</v>
      </c>
      <c r="AH784" s="31">
        <f t="shared" si="505"/>
        <v>-183.82931870757406</v>
      </c>
      <c r="AI784" s="31">
        <f t="shared" si="506"/>
        <v>-89.999999963131401</v>
      </c>
      <c r="AJ784" s="31">
        <f t="shared" si="507"/>
        <v>116.82435834089985</v>
      </c>
      <c r="AK784" s="31">
        <f t="shared" si="508"/>
        <v>89.999917414326404</v>
      </c>
      <c r="AL784" s="32">
        <f t="shared" si="509"/>
        <v>-98.407983262469912</v>
      </c>
      <c r="AM784" s="31">
        <f t="shared" si="510"/>
        <v>-89.99931178605344</v>
      </c>
      <c r="AN784" s="31">
        <f t="shared" si="511"/>
        <v>-91.609022028573847</v>
      </c>
      <c r="AO784" s="31">
        <f t="shared" si="512"/>
        <v>-89.999394334858437</v>
      </c>
      <c r="AP784" s="30">
        <f t="shared" si="526"/>
        <v>19.493882694704595</v>
      </c>
      <c r="AQ784" s="30">
        <f t="shared" si="527"/>
        <v>-19.244228782212005</v>
      </c>
      <c r="AR784" s="31">
        <f t="shared" si="513"/>
        <v>-52.704709384369522</v>
      </c>
      <c r="AS784" s="33">
        <f t="shared" si="514"/>
        <v>-180.0226323703578</v>
      </c>
      <c r="AT784" s="31">
        <f t="shared" si="515"/>
        <v>56.004415390333534</v>
      </c>
      <c r="AU784" s="31">
        <f t="shared" si="516"/>
        <v>89.909238420639497</v>
      </c>
      <c r="AV784" s="32">
        <f t="shared" si="517"/>
        <v>-36.76109134219984</v>
      </c>
      <c r="AW784" s="31">
        <f t="shared" si="518"/>
        <v>-89.16807662820284</v>
      </c>
      <c r="AX784" s="34">
        <f t="shared" si="519"/>
        <v>19.243324048133694</v>
      </c>
      <c r="AY784" s="35">
        <f t="shared" si="520"/>
        <v>0.7411617924366567</v>
      </c>
      <c r="AZ784" s="10">
        <f t="shared" si="533"/>
        <v>-195.98467558771668</v>
      </c>
      <c r="BA784" s="10">
        <f t="shared" si="534"/>
        <v>-359.27152279810662</v>
      </c>
      <c r="BB784" s="10">
        <f t="shared" si="521"/>
        <v>-179.27152279810662</v>
      </c>
      <c r="BC784" s="37"/>
      <c r="BD784" s="60">
        <f t="shared" si="522"/>
        <v>-196</v>
      </c>
      <c r="BE784" s="60">
        <f t="shared" si="523"/>
        <v>-359</v>
      </c>
      <c r="BF784" s="60">
        <f t="shared" si="524"/>
        <v>-179</v>
      </c>
      <c r="BI784" s="37">
        <f t="shared" si="528"/>
        <v>-80.502690310926141</v>
      </c>
      <c r="BJ784" s="37">
        <f t="shared" si="529"/>
        <v>-89.994592604721348</v>
      </c>
      <c r="BK784" s="37">
        <f t="shared" si="530"/>
        <v>-82.020599940554717</v>
      </c>
      <c r="BL784" s="37">
        <f t="shared" si="531"/>
        <v>-89.995459615464156</v>
      </c>
    </row>
    <row r="785" spans="22:64" x14ac:dyDescent="0.35">
      <c r="V785" s="29">
        <v>8.8100000000001302</v>
      </c>
      <c r="W785" s="38">
        <f t="shared" si="496"/>
        <v>6456542290.3485117</v>
      </c>
      <c r="X785" s="30">
        <f t="shared" si="532"/>
        <v>-6.6910605961528935</v>
      </c>
      <c r="Y785" s="31">
        <f t="shared" si="497"/>
        <v>-119.61131545116267</v>
      </c>
      <c r="Z785" s="31">
        <f t="shared" si="498"/>
        <v>-89.999940082061912</v>
      </c>
      <c r="AA785" s="31">
        <f t="shared" si="499"/>
        <v>97.430411636575599</v>
      </c>
      <c r="AB785" s="31">
        <f t="shared" si="500"/>
        <v>-89.999229802595792</v>
      </c>
      <c r="AC785" s="31">
        <f t="shared" si="501"/>
        <v>67.726623107868292</v>
      </c>
      <c r="AD785" s="31">
        <f t="shared" si="502"/>
        <v>89.97646081136341</v>
      </c>
      <c r="AE785" s="31">
        <f t="shared" si="503"/>
        <v>38.854658697128329</v>
      </c>
      <c r="AF785" s="31">
        <f t="shared" si="504"/>
        <v>-90.022709073294294</v>
      </c>
      <c r="AG785" s="31">
        <f t="shared" si="525"/>
        <v>73.803921600570277</v>
      </c>
      <c r="AH785" s="31">
        <f t="shared" si="505"/>
        <v>-184.02931870757408</v>
      </c>
      <c r="AI785" s="31">
        <f t="shared" si="506"/>
        <v>-89.999999963970623</v>
      </c>
      <c r="AJ785" s="31">
        <f t="shared" si="507"/>
        <v>117.02435834089943</v>
      </c>
      <c r="AK785" s="31">
        <f t="shared" si="508"/>
        <v>89.999919294205853</v>
      </c>
      <c r="AL785" s="32">
        <f t="shared" si="509"/>
        <v>-98.607983262441707</v>
      </c>
      <c r="AM785" s="31">
        <f t="shared" si="510"/>
        <v>-89.999327451715445</v>
      </c>
      <c r="AN785" s="31">
        <f t="shared" si="511"/>
        <v>-91.809022028546082</v>
      </c>
      <c r="AO785" s="31">
        <f t="shared" si="512"/>
        <v>-89.999408121480215</v>
      </c>
      <c r="AP785" s="30">
        <f t="shared" si="526"/>
        <v>19.493882694704595</v>
      </c>
      <c r="AQ785" s="30">
        <f t="shared" si="527"/>
        <v>-19.244228782212005</v>
      </c>
      <c r="AR785" s="31">
        <f t="shared" si="513"/>
        <v>-52.704709418925162</v>
      </c>
      <c r="AS785" s="33">
        <f t="shared" si="514"/>
        <v>-180.02211719477452</v>
      </c>
      <c r="AT785" s="31">
        <f t="shared" si="515"/>
        <v>56.204414899847251</v>
      </c>
      <c r="AU785" s="31">
        <f t="shared" si="516"/>
        <v>89.911304403077139</v>
      </c>
      <c r="AV785" s="32">
        <f t="shared" si="517"/>
        <v>-36.961050136120207</v>
      </c>
      <c r="AW785" s="31">
        <f t="shared" si="518"/>
        <v>-89.18701094480312</v>
      </c>
      <c r="AX785" s="34">
        <f t="shared" si="519"/>
        <v>19.243364763727044</v>
      </c>
      <c r="AY785" s="35">
        <f t="shared" si="520"/>
        <v>0.72429345827401903</v>
      </c>
      <c r="AZ785" s="10">
        <f t="shared" si="533"/>
        <v>-196.38463490371049</v>
      </c>
      <c r="BA785" s="10">
        <f t="shared" si="534"/>
        <v>-359.28810239579877</v>
      </c>
      <c r="BB785" s="10">
        <f t="shared" si="521"/>
        <v>-179.28810239579877</v>
      </c>
      <c r="BC785" s="37"/>
      <c r="BD785" s="60">
        <f t="shared" si="522"/>
        <v>-196</v>
      </c>
      <c r="BE785" s="60">
        <f t="shared" si="523"/>
        <v>-359</v>
      </c>
      <c r="BF785" s="60">
        <f t="shared" si="524"/>
        <v>-179</v>
      </c>
      <c r="BI785" s="37">
        <f t="shared" si="528"/>
        <v>-80.70269030918513</v>
      </c>
      <c r="BJ785" s="37">
        <f t="shared" si="529"/>
        <v>-89.994715692064574</v>
      </c>
      <c r="BK785" s="37">
        <f t="shared" si="530"/>
        <v>-82.220599939327258</v>
      </c>
      <c r="BL785" s="37">
        <f t="shared" si="531"/>
        <v>-89.99556296723371</v>
      </c>
    </row>
    <row r="786" spans="22:64" x14ac:dyDescent="0.35">
      <c r="V786" s="29">
        <v>8.82000000000013</v>
      </c>
      <c r="W786" s="36">
        <f t="shared" si="496"/>
        <v>6606934480.0779381</v>
      </c>
      <c r="X786" s="30">
        <f t="shared" si="532"/>
        <v>-6.6910605961528935</v>
      </c>
      <c r="Y786" s="31">
        <f t="shared" si="497"/>
        <v>-119.81131545116243</v>
      </c>
      <c r="Z786" s="31">
        <f t="shared" si="498"/>
        <v>-89.999941445960701</v>
      </c>
      <c r="AA786" s="31">
        <f t="shared" si="499"/>
        <v>97.630411636540245</v>
      </c>
      <c r="AB786" s="31">
        <f t="shared" si="500"/>
        <v>-89.999247334429114</v>
      </c>
      <c r="AC786" s="31">
        <f t="shared" si="501"/>
        <v>67.92662307487646</v>
      </c>
      <c r="AD786" s="31">
        <f t="shared" si="502"/>
        <v>89.976996628654973</v>
      </c>
      <c r="AE786" s="31">
        <f t="shared" si="503"/>
        <v>39.054658664101382</v>
      </c>
      <c r="AF786" s="31">
        <f t="shared" si="504"/>
        <v>-90.022192151734856</v>
      </c>
      <c r="AG786" s="31">
        <f t="shared" si="525"/>
        <v>73.803921600570277</v>
      </c>
      <c r="AH786" s="31">
        <f t="shared" si="505"/>
        <v>-184.22931870757407</v>
      </c>
      <c r="AI786" s="31">
        <f t="shared" si="506"/>
        <v>-89.99999996479076</v>
      </c>
      <c r="AJ786" s="31">
        <f t="shared" si="507"/>
        <v>117.22435834089902</v>
      </c>
      <c r="AK786" s="31">
        <f t="shared" si="508"/>
        <v>89.999921131294016</v>
      </c>
      <c r="AL786" s="32">
        <f t="shared" si="509"/>
        <v>-98.807983262414751</v>
      </c>
      <c r="AM786" s="31">
        <f t="shared" si="510"/>
        <v>-89.999342760783435</v>
      </c>
      <c r="AN786" s="31">
        <f t="shared" si="511"/>
        <v>-92.009022028519524</v>
      </c>
      <c r="AO786" s="31">
        <f t="shared" si="512"/>
        <v>-89.999421594280179</v>
      </c>
      <c r="AP786" s="30">
        <f t="shared" si="526"/>
        <v>19.493882694704595</v>
      </c>
      <c r="AQ786" s="30">
        <f t="shared" si="527"/>
        <v>-19.244228782212005</v>
      </c>
      <c r="AR786" s="31">
        <f t="shared" si="513"/>
        <v>-52.704709451925552</v>
      </c>
      <c r="AS786" s="33">
        <f t="shared" si="514"/>
        <v>-180.02161374601502</v>
      </c>
      <c r="AT786" s="31">
        <f t="shared" si="515"/>
        <v>56.404414431436422</v>
      </c>
      <c r="AU786" s="31">
        <f t="shared" si="516"/>
        <v>89.913323358235886</v>
      </c>
      <c r="AV786" s="32">
        <f t="shared" si="517"/>
        <v>-37.161010784254657</v>
      </c>
      <c r="AW786" s="31">
        <f t="shared" si="518"/>
        <v>-89.205514435334337</v>
      </c>
      <c r="AX786" s="34">
        <f t="shared" si="519"/>
        <v>19.243403647181765</v>
      </c>
      <c r="AY786" s="35">
        <f t="shared" si="520"/>
        <v>0.70780892290154895</v>
      </c>
      <c r="AZ786" s="10">
        <f t="shared" si="533"/>
        <v>-196.78459605042127</v>
      </c>
      <c r="BA786" s="10">
        <f t="shared" si="534"/>
        <v>-359.3043047671411</v>
      </c>
      <c r="BB786" s="10">
        <f t="shared" si="521"/>
        <v>-179.3043047671411</v>
      </c>
      <c r="BC786" s="62"/>
      <c r="BD786" s="60">
        <f t="shared" si="522"/>
        <v>-197</v>
      </c>
      <c r="BE786" s="60">
        <f t="shared" si="523"/>
        <v>-359</v>
      </c>
      <c r="BF786" s="60">
        <f t="shared" si="524"/>
        <v>-179</v>
      </c>
      <c r="BI786" s="37">
        <f t="shared" si="528"/>
        <v>-80.902690307522462</v>
      </c>
      <c r="BJ786" s="37">
        <f t="shared" si="529"/>
        <v>-89.994835977597845</v>
      </c>
      <c r="BK786" s="37">
        <f t="shared" si="530"/>
        <v>-82.420599938155007</v>
      </c>
      <c r="BL786" s="37">
        <f t="shared" si="531"/>
        <v>-89.995663966429788</v>
      </c>
    </row>
    <row r="787" spans="22:64" x14ac:dyDescent="0.35">
      <c r="V787" s="29">
        <v>8.8300000000001297</v>
      </c>
      <c r="W787" s="38">
        <f t="shared" si="496"/>
        <v>6760829753.9218416</v>
      </c>
      <c r="X787" s="30">
        <f t="shared" si="532"/>
        <v>-6.6910605961528935</v>
      </c>
      <c r="Y787" s="31">
        <f t="shared" si="497"/>
        <v>-120.01131545116222</v>
      </c>
      <c r="Z787" s="31">
        <f t="shared" si="498"/>
        <v>-89.999942778813363</v>
      </c>
      <c r="AA787" s="31">
        <f t="shared" si="499"/>
        <v>97.830411636506525</v>
      </c>
      <c r="AB787" s="31">
        <f t="shared" si="500"/>
        <v>-89.999264467189192</v>
      </c>
      <c r="AC787" s="31">
        <f t="shared" si="501"/>
        <v>68.12662304336952</v>
      </c>
      <c r="AD787" s="31">
        <f t="shared" si="502"/>
        <v>89.977520249259811</v>
      </c>
      <c r="AE787" s="31">
        <f t="shared" si="503"/>
        <v>39.254658632560933</v>
      </c>
      <c r="AF787" s="31">
        <f t="shared" si="504"/>
        <v>-90.021686996742744</v>
      </c>
      <c r="AG787" s="31">
        <f t="shared" si="525"/>
        <v>73.803921600570277</v>
      </c>
      <c r="AH787" s="31">
        <f t="shared" si="505"/>
        <v>-184.42931870757405</v>
      </c>
      <c r="AI787" s="31">
        <f t="shared" si="506"/>
        <v>-89.999999965592224</v>
      </c>
      <c r="AJ787" s="31">
        <f t="shared" si="507"/>
        <v>117.42435834089864</v>
      </c>
      <c r="AK787" s="31">
        <f t="shared" si="508"/>
        <v>89.999922926564935</v>
      </c>
      <c r="AL787" s="32">
        <f t="shared" si="509"/>
        <v>-99.007983262389018</v>
      </c>
      <c r="AM787" s="31">
        <f t="shared" si="510"/>
        <v>-89.999357721374494</v>
      </c>
      <c r="AN787" s="31">
        <f t="shared" si="511"/>
        <v>-92.209022028494161</v>
      </c>
      <c r="AO787" s="31">
        <f t="shared" si="512"/>
        <v>-89.999434760401783</v>
      </c>
      <c r="AP787" s="30">
        <f t="shared" si="526"/>
        <v>19.493882694704595</v>
      </c>
      <c r="AQ787" s="30">
        <f t="shared" si="527"/>
        <v>-19.244228782212005</v>
      </c>
      <c r="AR787" s="31">
        <f t="shared" si="513"/>
        <v>-52.704709483440638</v>
      </c>
      <c r="AS787" s="33">
        <f t="shared" si="514"/>
        <v>-180.02112175714453</v>
      </c>
      <c r="AT787" s="31">
        <f t="shared" si="515"/>
        <v>56.604413984107524</v>
      </c>
      <c r="AU787" s="31">
        <f t="shared" si="516"/>
        <v>89.915296356572455</v>
      </c>
      <c r="AV787" s="32">
        <f t="shared" si="517"/>
        <v>-37.360973203181977</v>
      </c>
      <c r="AW787" s="31">
        <f t="shared" si="518"/>
        <v>-89.223596895144738</v>
      </c>
      <c r="AX787" s="34">
        <f t="shared" si="519"/>
        <v>19.243440780925546</v>
      </c>
      <c r="AY787" s="35">
        <f t="shared" si="520"/>
        <v>0.69169946142771721</v>
      </c>
      <c r="AZ787" s="10">
        <f t="shared" si="533"/>
        <v>-197.18455894548526</v>
      </c>
      <c r="BA787" s="10">
        <f t="shared" si="534"/>
        <v>-359.32013848741849</v>
      </c>
      <c r="BB787" s="10">
        <f t="shared" si="521"/>
        <v>-179.32013848741849</v>
      </c>
      <c r="BC787" s="37"/>
      <c r="BD787" s="60">
        <f t="shared" si="522"/>
        <v>-197</v>
      </c>
      <c r="BE787" s="60">
        <f t="shared" si="523"/>
        <v>-359</v>
      </c>
      <c r="BF787" s="60">
        <f t="shared" si="524"/>
        <v>-179</v>
      </c>
      <c r="BI787" s="37">
        <f t="shared" si="528"/>
        <v>-81.102690305934644</v>
      </c>
      <c r="BJ787" s="37">
        <f t="shared" si="529"/>
        <v>-89.99495352509814</v>
      </c>
      <c r="BK787" s="37">
        <f t="shared" si="530"/>
        <v>-82.620599937035536</v>
      </c>
      <c r="BL787" s="37">
        <f t="shared" si="531"/>
        <v>-89.995762666603511</v>
      </c>
    </row>
    <row r="788" spans="22:64" x14ac:dyDescent="0.35">
      <c r="V788" s="29">
        <v>8.8400000000001295</v>
      </c>
      <c r="W788" s="38">
        <f t="shared" si="496"/>
        <v>6918309709.1914358</v>
      </c>
      <c r="X788" s="30">
        <f t="shared" si="532"/>
        <v>-6.6910605961528935</v>
      </c>
      <c r="Y788" s="31">
        <f t="shared" si="497"/>
        <v>-120.21131545116204</v>
      </c>
      <c r="Z788" s="31">
        <f t="shared" si="498"/>
        <v>-89.999944081326589</v>
      </c>
      <c r="AA788" s="31">
        <f t="shared" si="499"/>
        <v>98.030411636474327</v>
      </c>
      <c r="AB788" s="31">
        <f t="shared" si="500"/>
        <v>-89.999281209960046</v>
      </c>
      <c r="AC788" s="31">
        <f t="shared" si="501"/>
        <v>68.326623013280638</v>
      </c>
      <c r="AD788" s="31">
        <f t="shared" si="502"/>
        <v>89.978031950808145</v>
      </c>
      <c r="AE788" s="31">
        <f t="shared" si="503"/>
        <v>39.454658602440034</v>
      </c>
      <c r="AF788" s="31">
        <f t="shared" si="504"/>
        <v>-90.021193340478476</v>
      </c>
      <c r="AG788" s="31">
        <f t="shared" si="525"/>
        <v>73.803921600570277</v>
      </c>
      <c r="AH788" s="31">
        <f t="shared" si="505"/>
        <v>-184.62931870757404</v>
      </c>
      <c r="AI788" s="31">
        <f t="shared" si="506"/>
        <v>-89.999999966375441</v>
      </c>
      <c r="AJ788" s="31">
        <f t="shared" si="507"/>
        <v>117.6243583408983</v>
      </c>
      <c r="AK788" s="31">
        <f t="shared" si="508"/>
        <v>89.999924680970508</v>
      </c>
      <c r="AL788" s="32">
        <f t="shared" si="509"/>
        <v>-99.207983262364479</v>
      </c>
      <c r="AM788" s="31">
        <f t="shared" si="510"/>
        <v>-89.999372341420923</v>
      </c>
      <c r="AN788" s="31">
        <f t="shared" si="511"/>
        <v>-92.409022028469948</v>
      </c>
      <c r="AO788" s="31">
        <f t="shared" si="512"/>
        <v>-89.999447626825855</v>
      </c>
      <c r="AP788" s="30">
        <f t="shared" si="526"/>
        <v>19.493882694704595</v>
      </c>
      <c r="AQ788" s="30">
        <f t="shared" si="527"/>
        <v>-19.244228782212005</v>
      </c>
      <c r="AR788" s="31">
        <f t="shared" si="513"/>
        <v>-52.704709513537324</v>
      </c>
      <c r="AS788" s="33">
        <f t="shared" si="514"/>
        <v>-180.02064096730433</v>
      </c>
      <c r="AT788" s="31">
        <f t="shared" si="515"/>
        <v>56.804413556911697</v>
      </c>
      <c r="AU788" s="31">
        <f t="shared" si="516"/>
        <v>89.917224444177961</v>
      </c>
      <c r="AV788" s="32">
        <f t="shared" si="517"/>
        <v>-37.560937313232614</v>
      </c>
      <c r="AW788" s="31">
        <f t="shared" si="518"/>
        <v>-89.241267897377142</v>
      </c>
      <c r="AX788" s="34">
        <f t="shared" si="519"/>
        <v>19.243476243679083</v>
      </c>
      <c r="AY788" s="35">
        <f t="shared" si="520"/>
        <v>0.67595654680081907</v>
      </c>
      <c r="AZ788" s="10">
        <f t="shared" si="533"/>
        <v>-197.584523510243</v>
      </c>
      <c r="BA788" s="10">
        <f t="shared" si="534"/>
        <v>-359.33561193748125</v>
      </c>
      <c r="BB788" s="10">
        <f t="shared" si="521"/>
        <v>-179.33561193748125</v>
      </c>
      <c r="BC788" s="37"/>
      <c r="BD788" s="60">
        <f t="shared" si="522"/>
        <v>-198</v>
      </c>
      <c r="BE788" s="60">
        <f t="shared" si="523"/>
        <v>-359</v>
      </c>
      <c r="BF788" s="60">
        <f t="shared" si="524"/>
        <v>-179</v>
      </c>
      <c r="BI788" s="37">
        <f t="shared" si="528"/>
        <v>-81.302690304418306</v>
      </c>
      <c r="BJ788" s="37">
        <f t="shared" si="529"/>
        <v>-89.995068396890716</v>
      </c>
      <c r="BK788" s="37">
        <f t="shared" si="530"/>
        <v>-82.82059993596647</v>
      </c>
      <c r="BL788" s="37">
        <f t="shared" si="531"/>
        <v>-89.995859120087005</v>
      </c>
    </row>
    <row r="789" spans="22:64" x14ac:dyDescent="0.35">
      <c r="V789" s="29">
        <v>8.8500000000001293</v>
      </c>
      <c r="W789" s="36">
        <f t="shared" si="496"/>
        <v>7079457843.8434973</v>
      </c>
      <c r="X789" s="30">
        <f t="shared" si="532"/>
        <v>-6.6910605961528935</v>
      </c>
      <c r="Y789" s="31">
        <f t="shared" si="497"/>
        <v>-120.41131545116184</v>
      </c>
      <c r="Z789" s="31">
        <f t="shared" si="498"/>
        <v>-89.999945354190999</v>
      </c>
      <c r="AA789" s="31">
        <f t="shared" si="499"/>
        <v>98.230411636443549</v>
      </c>
      <c r="AB789" s="31">
        <f t="shared" si="500"/>
        <v>-89.999297571618911</v>
      </c>
      <c r="AC789" s="31">
        <f t="shared" si="501"/>
        <v>68.52662298454598</v>
      </c>
      <c r="AD789" s="31">
        <f t="shared" si="502"/>
        <v>89.978532004610585</v>
      </c>
      <c r="AE789" s="31">
        <f t="shared" si="503"/>
        <v>39.654658573674794</v>
      </c>
      <c r="AF789" s="31">
        <f t="shared" si="504"/>
        <v>-90.020710921199324</v>
      </c>
      <c r="AG789" s="31">
        <f t="shared" si="525"/>
        <v>73.803921600570277</v>
      </c>
      <c r="AH789" s="31">
        <f t="shared" si="505"/>
        <v>-184.82931870757403</v>
      </c>
      <c r="AI789" s="31">
        <f t="shared" si="506"/>
        <v>-89.999999967140823</v>
      </c>
      <c r="AJ789" s="31">
        <f t="shared" si="507"/>
        <v>117.82435834089796</v>
      </c>
      <c r="AK789" s="31">
        <f t="shared" si="508"/>
        <v>89.999926395440937</v>
      </c>
      <c r="AL789" s="32">
        <f t="shared" si="509"/>
        <v>-99.407983262341006</v>
      </c>
      <c r="AM789" s="31">
        <f t="shared" si="510"/>
        <v>-89.999386628674486</v>
      </c>
      <c r="AN789" s="31">
        <f t="shared" si="511"/>
        <v>-92.609022028446802</v>
      </c>
      <c r="AO789" s="31">
        <f t="shared" si="512"/>
        <v>-89.999460200374372</v>
      </c>
      <c r="AP789" s="30">
        <f t="shared" si="526"/>
        <v>19.493882694704595</v>
      </c>
      <c r="AQ789" s="30">
        <f t="shared" si="527"/>
        <v>-19.244228782212005</v>
      </c>
      <c r="AR789" s="31">
        <f t="shared" si="513"/>
        <v>-52.704709542279417</v>
      </c>
      <c r="AS789" s="33">
        <f t="shared" si="514"/>
        <v>-180.0201711215737</v>
      </c>
      <c r="AT789" s="31">
        <f t="shared" si="515"/>
        <v>57.004413148942817</v>
      </c>
      <c r="AU789" s="31">
        <f t="shared" si="516"/>
        <v>89.919108643332464</v>
      </c>
      <c r="AV789" s="32">
        <f t="shared" si="517"/>
        <v>-37.760903038320187</v>
      </c>
      <c r="AW789" s="31">
        <f t="shared" si="518"/>
        <v>-89.258536797976035</v>
      </c>
      <c r="AX789" s="34">
        <f t="shared" si="519"/>
        <v>19.24351011062263</v>
      </c>
      <c r="AY789" s="35">
        <f t="shared" si="520"/>
        <v>0.66057184535642932</v>
      </c>
      <c r="AZ789" s="10">
        <f t="shared" si="533"/>
        <v>-197.9844896695725</v>
      </c>
      <c r="BA789" s="10">
        <f t="shared" si="534"/>
        <v>-359.35073330812054</v>
      </c>
      <c r="BB789" s="10">
        <f t="shared" si="521"/>
        <v>-179.35073330812054</v>
      </c>
      <c r="BC789" s="62"/>
      <c r="BD789" s="60">
        <f t="shared" si="522"/>
        <v>-198</v>
      </c>
      <c r="BE789" s="60">
        <f t="shared" si="523"/>
        <v>-359</v>
      </c>
      <c r="BF789" s="60">
        <f t="shared" si="524"/>
        <v>-179</v>
      </c>
      <c r="BI789" s="37">
        <f t="shared" si="528"/>
        <v>-81.502690302970194</v>
      </c>
      <c r="BJ789" s="37">
        <f t="shared" si="529"/>
        <v>-89.995180653882088</v>
      </c>
      <c r="BK789" s="37">
        <f t="shared" si="530"/>
        <v>-83.020599934945508</v>
      </c>
      <c r="BL789" s="37">
        <f t="shared" si="531"/>
        <v>-89.995953378021198</v>
      </c>
    </row>
    <row r="790" spans="22:64" x14ac:dyDescent="0.35">
      <c r="V790" s="29">
        <v>8.8600000000001309</v>
      </c>
      <c r="W790" s="38">
        <f t="shared" si="496"/>
        <v>7244359600.7520924</v>
      </c>
      <c r="X790" s="30">
        <f t="shared" si="532"/>
        <v>-6.6910605961528935</v>
      </c>
      <c r="Y790" s="31">
        <f t="shared" si="497"/>
        <v>-120.61131545116169</v>
      </c>
      <c r="Z790" s="31">
        <f t="shared" si="498"/>
        <v>-89.999946598081479</v>
      </c>
      <c r="AA790" s="31">
        <f t="shared" si="499"/>
        <v>98.430411636414192</v>
      </c>
      <c r="AB790" s="31">
        <f t="shared" si="500"/>
        <v>-89.999313560840946</v>
      </c>
      <c r="AC790" s="31">
        <f t="shared" si="501"/>
        <v>68.726622957104624</v>
      </c>
      <c r="AD790" s="31">
        <f t="shared" si="502"/>
        <v>89.979020675801962</v>
      </c>
      <c r="AE790" s="31">
        <f t="shared" si="503"/>
        <v>39.854658546204234</v>
      </c>
      <c r="AF790" s="31">
        <f t="shared" si="504"/>
        <v>-90.020239483120463</v>
      </c>
      <c r="AG790" s="31">
        <f t="shared" si="525"/>
        <v>73.803921600570277</v>
      </c>
      <c r="AH790" s="31">
        <f t="shared" si="505"/>
        <v>-185.02931870757408</v>
      </c>
      <c r="AI790" s="31">
        <f t="shared" si="506"/>
        <v>-89.999999967888783</v>
      </c>
      <c r="AJ790" s="31">
        <f t="shared" si="507"/>
        <v>118.02435834089766</v>
      </c>
      <c r="AK790" s="31">
        <f t="shared" si="508"/>
        <v>89.999928070885261</v>
      </c>
      <c r="AL790" s="32">
        <f t="shared" si="509"/>
        <v>-99.607983262318641</v>
      </c>
      <c r="AM790" s="31">
        <f t="shared" si="510"/>
        <v>-89.999400590710437</v>
      </c>
      <c r="AN790" s="31">
        <f t="shared" si="511"/>
        <v>-92.809022028424778</v>
      </c>
      <c r="AO790" s="31">
        <f t="shared" si="512"/>
        <v>-89.999472487713959</v>
      </c>
      <c r="AP790" s="30">
        <f t="shared" si="526"/>
        <v>19.493882694704595</v>
      </c>
      <c r="AQ790" s="30">
        <f t="shared" si="527"/>
        <v>-19.244228782212005</v>
      </c>
      <c r="AR790" s="31">
        <f t="shared" si="513"/>
        <v>-52.704709569727953</v>
      </c>
      <c r="AS790" s="33">
        <f t="shared" si="514"/>
        <v>-180.01971197083441</v>
      </c>
      <c r="AT790" s="31">
        <f t="shared" si="515"/>
        <v>57.204412759335561</v>
      </c>
      <c r="AU790" s="31">
        <f t="shared" si="516"/>
        <v>89.920949953047</v>
      </c>
      <c r="AV790" s="32">
        <f t="shared" si="517"/>
        <v>-37.960870305780446</v>
      </c>
      <c r="AW790" s="31">
        <f t="shared" si="518"/>
        <v>-89.275412740584017</v>
      </c>
      <c r="AX790" s="34">
        <f t="shared" si="519"/>
        <v>19.243542453555115</v>
      </c>
      <c r="AY790" s="35">
        <f t="shared" si="520"/>
        <v>0.64553721246298323</v>
      </c>
      <c r="AZ790" s="10">
        <f t="shared" si="533"/>
        <v>-198.38445735173067</v>
      </c>
      <c r="BA790" s="10">
        <f t="shared" si="534"/>
        <v>-359.3655106043467</v>
      </c>
      <c r="BB790" s="10">
        <f t="shared" si="521"/>
        <v>-179.3655106043467</v>
      </c>
      <c r="BC790" s="37"/>
      <c r="BD790" s="60">
        <f t="shared" si="522"/>
        <v>-198</v>
      </c>
      <c r="BE790" s="60">
        <f t="shared" si="523"/>
        <v>-359</v>
      </c>
      <c r="BF790" s="60">
        <f t="shared" si="524"/>
        <v>-179</v>
      </c>
      <c r="BI790" s="37">
        <f t="shared" si="528"/>
        <v>-81.702690301587296</v>
      </c>
      <c r="BJ790" s="37">
        <f t="shared" si="529"/>
        <v>-89.995290355592417</v>
      </c>
      <c r="BK790" s="37">
        <f t="shared" si="530"/>
        <v>-83.220599933970533</v>
      </c>
      <c r="BL790" s="37">
        <f t="shared" si="531"/>
        <v>-89.996045490382883</v>
      </c>
    </row>
    <row r="791" spans="22:64" x14ac:dyDescent="0.35">
      <c r="V791" s="29">
        <v>8.8700000000001307</v>
      </c>
      <c r="W791" s="38">
        <f t="shared" si="496"/>
        <v>7413102413.0114174</v>
      </c>
      <c r="X791" s="30">
        <f t="shared" si="532"/>
        <v>-6.6910605961528935</v>
      </c>
      <c r="Y791" s="31">
        <f t="shared" si="497"/>
        <v>-120.81131545116152</v>
      </c>
      <c r="Z791" s="31">
        <f t="shared" si="498"/>
        <v>-89.999947813657542</v>
      </c>
      <c r="AA791" s="31">
        <f t="shared" si="499"/>
        <v>98.630411636386143</v>
      </c>
      <c r="AB791" s="31">
        <f t="shared" si="500"/>
        <v>-89.999329186103836</v>
      </c>
      <c r="AC791" s="31">
        <f t="shared" si="501"/>
        <v>68.926622930898304</v>
      </c>
      <c r="AD791" s="31">
        <f t="shared" si="502"/>
        <v>89.97949822348194</v>
      </c>
      <c r="AE791" s="31">
        <f t="shared" si="503"/>
        <v>40.054658519970033</v>
      </c>
      <c r="AF791" s="31">
        <f t="shared" si="504"/>
        <v>-90.019778776279438</v>
      </c>
      <c r="AG791" s="31">
        <f t="shared" si="525"/>
        <v>73.803921600570277</v>
      </c>
      <c r="AH791" s="31">
        <f t="shared" si="505"/>
        <v>-185.22931870757407</v>
      </c>
      <c r="AI791" s="31">
        <f t="shared" si="506"/>
        <v>-89.999999968619733</v>
      </c>
      <c r="AJ791" s="31">
        <f t="shared" si="507"/>
        <v>118.22435834089734</v>
      </c>
      <c r="AK791" s="31">
        <f t="shared" si="508"/>
        <v>89.9999297081918</v>
      </c>
      <c r="AL791" s="32">
        <f t="shared" si="509"/>
        <v>-99.807983262297242</v>
      </c>
      <c r="AM791" s="31">
        <f t="shared" si="510"/>
        <v>-89.999414234931649</v>
      </c>
      <c r="AN791" s="31">
        <f t="shared" si="511"/>
        <v>-93.009022028403692</v>
      </c>
      <c r="AO791" s="31">
        <f t="shared" si="512"/>
        <v>-89.999484495359582</v>
      </c>
      <c r="AP791" s="30">
        <f t="shared" si="526"/>
        <v>19.493882694704595</v>
      </c>
      <c r="AQ791" s="30">
        <f t="shared" si="527"/>
        <v>-19.244228782212005</v>
      </c>
      <c r="AR791" s="31">
        <f t="shared" si="513"/>
        <v>-52.704709595941068</v>
      </c>
      <c r="AS791" s="33">
        <f t="shared" si="514"/>
        <v>-180.01926327163903</v>
      </c>
      <c r="AT791" s="31">
        <f t="shared" si="515"/>
        <v>57.404412387263449</v>
      </c>
      <c r="AU791" s="31">
        <f t="shared" si="516"/>
        <v>89.922749349593133</v>
      </c>
      <c r="AV791" s="32">
        <f t="shared" si="517"/>
        <v>-38.160839046217347</v>
      </c>
      <c r="AW791" s="31">
        <f t="shared" si="518"/>
        <v>-89.291904661330051</v>
      </c>
      <c r="AX791" s="34">
        <f t="shared" si="519"/>
        <v>19.243573341046101</v>
      </c>
      <c r="AY791" s="35">
        <f t="shared" si="520"/>
        <v>0.63084468826308182</v>
      </c>
      <c r="AZ791" s="10">
        <f t="shared" si="533"/>
        <v>-198.78442648820098</v>
      </c>
      <c r="BA791" s="10">
        <f t="shared" si="534"/>
        <v>-359.37995164957414</v>
      </c>
      <c r="BB791" s="10">
        <f t="shared" si="521"/>
        <v>-179.37995164957414</v>
      </c>
      <c r="BC791" s="37"/>
      <c r="BD791" s="60">
        <f t="shared" si="522"/>
        <v>-199</v>
      </c>
      <c r="BE791" s="60">
        <f t="shared" si="523"/>
        <v>-359</v>
      </c>
      <c r="BF791" s="60">
        <f t="shared" si="524"/>
        <v>-179</v>
      </c>
      <c r="BI791" s="37">
        <f t="shared" si="528"/>
        <v>-81.902690300266613</v>
      </c>
      <c r="BJ791" s="37">
        <f t="shared" si="529"/>
        <v>-89.995397560186973</v>
      </c>
      <c r="BK791" s="37">
        <f t="shared" si="530"/>
        <v>-83.420599933039398</v>
      </c>
      <c r="BL791" s="37">
        <f t="shared" si="531"/>
        <v>-89.996135506011242</v>
      </c>
    </row>
    <row r="792" spans="22:64" x14ac:dyDescent="0.35">
      <c r="V792" s="29">
        <v>8.8800000000001305</v>
      </c>
      <c r="W792" s="36">
        <f t="shared" si="496"/>
        <v>7585775750.2941322</v>
      </c>
      <c r="X792" s="30">
        <f t="shared" si="532"/>
        <v>-6.6910605961528935</v>
      </c>
      <c r="Y792" s="31">
        <f t="shared" si="497"/>
        <v>-121.01131545116135</v>
      </c>
      <c r="Z792" s="31">
        <f t="shared" si="498"/>
        <v>-89.999949001563721</v>
      </c>
      <c r="AA792" s="31">
        <f t="shared" si="499"/>
        <v>98.830411636359358</v>
      </c>
      <c r="AB792" s="31">
        <f t="shared" si="500"/>
        <v>-89.999344455692338</v>
      </c>
      <c r="AC792" s="31">
        <f t="shared" si="501"/>
        <v>69.126622905871457</v>
      </c>
      <c r="AD792" s="31">
        <f t="shared" si="502"/>
        <v>89.979964900852352</v>
      </c>
      <c r="AE792" s="31">
        <f t="shared" si="503"/>
        <v>40.254658494916569</v>
      </c>
      <c r="AF792" s="31">
        <f t="shared" si="504"/>
        <v>-90.019328556403693</v>
      </c>
      <c r="AG792" s="31">
        <f t="shared" si="525"/>
        <v>73.803921600570277</v>
      </c>
      <c r="AH792" s="31">
        <f t="shared" si="505"/>
        <v>-185.42931870757405</v>
      </c>
      <c r="AI792" s="31">
        <f t="shared" si="506"/>
        <v>-89.999999969334027</v>
      </c>
      <c r="AJ792" s="31">
        <f t="shared" si="507"/>
        <v>118.42435834089706</v>
      </c>
      <c r="AK792" s="31">
        <f t="shared" si="508"/>
        <v>89.999931308228696</v>
      </c>
      <c r="AL792" s="32">
        <f t="shared" si="509"/>
        <v>-100.00798326227681</v>
      </c>
      <c r="AM792" s="31">
        <f t="shared" si="510"/>
        <v>-89.999427568572472</v>
      </c>
      <c r="AN792" s="31">
        <f t="shared" si="511"/>
        <v>-93.209022028383529</v>
      </c>
      <c r="AO792" s="31">
        <f t="shared" si="512"/>
        <v>-89.999496229677803</v>
      </c>
      <c r="AP792" s="30">
        <f t="shared" si="526"/>
        <v>19.493882694704595</v>
      </c>
      <c r="AQ792" s="30">
        <f t="shared" si="527"/>
        <v>-19.244228782212005</v>
      </c>
      <c r="AR792" s="31">
        <f t="shared" si="513"/>
        <v>-52.70470962097437</v>
      </c>
      <c r="AS792" s="33">
        <f t="shared" si="514"/>
        <v>-180.0188247860815</v>
      </c>
      <c r="AT792" s="31">
        <f t="shared" si="515"/>
        <v>57.604412031937315</v>
      </c>
      <c r="AU792" s="31">
        <f t="shared" si="516"/>
        <v>89.924507787020517</v>
      </c>
      <c r="AV792" s="32">
        <f t="shared" si="517"/>
        <v>-38.360809193356303</v>
      </c>
      <c r="AW792" s="31">
        <f t="shared" si="518"/>
        <v>-89.308021293511558</v>
      </c>
      <c r="AX792" s="34">
        <f t="shared" si="519"/>
        <v>19.243602838581012</v>
      </c>
      <c r="AY792" s="35">
        <f t="shared" si="520"/>
        <v>0.61648649350895823</v>
      </c>
      <c r="AZ792" s="10">
        <f t="shared" si="533"/>
        <v>-199.1843970135489</v>
      </c>
      <c r="BA792" s="10">
        <f t="shared" si="534"/>
        <v>-359.39406408971342</v>
      </c>
      <c r="BB792" s="10">
        <f t="shared" si="521"/>
        <v>-179.39406408971342</v>
      </c>
      <c r="BC792" s="62"/>
      <c r="BD792" s="60">
        <f t="shared" si="522"/>
        <v>-199</v>
      </c>
      <c r="BE792" s="60">
        <f t="shared" si="523"/>
        <v>-359</v>
      </c>
      <c r="BF792" s="60">
        <f t="shared" si="524"/>
        <v>-179</v>
      </c>
      <c r="BI792" s="37">
        <f t="shared" si="528"/>
        <v>-82.102690299005374</v>
      </c>
      <c r="BJ792" s="37">
        <f t="shared" si="529"/>
        <v>-89.995502324507058</v>
      </c>
      <c r="BK792" s="37">
        <f t="shared" si="530"/>
        <v>-83.620599932150185</v>
      </c>
      <c r="BL792" s="37">
        <f t="shared" si="531"/>
        <v>-89.996223472633773</v>
      </c>
    </row>
    <row r="793" spans="22:64" x14ac:dyDescent="0.35">
      <c r="V793" s="29">
        <v>8.8900000000001302</v>
      </c>
      <c r="W793" s="38">
        <f t="shared" si="496"/>
        <v>7762471166.2892637</v>
      </c>
      <c r="X793" s="30">
        <f t="shared" si="532"/>
        <v>-6.6910605961528935</v>
      </c>
      <c r="Y793" s="31">
        <f t="shared" si="497"/>
        <v>-121.2113154511612</v>
      </c>
      <c r="Z793" s="31">
        <f t="shared" si="498"/>
        <v>-89.999950162429869</v>
      </c>
      <c r="AA793" s="31">
        <f t="shared" si="499"/>
        <v>99.030411636333753</v>
      </c>
      <c r="AB793" s="31">
        <f t="shared" si="500"/>
        <v>-89.999359377702575</v>
      </c>
      <c r="AC793" s="31">
        <f t="shared" si="501"/>
        <v>69.326622881971005</v>
      </c>
      <c r="AD793" s="31">
        <f t="shared" si="502"/>
        <v>89.980420955351462</v>
      </c>
      <c r="AE793" s="31">
        <f t="shared" si="503"/>
        <v>40.454658470990665</v>
      </c>
      <c r="AF793" s="31">
        <f t="shared" si="504"/>
        <v>-90.018888584780996</v>
      </c>
      <c r="AG793" s="31">
        <f t="shared" si="525"/>
        <v>73.803921600570277</v>
      </c>
      <c r="AH793" s="31">
        <f t="shared" si="505"/>
        <v>-185.62931870757407</v>
      </c>
      <c r="AI793" s="31">
        <f t="shared" si="506"/>
        <v>-89.999999970032079</v>
      </c>
      <c r="AJ793" s="31">
        <f t="shared" si="507"/>
        <v>118.62435834089678</v>
      </c>
      <c r="AK793" s="31">
        <f t="shared" si="508"/>
        <v>89.999932871844308</v>
      </c>
      <c r="AL793" s="32">
        <f t="shared" si="509"/>
        <v>-100.2079832622573</v>
      </c>
      <c r="AM793" s="31">
        <f t="shared" si="510"/>
        <v>-89.999440598702577</v>
      </c>
      <c r="AN793" s="31">
        <f t="shared" si="511"/>
        <v>-93.409022028364319</v>
      </c>
      <c r="AO793" s="31">
        <f t="shared" si="512"/>
        <v>-89.999507696890348</v>
      </c>
      <c r="AP793" s="30">
        <f t="shared" si="526"/>
        <v>19.493882694704595</v>
      </c>
      <c r="AQ793" s="30">
        <f t="shared" si="527"/>
        <v>-19.244228782212005</v>
      </c>
      <c r="AR793" s="31">
        <f t="shared" si="513"/>
        <v>-52.704709644881063</v>
      </c>
      <c r="AS793" s="33">
        <f t="shared" si="514"/>
        <v>-180.01839628167136</v>
      </c>
      <c r="AT793" s="31">
        <f t="shared" si="515"/>
        <v>57.804411692603466</v>
      </c>
      <c r="AU793" s="31">
        <f t="shared" si="516"/>
        <v>89.9262261976627</v>
      </c>
      <c r="AV793" s="32">
        <f t="shared" si="517"/>
        <v>-38.560780683903772</v>
      </c>
      <c r="AW793" s="31">
        <f t="shared" si="518"/>
        <v>-89.323771172172826</v>
      </c>
      <c r="AX793" s="34">
        <f t="shared" si="519"/>
        <v>19.243631008699694</v>
      </c>
      <c r="AY793" s="35">
        <f t="shared" si="520"/>
        <v>0.60245502548987417</v>
      </c>
      <c r="AZ793" s="10">
        <f t="shared" si="533"/>
        <v>-199.58436886528324</v>
      </c>
      <c r="BA793" s="10">
        <f t="shared" si="534"/>
        <v>-359.40785539717314</v>
      </c>
      <c r="BB793" s="10">
        <f t="shared" si="521"/>
        <v>-179.40785539717314</v>
      </c>
      <c r="BC793" s="37"/>
      <c r="BD793" s="60">
        <f t="shared" si="522"/>
        <v>-200</v>
      </c>
      <c r="BE793" s="60">
        <f t="shared" si="523"/>
        <v>-359</v>
      </c>
      <c r="BF793" s="60">
        <f t="shared" si="524"/>
        <v>-179</v>
      </c>
      <c r="BI793" s="37">
        <f t="shared" si="528"/>
        <v>-82.302690297800893</v>
      </c>
      <c r="BJ793" s="37">
        <f t="shared" si="529"/>
        <v>-89.995604704100117</v>
      </c>
      <c r="BK793" s="37">
        <f t="shared" si="530"/>
        <v>-83.82059993130099</v>
      </c>
      <c r="BL793" s="37">
        <f t="shared" si="531"/>
        <v>-89.996309436891522</v>
      </c>
    </row>
    <row r="794" spans="22:64" x14ac:dyDescent="0.35">
      <c r="V794" s="29">
        <v>8.90000000000013</v>
      </c>
      <c r="W794" s="38">
        <f t="shared" si="496"/>
        <v>7943282347.2452154</v>
      </c>
      <c r="X794" s="30">
        <f t="shared" si="532"/>
        <v>-6.6910605961528935</v>
      </c>
      <c r="Y794" s="31">
        <f t="shared" si="497"/>
        <v>-121.41131545116104</v>
      </c>
      <c r="Z794" s="31">
        <f t="shared" si="498"/>
        <v>-89.999951296871473</v>
      </c>
      <c r="AA794" s="31">
        <f t="shared" si="499"/>
        <v>99.230411636309327</v>
      </c>
      <c r="AB794" s="31">
        <f t="shared" si="500"/>
        <v>-89.99937396004637</v>
      </c>
      <c r="AC794" s="31">
        <f t="shared" si="501"/>
        <v>69.526622859146258</v>
      </c>
      <c r="AD794" s="31">
        <f t="shared" si="502"/>
        <v>89.980866628785179</v>
      </c>
      <c r="AE794" s="31">
        <f t="shared" si="503"/>
        <v>40.65465844814166</v>
      </c>
      <c r="AF794" s="31">
        <f t="shared" si="504"/>
        <v>-90.018458628132663</v>
      </c>
      <c r="AG794" s="31">
        <f t="shared" si="525"/>
        <v>73.803921600570277</v>
      </c>
      <c r="AH794" s="31">
        <f t="shared" si="505"/>
        <v>-185.82931870757406</v>
      </c>
      <c r="AI794" s="31">
        <f t="shared" si="506"/>
        <v>-89.999999970714228</v>
      </c>
      <c r="AJ794" s="31">
        <f t="shared" si="507"/>
        <v>118.8243583408965</v>
      </c>
      <c r="AK794" s="31">
        <f t="shared" si="508"/>
        <v>89.999934399867684</v>
      </c>
      <c r="AL794" s="32">
        <f t="shared" si="509"/>
        <v>-100.40798326223866</v>
      </c>
      <c r="AM794" s="31">
        <f t="shared" si="510"/>
        <v>-89.999453332230701</v>
      </c>
      <c r="AN794" s="31">
        <f t="shared" si="511"/>
        <v>-93.609022028345947</v>
      </c>
      <c r="AO794" s="31">
        <f t="shared" si="512"/>
        <v>-89.999518903077245</v>
      </c>
      <c r="AP794" s="30">
        <f t="shared" si="526"/>
        <v>19.493882694704595</v>
      </c>
      <c r="AQ794" s="30">
        <f t="shared" si="527"/>
        <v>-19.244228782212005</v>
      </c>
      <c r="AR794" s="31">
        <f t="shared" si="513"/>
        <v>-52.704709667711697</v>
      </c>
      <c r="AS794" s="33">
        <f t="shared" si="514"/>
        <v>-180.01797753120991</v>
      </c>
      <c r="AT794" s="31">
        <f t="shared" si="515"/>
        <v>58.004411368542122</v>
      </c>
      <c r="AU794" s="31">
        <f t="shared" si="516"/>
        <v>89.927905492631368</v>
      </c>
      <c r="AV794" s="32">
        <f t="shared" si="517"/>
        <v>-38.760753457413273</v>
      </c>
      <c r="AW794" s="31">
        <f t="shared" si="518"/>
        <v>-89.339162638581655</v>
      </c>
      <c r="AX794" s="34">
        <f t="shared" si="519"/>
        <v>19.243657911128849</v>
      </c>
      <c r="AY794" s="35">
        <f t="shared" si="520"/>
        <v>0.58874285404971261</v>
      </c>
      <c r="AZ794" s="10">
        <f t="shared" si="533"/>
        <v>-199.98434198372348</v>
      </c>
      <c r="BA794" s="10">
        <f t="shared" si="534"/>
        <v>-359.42133287477321</v>
      </c>
      <c r="BB794" s="10">
        <f t="shared" si="521"/>
        <v>-179.42133287477321</v>
      </c>
      <c r="BC794" s="37"/>
      <c r="BD794" s="60">
        <f t="shared" si="522"/>
        <v>-200</v>
      </c>
      <c r="BE794" s="60">
        <f t="shared" si="523"/>
        <v>-359</v>
      </c>
      <c r="BF794" s="60">
        <f t="shared" si="524"/>
        <v>-179</v>
      </c>
      <c r="BI794" s="37">
        <f t="shared" si="528"/>
        <v>-82.502690296650627</v>
      </c>
      <c r="BJ794" s="37">
        <f t="shared" si="529"/>
        <v>-89.995704753249129</v>
      </c>
      <c r="BK794" s="37">
        <f t="shared" si="530"/>
        <v>-84.020599930490008</v>
      </c>
      <c r="BL794" s="37">
        <f t="shared" si="531"/>
        <v>-89.996393444363889</v>
      </c>
    </row>
    <row r="795" spans="22:64" x14ac:dyDescent="0.35">
      <c r="V795" s="29">
        <v>8.9100000000001298</v>
      </c>
      <c r="W795" s="36">
        <f t="shared" si="496"/>
        <v>8128305161.6434479</v>
      </c>
      <c r="X795" s="30">
        <f t="shared" si="532"/>
        <v>-6.6910605961528935</v>
      </c>
      <c r="Y795" s="31">
        <f t="shared" si="497"/>
        <v>-121.61131545116091</v>
      </c>
      <c r="Z795" s="31">
        <f t="shared" si="498"/>
        <v>-89.999952405490021</v>
      </c>
      <c r="AA795" s="31">
        <f t="shared" si="499"/>
        <v>99.430411636285982</v>
      </c>
      <c r="AB795" s="31">
        <f t="shared" si="500"/>
        <v>-89.999388210455507</v>
      </c>
      <c r="AC795" s="31">
        <f t="shared" si="501"/>
        <v>69.726622837348785</v>
      </c>
      <c r="AD795" s="31">
        <f t="shared" si="502"/>
        <v>89.981302157455232</v>
      </c>
      <c r="AE795" s="31">
        <f t="shared" si="503"/>
        <v>40.854658426320967</v>
      </c>
      <c r="AF795" s="31">
        <f t="shared" si="504"/>
        <v>-90.018038458490295</v>
      </c>
      <c r="AG795" s="31">
        <f t="shared" si="525"/>
        <v>73.803921600570277</v>
      </c>
      <c r="AH795" s="31">
        <f t="shared" si="505"/>
        <v>-186.02931870757405</v>
      </c>
      <c r="AI795" s="31">
        <f t="shared" si="506"/>
        <v>-89.999999971380859</v>
      </c>
      <c r="AJ795" s="31">
        <f t="shared" si="507"/>
        <v>119.02435834089624</v>
      </c>
      <c r="AK795" s="31">
        <f t="shared" si="508"/>
        <v>89.999935893108997</v>
      </c>
      <c r="AL795" s="32">
        <f t="shared" si="509"/>
        <v>-100.60798326222087</v>
      </c>
      <c r="AM795" s="31">
        <f t="shared" si="510"/>
        <v>-89.999465775908348</v>
      </c>
      <c r="AN795" s="31">
        <f t="shared" si="511"/>
        <v>-93.8090220283284</v>
      </c>
      <c r="AO795" s="31">
        <f t="shared" si="512"/>
        <v>-89.99952985418021</v>
      </c>
      <c r="AP795" s="30">
        <f t="shared" si="526"/>
        <v>19.493882694704595</v>
      </c>
      <c r="AQ795" s="30">
        <f t="shared" si="527"/>
        <v>-19.244228782212005</v>
      </c>
      <c r="AR795" s="31">
        <f t="shared" si="513"/>
        <v>-52.704709689514843</v>
      </c>
      <c r="AS795" s="33">
        <f t="shared" si="514"/>
        <v>-180.01756831267051</v>
      </c>
      <c r="AT795" s="31">
        <f t="shared" si="515"/>
        <v>58.204411059065933</v>
      </c>
      <c r="AU795" s="31">
        <f t="shared" si="516"/>
        <v>89.929546562299407</v>
      </c>
      <c r="AV795" s="32">
        <f t="shared" si="517"/>
        <v>-38.960727456157358</v>
      </c>
      <c r="AW795" s="31">
        <f t="shared" si="518"/>
        <v>-89.354203844606587</v>
      </c>
      <c r="AX795" s="34">
        <f t="shared" si="519"/>
        <v>19.243683602908575</v>
      </c>
      <c r="AY795" s="35">
        <f t="shared" si="520"/>
        <v>0.57534271769281986</v>
      </c>
      <c r="AZ795" s="10">
        <f t="shared" si="533"/>
        <v>-200.38431631187393</v>
      </c>
      <c r="BA795" s="10">
        <f t="shared" si="534"/>
        <v>-359.43450365957193</v>
      </c>
      <c r="BB795" s="10">
        <f t="shared" si="521"/>
        <v>-179.43450365957193</v>
      </c>
      <c r="BC795" s="62"/>
      <c r="BD795" s="60">
        <f t="shared" si="522"/>
        <v>-200</v>
      </c>
      <c r="BE795" s="60">
        <f t="shared" si="523"/>
        <v>-359</v>
      </c>
      <c r="BF795" s="60">
        <f t="shared" si="524"/>
        <v>-179</v>
      </c>
      <c r="BI795" s="37">
        <f t="shared" si="528"/>
        <v>-82.702690295552117</v>
      </c>
      <c r="BJ795" s="37">
        <f t="shared" si="529"/>
        <v>-89.995802525001523</v>
      </c>
      <c r="BK795" s="37">
        <f t="shared" si="530"/>
        <v>-84.220599929715533</v>
      </c>
      <c r="BL795" s="37">
        <f t="shared" si="531"/>
        <v>-89.996475539592737</v>
      </c>
    </row>
    <row r="796" spans="22:64" x14ac:dyDescent="0.35">
      <c r="V796" s="29">
        <v>8.9200000000001296</v>
      </c>
      <c r="W796" s="38">
        <f t="shared" si="496"/>
        <v>8317637711.0292225</v>
      </c>
      <c r="X796" s="30">
        <f t="shared" si="532"/>
        <v>-6.6910605961528935</v>
      </c>
      <c r="Y796" s="31">
        <f t="shared" si="497"/>
        <v>-121.81131545116077</v>
      </c>
      <c r="Z796" s="31">
        <f t="shared" si="498"/>
        <v>-89.999953488873331</v>
      </c>
      <c r="AA796" s="31">
        <f t="shared" si="499"/>
        <v>99.630411636263702</v>
      </c>
      <c r="AB796" s="31">
        <f t="shared" si="500"/>
        <v>-89.999402136485728</v>
      </c>
      <c r="AC796" s="31">
        <f t="shared" si="501"/>
        <v>69.926622816532358</v>
      </c>
      <c r="AD796" s="31">
        <f t="shared" si="502"/>
        <v>89.981727772284486</v>
      </c>
      <c r="AE796" s="31">
        <f t="shared" si="503"/>
        <v>41.054658405482414</v>
      </c>
      <c r="AF796" s="31">
        <f t="shared" si="504"/>
        <v>-90.017627853074558</v>
      </c>
      <c r="AG796" s="31">
        <f t="shared" si="525"/>
        <v>73.803921600570277</v>
      </c>
      <c r="AH796" s="31">
        <f t="shared" si="505"/>
        <v>-186.22931870757407</v>
      </c>
      <c r="AI796" s="31">
        <f t="shared" si="506"/>
        <v>-89.999999972032299</v>
      </c>
      <c r="AJ796" s="31">
        <f t="shared" si="507"/>
        <v>119.224358340896</v>
      </c>
      <c r="AK796" s="31">
        <f t="shared" si="508"/>
        <v>89.999937352359993</v>
      </c>
      <c r="AL796" s="32">
        <f t="shared" si="509"/>
        <v>-100.80798326220388</v>
      </c>
      <c r="AM796" s="31">
        <f t="shared" si="510"/>
        <v>-89.999477936333307</v>
      </c>
      <c r="AN796" s="31">
        <f t="shared" si="511"/>
        <v>-94.009022028311662</v>
      </c>
      <c r="AO796" s="31">
        <f t="shared" si="512"/>
        <v>-89.999540556005613</v>
      </c>
      <c r="AP796" s="30">
        <f t="shared" si="526"/>
        <v>19.493882694704595</v>
      </c>
      <c r="AQ796" s="30">
        <f t="shared" si="527"/>
        <v>-19.244228782212005</v>
      </c>
      <c r="AR796" s="31">
        <f t="shared" si="513"/>
        <v>-52.704709710336658</v>
      </c>
      <c r="AS796" s="33">
        <f t="shared" si="514"/>
        <v>-180.01716840908017</v>
      </c>
      <c r="AT796" s="31">
        <f t="shared" si="515"/>
        <v>58.404410763518435</v>
      </c>
      <c r="AU796" s="31">
        <f t="shared" si="516"/>
        <v>89.931150276772897</v>
      </c>
      <c r="AV796" s="32">
        <f t="shared" si="517"/>
        <v>-39.16070262500542</v>
      </c>
      <c r="AW796" s="31">
        <f t="shared" si="518"/>
        <v>-89.368902756996789</v>
      </c>
      <c r="AX796" s="34">
        <f t="shared" si="519"/>
        <v>19.243708138513014</v>
      </c>
      <c r="AY796" s="35">
        <f t="shared" si="520"/>
        <v>0.56224751977610765</v>
      </c>
      <c r="AZ796" s="10">
        <f t="shared" si="533"/>
        <v>-200.78429179530261</v>
      </c>
      <c r="BA796" s="10">
        <f t="shared" si="534"/>
        <v>-359.44737472660722</v>
      </c>
      <c r="BB796" s="10">
        <f t="shared" si="521"/>
        <v>-179.44737472660722</v>
      </c>
      <c r="BC796" s="37"/>
      <c r="BD796" s="60">
        <f t="shared" si="522"/>
        <v>-201</v>
      </c>
      <c r="BE796" s="60">
        <f t="shared" si="523"/>
        <v>-359</v>
      </c>
      <c r="BF796" s="60">
        <f t="shared" si="524"/>
        <v>-179</v>
      </c>
      <c r="BI796" s="37">
        <f t="shared" si="528"/>
        <v>-82.90269029450306</v>
      </c>
      <c r="BJ796" s="37">
        <f t="shared" si="529"/>
        <v>-89.995898071197118</v>
      </c>
      <c r="BK796" s="37">
        <f t="shared" si="530"/>
        <v>-84.420599928975903</v>
      </c>
      <c r="BL796" s="37">
        <f t="shared" si="531"/>
        <v>-89.996555766106042</v>
      </c>
    </row>
    <row r="797" spans="22:64" x14ac:dyDescent="0.35">
      <c r="V797" s="29">
        <v>8.9300000000001294</v>
      </c>
      <c r="W797" s="38">
        <f t="shared" si="496"/>
        <v>8511380382.0263042</v>
      </c>
      <c r="X797" s="30">
        <f t="shared" si="532"/>
        <v>-6.6910605961528935</v>
      </c>
      <c r="Y797" s="31">
        <f t="shared" si="497"/>
        <v>-122.01131545116061</v>
      </c>
      <c r="Z797" s="31">
        <f t="shared" si="498"/>
        <v>-89.999954547595834</v>
      </c>
      <c r="AA797" s="31">
        <f t="shared" si="499"/>
        <v>99.830411636242374</v>
      </c>
      <c r="AB797" s="31">
        <f t="shared" si="500"/>
        <v>-89.999415745520793</v>
      </c>
      <c r="AC797" s="31">
        <f t="shared" si="501"/>
        <v>70.126622796652796</v>
      </c>
      <c r="AD797" s="31">
        <f t="shared" si="502"/>
        <v>89.982143698939367</v>
      </c>
      <c r="AE797" s="31">
        <f t="shared" si="503"/>
        <v>41.254658385581678</v>
      </c>
      <c r="AF797" s="31">
        <f t="shared" si="504"/>
        <v>-90.017226594177245</v>
      </c>
      <c r="AG797" s="31">
        <f t="shared" si="525"/>
        <v>73.803921600570277</v>
      </c>
      <c r="AH797" s="31">
        <f t="shared" si="505"/>
        <v>-186.42931870757405</v>
      </c>
      <c r="AI797" s="31">
        <f t="shared" si="506"/>
        <v>-89.999999972668931</v>
      </c>
      <c r="AJ797" s="31">
        <f t="shared" si="507"/>
        <v>119.42435834089574</v>
      </c>
      <c r="AK797" s="31">
        <f t="shared" si="508"/>
        <v>89.99993877839438</v>
      </c>
      <c r="AL797" s="32">
        <f t="shared" si="509"/>
        <v>-101.00798326218762</v>
      </c>
      <c r="AM797" s="31">
        <f t="shared" si="510"/>
        <v>-89.999489819953197</v>
      </c>
      <c r="AN797" s="31">
        <f t="shared" si="511"/>
        <v>-94.209022028295664</v>
      </c>
      <c r="AO797" s="31">
        <f t="shared" si="512"/>
        <v>-89.999551014227748</v>
      </c>
      <c r="AP797" s="30">
        <f t="shared" si="526"/>
        <v>19.493882694704595</v>
      </c>
      <c r="AQ797" s="30">
        <f t="shared" si="527"/>
        <v>-19.244228782212005</v>
      </c>
      <c r="AR797" s="31">
        <f t="shared" si="513"/>
        <v>-52.704709730221396</v>
      </c>
      <c r="AS797" s="33">
        <f t="shared" si="514"/>
        <v>-180.01677760840499</v>
      </c>
      <c r="AT797" s="31">
        <f t="shared" si="515"/>
        <v>58.604410481272716</v>
      </c>
      <c r="AU797" s="31">
        <f t="shared" si="516"/>
        <v>89.932717486352416</v>
      </c>
      <c r="AV797" s="32">
        <f t="shared" si="517"/>
        <v>-39.360678911306849</v>
      </c>
      <c r="AW797" s="31">
        <f t="shared" si="518"/>
        <v>-89.383267161566437</v>
      </c>
      <c r="AX797" s="34">
        <f t="shared" si="519"/>
        <v>19.243731569965867</v>
      </c>
      <c r="AY797" s="35">
        <f t="shared" si="520"/>
        <v>0.54945032478597966</v>
      </c>
      <c r="AZ797" s="10">
        <f t="shared" si="533"/>
        <v>-201.18426838202626</v>
      </c>
      <c r="BA797" s="10">
        <f t="shared" si="534"/>
        <v>-359.4599528925558</v>
      </c>
      <c r="BB797" s="10">
        <f t="shared" si="521"/>
        <v>-179.4599528925558</v>
      </c>
      <c r="BC797" s="37"/>
      <c r="BD797" s="60">
        <f t="shared" si="522"/>
        <v>-201</v>
      </c>
      <c r="BE797" s="60">
        <f t="shared" si="523"/>
        <v>-359</v>
      </c>
      <c r="BF797" s="60">
        <f t="shared" si="524"/>
        <v>-179</v>
      </c>
      <c r="BI797" s="37">
        <f t="shared" si="528"/>
        <v>-83.102690293501183</v>
      </c>
      <c r="BJ797" s="37">
        <f t="shared" si="529"/>
        <v>-89.995991442495807</v>
      </c>
      <c r="BK797" s="37">
        <f t="shared" si="530"/>
        <v>-84.620599928269542</v>
      </c>
      <c r="BL797" s="37">
        <f t="shared" si="531"/>
        <v>-89.996634166440955</v>
      </c>
    </row>
    <row r="798" spans="22:64" x14ac:dyDescent="0.35">
      <c r="V798" s="29">
        <v>8.9400000000001292</v>
      </c>
      <c r="W798" s="36">
        <f t="shared" si="496"/>
        <v>8709635899.5634041</v>
      </c>
      <c r="X798" s="30">
        <f t="shared" si="532"/>
        <v>-6.6910605961528935</v>
      </c>
      <c r="Y798" s="31">
        <f t="shared" si="497"/>
        <v>-122.2113154511605</v>
      </c>
      <c r="Z798" s="31">
        <f t="shared" si="498"/>
        <v>-89.999955582218874</v>
      </c>
      <c r="AA798" s="31">
        <f t="shared" si="499"/>
        <v>100.03041163622206</v>
      </c>
      <c r="AB798" s="31">
        <f t="shared" si="500"/>
        <v>-89.99942904477642</v>
      </c>
      <c r="AC798" s="31">
        <f t="shared" si="501"/>
        <v>70.326622777667993</v>
      </c>
      <c r="AD798" s="31">
        <f t="shared" si="502"/>
        <v>89.982550157949532</v>
      </c>
      <c r="AE798" s="31">
        <f t="shared" si="503"/>
        <v>41.454658366576652</v>
      </c>
      <c r="AF798" s="31">
        <f t="shared" si="504"/>
        <v>-90.016834469045762</v>
      </c>
      <c r="AG798" s="31">
        <f t="shared" si="525"/>
        <v>73.803921600570277</v>
      </c>
      <c r="AH798" s="31">
        <f t="shared" si="505"/>
        <v>-186.62931870757404</v>
      </c>
      <c r="AI798" s="31">
        <f t="shared" si="506"/>
        <v>-89.999999973291068</v>
      </c>
      <c r="AJ798" s="31">
        <f t="shared" si="507"/>
        <v>119.62435834089553</v>
      </c>
      <c r="AK798" s="31">
        <f t="shared" si="508"/>
        <v>89.999940171968277</v>
      </c>
      <c r="AL798" s="32">
        <f t="shared" si="509"/>
        <v>-101.20798326217212</v>
      </c>
      <c r="AM798" s="31">
        <f t="shared" si="510"/>
        <v>-89.999501433068872</v>
      </c>
      <c r="AN798" s="31">
        <f t="shared" si="511"/>
        <v>-94.409022028280361</v>
      </c>
      <c r="AO798" s="31">
        <f t="shared" si="512"/>
        <v>-89.999561234391663</v>
      </c>
      <c r="AP798" s="30">
        <f t="shared" si="526"/>
        <v>19.493882694704595</v>
      </c>
      <c r="AQ798" s="30">
        <f t="shared" si="527"/>
        <v>-19.244228782212005</v>
      </c>
      <c r="AR798" s="31">
        <f t="shared" si="513"/>
        <v>-52.704709749211119</v>
      </c>
      <c r="AS798" s="33">
        <f t="shared" si="514"/>
        <v>-180.01639570343741</v>
      </c>
      <c r="AT798" s="31">
        <f t="shared" si="515"/>
        <v>58.804410211730165</v>
      </c>
      <c r="AU798" s="31">
        <f t="shared" si="516"/>
        <v>89.93424902198386</v>
      </c>
      <c r="AV798" s="32">
        <f t="shared" si="517"/>
        <v>-39.560656264779681</v>
      </c>
      <c r="AW798" s="31">
        <f t="shared" si="518"/>
        <v>-89.397304667285979</v>
      </c>
      <c r="AX798" s="34">
        <f t="shared" si="519"/>
        <v>19.243753946950484</v>
      </c>
      <c r="AY798" s="35">
        <f t="shared" si="520"/>
        <v>0.53694435469788004</v>
      </c>
      <c r="AZ798" s="10">
        <f t="shared" si="533"/>
        <v>-201.58424602240007</v>
      </c>
      <c r="BA798" s="10">
        <f t="shared" si="534"/>
        <v>-359.47224481931022</v>
      </c>
      <c r="BB798" s="10">
        <f t="shared" si="521"/>
        <v>-179.47224481931022</v>
      </c>
      <c r="BC798" s="62"/>
      <c r="BD798" s="60">
        <f t="shared" si="522"/>
        <v>-202</v>
      </c>
      <c r="BE798" s="60">
        <f t="shared" si="523"/>
        <v>-359</v>
      </c>
      <c r="BF798" s="60">
        <f t="shared" si="524"/>
        <v>-179</v>
      </c>
      <c r="BI798" s="37">
        <f t="shared" si="528"/>
        <v>-83.30269029254444</v>
      </c>
      <c r="BJ798" s="37">
        <f t="shared" si="529"/>
        <v>-89.996082688404272</v>
      </c>
      <c r="BK798" s="37">
        <f t="shared" si="530"/>
        <v>-84.820599927595012</v>
      </c>
      <c r="BL798" s="37">
        <f t="shared" si="531"/>
        <v>-89.996710782166403</v>
      </c>
    </row>
    <row r="799" spans="22:64" x14ac:dyDescent="0.35">
      <c r="V799" s="29">
        <v>8.9500000000001307</v>
      </c>
      <c r="W799" s="38">
        <f t="shared" si="496"/>
        <v>8912509381.3401451</v>
      </c>
      <c r="X799" s="30">
        <f t="shared" si="532"/>
        <v>-6.6910605961528935</v>
      </c>
      <c r="Y799" s="31">
        <f t="shared" si="497"/>
        <v>-122.41131545116041</v>
      </c>
      <c r="Z799" s="31">
        <f t="shared" si="498"/>
        <v>-89.999956593291003</v>
      </c>
      <c r="AA799" s="31">
        <f t="shared" si="499"/>
        <v>100.23041163620269</v>
      </c>
      <c r="AB799" s="31">
        <f t="shared" si="500"/>
        <v>-89.999442041304007</v>
      </c>
      <c r="AC799" s="31">
        <f t="shared" si="501"/>
        <v>70.526622759537673</v>
      </c>
      <c r="AD799" s="31">
        <f t="shared" si="502"/>
        <v>89.982947364824767</v>
      </c>
      <c r="AE799" s="31">
        <f t="shared" si="503"/>
        <v>41.654658348427063</v>
      </c>
      <c r="AF799" s="31">
        <f t="shared" si="504"/>
        <v>-90.016451269770258</v>
      </c>
      <c r="AG799" s="31">
        <f t="shared" si="525"/>
        <v>73.803921600570277</v>
      </c>
      <c r="AH799" s="31">
        <f t="shared" si="505"/>
        <v>-186.82931870757409</v>
      </c>
      <c r="AI799" s="31">
        <f t="shared" si="506"/>
        <v>-89.999999973899037</v>
      </c>
      <c r="AJ799" s="31">
        <f t="shared" si="507"/>
        <v>119.82435834089534</v>
      </c>
      <c r="AK799" s="31">
        <f t="shared" si="508"/>
        <v>89.999941533820532</v>
      </c>
      <c r="AL799" s="32">
        <f t="shared" si="509"/>
        <v>-101.40798326215736</v>
      </c>
      <c r="AM799" s="31">
        <f t="shared" si="510"/>
        <v>-89.999512781837765</v>
      </c>
      <c r="AN799" s="31">
        <f t="shared" si="511"/>
        <v>-94.609022028265827</v>
      </c>
      <c r="AO799" s="31">
        <f t="shared" si="512"/>
        <v>-89.99957122191627</v>
      </c>
      <c r="AP799" s="30">
        <f t="shared" si="526"/>
        <v>19.493882694704595</v>
      </c>
      <c r="AQ799" s="30">
        <f t="shared" si="527"/>
        <v>-19.244228782212005</v>
      </c>
      <c r="AR799" s="31">
        <f t="shared" si="513"/>
        <v>-52.704709767346174</v>
      </c>
      <c r="AS799" s="33">
        <f t="shared" si="514"/>
        <v>-180.01602249168653</v>
      </c>
      <c r="AT799" s="31">
        <f t="shared" si="515"/>
        <v>59.004409954319044</v>
      </c>
      <c r="AU799" s="31">
        <f t="shared" si="516"/>
        <v>89.935745695698898</v>
      </c>
      <c r="AV799" s="32">
        <f t="shared" si="517"/>
        <v>-39.760634637403932</v>
      </c>
      <c r="AW799" s="31">
        <f t="shared" si="518"/>
        <v>-89.411022710282055</v>
      </c>
      <c r="AX799" s="34">
        <f t="shared" si="519"/>
        <v>19.243775316915112</v>
      </c>
      <c r="AY799" s="35">
        <f t="shared" si="520"/>
        <v>0.52472298541684381</v>
      </c>
      <c r="AZ799" s="10">
        <f t="shared" si="533"/>
        <v>-201.98422466901272</v>
      </c>
      <c r="BA799" s="10">
        <f t="shared" si="534"/>
        <v>-359.48425701747703</v>
      </c>
      <c r="BB799" s="10">
        <f t="shared" si="521"/>
        <v>-179.48425701747703</v>
      </c>
      <c r="BC799" s="37"/>
      <c r="BD799" s="60">
        <f t="shared" si="522"/>
        <v>-202</v>
      </c>
      <c r="BE799" s="60">
        <f t="shared" si="523"/>
        <v>-359</v>
      </c>
      <c r="BF799" s="60">
        <f t="shared" si="524"/>
        <v>-179</v>
      </c>
      <c r="BI799" s="37">
        <f t="shared" si="528"/>
        <v>-83.502690291630785</v>
      </c>
      <c r="BJ799" s="37">
        <f t="shared" si="529"/>
        <v>-89.996171857302301</v>
      </c>
      <c r="BK799" s="37">
        <f t="shared" si="530"/>
        <v>-85.020599926950865</v>
      </c>
      <c r="BL799" s="37">
        <f t="shared" si="531"/>
        <v>-89.996785653905022</v>
      </c>
    </row>
    <row r="800" spans="22:64" x14ac:dyDescent="0.35">
      <c r="V800" s="29">
        <v>8.9600000000001305</v>
      </c>
      <c r="W800" s="38">
        <f t="shared" si="496"/>
        <v>9120108393.5618477</v>
      </c>
      <c r="X800" s="30">
        <f t="shared" si="532"/>
        <v>-6.6910605961528935</v>
      </c>
      <c r="Y800" s="31">
        <f t="shared" si="497"/>
        <v>-122.61131545116029</v>
      </c>
      <c r="Z800" s="31">
        <f t="shared" si="498"/>
        <v>-89.999957581348326</v>
      </c>
      <c r="AA800" s="31">
        <f t="shared" si="499"/>
        <v>100.43041163618413</v>
      </c>
      <c r="AB800" s="31">
        <f t="shared" si="500"/>
        <v>-89.999454741994526</v>
      </c>
      <c r="AC800" s="31">
        <f t="shared" si="501"/>
        <v>70.726622742223327</v>
      </c>
      <c r="AD800" s="31">
        <f t="shared" si="502"/>
        <v>89.983335530169228</v>
      </c>
      <c r="AE800" s="31">
        <f t="shared" si="503"/>
        <v>41.854658331094285</v>
      </c>
      <c r="AF800" s="31">
        <f t="shared" si="504"/>
        <v>-90.016076793173625</v>
      </c>
      <c r="AG800" s="31">
        <f t="shared" si="525"/>
        <v>73.803921600570277</v>
      </c>
      <c r="AH800" s="31">
        <f t="shared" si="505"/>
        <v>-187.02931870757408</v>
      </c>
      <c r="AI800" s="31">
        <f t="shared" si="506"/>
        <v>-89.999999974493164</v>
      </c>
      <c r="AJ800" s="31">
        <f t="shared" si="507"/>
        <v>120.02435834089512</v>
      </c>
      <c r="AK800" s="31">
        <f t="shared" si="508"/>
        <v>89.999942864673258</v>
      </c>
      <c r="AL800" s="32">
        <f t="shared" si="509"/>
        <v>-101.60798326214321</v>
      </c>
      <c r="AM800" s="31">
        <f t="shared" si="510"/>
        <v>-89.999523872277138</v>
      </c>
      <c r="AN800" s="31">
        <f t="shared" si="511"/>
        <v>-94.809022028251889</v>
      </c>
      <c r="AO800" s="31">
        <f t="shared" si="512"/>
        <v>-89.999580982097044</v>
      </c>
      <c r="AP800" s="30">
        <f t="shared" si="526"/>
        <v>19.493882694704595</v>
      </c>
      <c r="AQ800" s="30">
        <f t="shared" si="527"/>
        <v>-19.244228782212005</v>
      </c>
      <c r="AR800" s="31">
        <f t="shared" si="513"/>
        <v>-52.704709784665013</v>
      </c>
      <c r="AS800" s="33">
        <f t="shared" si="514"/>
        <v>-180.01565777527065</v>
      </c>
      <c r="AT800" s="31">
        <f t="shared" si="515"/>
        <v>59.20440970849328</v>
      </c>
      <c r="AU800" s="31">
        <f t="shared" si="516"/>
        <v>89.937208301045601</v>
      </c>
      <c r="AV800" s="32">
        <f t="shared" si="517"/>
        <v>-39.96061398331986</v>
      </c>
      <c r="AW800" s="31">
        <f t="shared" si="518"/>
        <v>-89.424428557747987</v>
      </c>
      <c r="AX800" s="34">
        <f t="shared" si="519"/>
        <v>19.24379572517342</v>
      </c>
      <c r="AY800" s="35">
        <f t="shared" si="520"/>
        <v>0.51277974329761378</v>
      </c>
      <c r="AZ800" s="10">
        <f t="shared" si="533"/>
        <v>-202.38420427658548</v>
      </c>
      <c r="BA800" s="10">
        <f t="shared" si="534"/>
        <v>-359.49599584979626</v>
      </c>
      <c r="BB800" s="10">
        <f t="shared" si="521"/>
        <v>-179.49599584979626</v>
      </c>
      <c r="BC800" s="37"/>
      <c r="BD800" s="60">
        <f t="shared" si="522"/>
        <v>-202</v>
      </c>
      <c r="BE800" s="60">
        <f t="shared" si="523"/>
        <v>-359</v>
      </c>
      <c r="BF800" s="60">
        <f t="shared" si="524"/>
        <v>-179</v>
      </c>
      <c r="BI800" s="37">
        <f t="shared" si="528"/>
        <v>-83.702690290758213</v>
      </c>
      <c r="BJ800" s="37">
        <f t="shared" si="529"/>
        <v>-89.996258996468427</v>
      </c>
      <c r="BK800" s="37">
        <f t="shared" si="530"/>
        <v>-85.220599926335666</v>
      </c>
      <c r="BL800" s="37">
        <f t="shared" si="531"/>
        <v>-89.996858821354792</v>
      </c>
    </row>
    <row r="801" spans="22:64" x14ac:dyDescent="0.35">
      <c r="V801" s="29">
        <v>8.9700000000001303</v>
      </c>
      <c r="W801" s="36">
        <f t="shared" si="496"/>
        <v>9332543007.9727249</v>
      </c>
      <c r="X801" s="30">
        <f t="shared" si="532"/>
        <v>-6.6910605961528935</v>
      </c>
      <c r="Y801" s="31">
        <f t="shared" si="497"/>
        <v>-122.81131545116018</v>
      </c>
      <c r="Z801" s="31">
        <f t="shared" si="498"/>
        <v>-89.999958546914726</v>
      </c>
      <c r="AA801" s="31">
        <f t="shared" si="499"/>
        <v>100.63041163616644</v>
      </c>
      <c r="AB801" s="31">
        <f t="shared" si="500"/>
        <v>-89.999467153582032</v>
      </c>
      <c r="AC801" s="31">
        <f t="shared" si="501"/>
        <v>70.926622725688262</v>
      </c>
      <c r="AD801" s="31">
        <f t="shared" si="502"/>
        <v>89.98371485979321</v>
      </c>
      <c r="AE801" s="31">
        <f t="shared" si="503"/>
        <v>42.054658314541626</v>
      </c>
      <c r="AF801" s="31">
        <f t="shared" si="504"/>
        <v>-90.015710840703562</v>
      </c>
      <c r="AG801" s="31">
        <f t="shared" si="525"/>
        <v>73.803921600570277</v>
      </c>
      <c r="AH801" s="31">
        <f t="shared" si="505"/>
        <v>-187.22931870757407</v>
      </c>
      <c r="AI801" s="31">
        <f t="shared" si="506"/>
        <v>-89.999999975073763</v>
      </c>
      <c r="AJ801" s="31">
        <f t="shared" si="507"/>
        <v>120.22435834089494</v>
      </c>
      <c r="AK801" s="31">
        <f t="shared" si="508"/>
        <v>89.99994416523208</v>
      </c>
      <c r="AL801" s="32">
        <f t="shared" si="509"/>
        <v>-101.80798326212971</v>
      </c>
      <c r="AM801" s="31">
        <f t="shared" si="510"/>
        <v>-89.999534710267284</v>
      </c>
      <c r="AN801" s="31">
        <f t="shared" si="511"/>
        <v>-95.009022028238562</v>
      </c>
      <c r="AO801" s="31">
        <f t="shared" si="512"/>
        <v>-89.999590520108967</v>
      </c>
      <c r="AP801" s="30">
        <f t="shared" si="526"/>
        <v>19.493882694704595</v>
      </c>
      <c r="AQ801" s="30">
        <f t="shared" si="527"/>
        <v>-19.244228782212005</v>
      </c>
      <c r="AR801" s="31">
        <f t="shared" si="513"/>
        <v>-52.704709801204345</v>
      </c>
      <c r="AS801" s="33">
        <f t="shared" si="514"/>
        <v>-180.01530136081254</v>
      </c>
      <c r="AT801" s="31">
        <f t="shared" si="515"/>
        <v>59.404409473731491</v>
      </c>
      <c r="AU801" s="31">
        <f t="shared" si="516"/>
        <v>89.93863761350903</v>
      </c>
      <c r="AV801" s="32">
        <f t="shared" si="517"/>
        <v>-40.160594258731017</v>
      </c>
      <c r="AW801" s="31">
        <f t="shared" si="518"/>
        <v>-89.43752931176698</v>
      </c>
      <c r="AX801" s="34">
        <f t="shared" si="519"/>
        <v>19.243815215000474</v>
      </c>
      <c r="AY801" s="35">
        <f t="shared" si="520"/>
        <v>0.50110830174205034</v>
      </c>
      <c r="AZ801" s="10">
        <f t="shared" si="533"/>
        <v>-202.78418480187693</v>
      </c>
      <c r="BA801" s="10">
        <f t="shared" si="534"/>
        <v>-359.50746753448556</v>
      </c>
      <c r="BB801" s="10">
        <f t="shared" si="521"/>
        <v>-179.50746753448556</v>
      </c>
      <c r="BC801" s="62"/>
      <c r="BD801" s="60">
        <f t="shared" si="522"/>
        <v>-203</v>
      </c>
      <c r="BE801" s="60">
        <f t="shared" si="523"/>
        <v>-360</v>
      </c>
      <c r="BF801" s="60">
        <f t="shared" si="524"/>
        <v>-180</v>
      </c>
      <c r="BI801" s="37">
        <f t="shared" si="528"/>
        <v>-83.902690289924905</v>
      </c>
      <c r="BJ801" s="37">
        <f t="shared" si="529"/>
        <v>-89.996344152104982</v>
      </c>
      <c r="BK801" s="37">
        <f t="shared" si="530"/>
        <v>-85.420599925748149</v>
      </c>
      <c r="BL801" s="37">
        <f t="shared" si="531"/>
        <v>-89.996930323310096</v>
      </c>
    </row>
    <row r="802" spans="22:64" x14ac:dyDescent="0.35">
      <c r="V802" s="29">
        <v>8.9800000000001301</v>
      </c>
      <c r="W802" s="38">
        <f t="shared" si="496"/>
        <v>9549925860.2172394</v>
      </c>
      <c r="X802" s="30">
        <f t="shared" si="532"/>
        <v>-6.6910605961528935</v>
      </c>
      <c r="Y802" s="31">
        <f t="shared" si="497"/>
        <v>-123.01131545116007</v>
      </c>
      <c r="Z802" s="31">
        <f t="shared" si="498"/>
        <v>-89.99995949050215</v>
      </c>
      <c r="AA802" s="31">
        <f t="shared" si="499"/>
        <v>100.83041163614953</v>
      </c>
      <c r="AB802" s="31">
        <f t="shared" si="500"/>
        <v>-89.999479282647314</v>
      </c>
      <c r="AC802" s="31">
        <f t="shared" si="501"/>
        <v>71.12662270989739</v>
      </c>
      <c r="AD802" s="31">
        <f t="shared" si="502"/>
        <v>89.984085554822144</v>
      </c>
      <c r="AE802" s="31">
        <f t="shared" si="503"/>
        <v>42.254658298733972</v>
      </c>
      <c r="AF802" s="31">
        <f t="shared" si="504"/>
        <v>-90.015353218327306</v>
      </c>
      <c r="AG802" s="31">
        <f t="shared" si="525"/>
        <v>73.803921600570277</v>
      </c>
      <c r="AH802" s="31">
        <f t="shared" si="505"/>
        <v>-187.42931870757405</v>
      </c>
      <c r="AI802" s="31">
        <f t="shared" si="506"/>
        <v>-89.99999997564116</v>
      </c>
      <c r="AJ802" s="31">
        <f t="shared" si="507"/>
        <v>120.42435834089474</v>
      </c>
      <c r="AK802" s="31">
        <f t="shared" si="508"/>
        <v>89.999945436186565</v>
      </c>
      <c r="AL802" s="32">
        <f t="shared" si="509"/>
        <v>-102.00798326211682</v>
      </c>
      <c r="AM802" s="31">
        <f t="shared" si="510"/>
        <v>-89.999545301554662</v>
      </c>
      <c r="AN802" s="31">
        <f t="shared" si="511"/>
        <v>-95.20902202822586</v>
      </c>
      <c r="AO802" s="31">
        <f t="shared" si="512"/>
        <v>-89.999599841009257</v>
      </c>
      <c r="AP802" s="30">
        <f t="shared" si="526"/>
        <v>19.493882694704595</v>
      </c>
      <c r="AQ802" s="30">
        <f t="shared" si="527"/>
        <v>-19.244228782212005</v>
      </c>
      <c r="AR802" s="31">
        <f t="shared" si="513"/>
        <v>-52.704709816999298</v>
      </c>
      <c r="AS802" s="33">
        <f t="shared" si="514"/>
        <v>-180.01495305933656</v>
      </c>
      <c r="AT802" s="31">
        <f t="shared" si="515"/>
        <v>59.604409249535706</v>
      </c>
      <c r="AU802" s="31">
        <f t="shared" si="516"/>
        <v>89.940034390922477</v>
      </c>
      <c r="AV802" s="32">
        <f t="shared" si="517"/>
        <v>-40.360575421811269</v>
      </c>
      <c r="AW802" s="31">
        <f t="shared" si="518"/>
        <v>-89.450331913049666</v>
      </c>
      <c r="AX802" s="34">
        <f t="shared" si="519"/>
        <v>19.243833827724437</v>
      </c>
      <c r="AY802" s="35">
        <f t="shared" si="520"/>
        <v>0.48970247787281096</v>
      </c>
      <c r="AZ802" s="10">
        <f t="shared" si="533"/>
        <v>-203.18416620359108</v>
      </c>
      <c r="BA802" s="10">
        <f t="shared" si="534"/>
        <v>-359.51867814850863</v>
      </c>
      <c r="BB802" s="10">
        <f t="shared" si="521"/>
        <v>-179.51867814850863</v>
      </c>
      <c r="BC802" s="37"/>
      <c r="BD802" s="60">
        <f t="shared" si="522"/>
        <v>-203</v>
      </c>
      <c r="BE802" s="60">
        <f t="shared" si="523"/>
        <v>-360</v>
      </c>
      <c r="BF802" s="60">
        <f t="shared" si="524"/>
        <v>-180</v>
      </c>
      <c r="BI802" s="37">
        <f t="shared" si="528"/>
        <v>-84.102690289129129</v>
      </c>
      <c r="BJ802" s="37">
        <f t="shared" si="529"/>
        <v>-89.996427369362635</v>
      </c>
      <c r="BK802" s="37">
        <f t="shared" si="530"/>
        <v>-85.620599925187108</v>
      </c>
      <c r="BL802" s="37">
        <f t="shared" si="531"/>
        <v>-89.997000197682198</v>
      </c>
    </row>
    <row r="803" spans="22:64" x14ac:dyDescent="0.35">
      <c r="V803" s="29">
        <v>8.9900000000001299</v>
      </c>
      <c r="W803" s="38">
        <f t="shared" si="496"/>
        <v>9772372209.5610523</v>
      </c>
      <c r="X803" s="30">
        <f t="shared" si="532"/>
        <v>-6.6910605961528935</v>
      </c>
      <c r="Y803" s="31">
        <f t="shared" si="497"/>
        <v>-123.21131545115998</v>
      </c>
      <c r="Z803" s="31">
        <f t="shared" si="498"/>
        <v>-89.999960412610903</v>
      </c>
      <c r="AA803" s="31">
        <f t="shared" si="499"/>
        <v>101.03041163613339</v>
      </c>
      <c r="AB803" s="31">
        <f t="shared" si="500"/>
        <v>-89.999491135621341</v>
      </c>
      <c r="AC803" s="31">
        <f t="shared" si="501"/>
        <v>71.326622694817218</v>
      </c>
      <c r="AD803" s="31">
        <f t="shared" si="502"/>
        <v>89.984447811803335</v>
      </c>
      <c r="AE803" s="31">
        <f t="shared" si="503"/>
        <v>42.454658283637755</v>
      </c>
      <c r="AF803" s="31">
        <f t="shared" si="504"/>
        <v>-90.015003736428895</v>
      </c>
      <c r="AG803" s="31">
        <f t="shared" si="525"/>
        <v>73.803921600570277</v>
      </c>
      <c r="AH803" s="31">
        <f t="shared" si="505"/>
        <v>-187.62931870757404</v>
      </c>
      <c r="AI803" s="31">
        <f t="shared" si="506"/>
        <v>-89.999999976195639</v>
      </c>
      <c r="AJ803" s="31">
        <f t="shared" si="507"/>
        <v>120.62435834089456</v>
      </c>
      <c r="AK803" s="31">
        <f t="shared" si="508"/>
        <v>89.999946678210591</v>
      </c>
      <c r="AL803" s="32">
        <f t="shared" si="509"/>
        <v>-102.20798326210451</v>
      </c>
      <c r="AM803" s="31">
        <f t="shared" si="510"/>
        <v>-89.999555651754903</v>
      </c>
      <c r="AN803" s="31">
        <f t="shared" si="511"/>
        <v>-95.409022028213712</v>
      </c>
      <c r="AO803" s="31">
        <f t="shared" si="512"/>
        <v>-89.999608949739951</v>
      </c>
      <c r="AP803" s="30">
        <f t="shared" si="526"/>
        <v>19.493882694704595</v>
      </c>
      <c r="AQ803" s="30">
        <f t="shared" si="527"/>
        <v>-19.244228782212005</v>
      </c>
      <c r="AR803" s="31">
        <f t="shared" si="513"/>
        <v>-52.704709832083367</v>
      </c>
      <c r="AS803" s="33">
        <f t="shared" si="514"/>
        <v>-180.01461268616885</v>
      </c>
      <c r="AT803" s="31">
        <f t="shared" si="515"/>
        <v>59.804409035430396</v>
      </c>
      <c r="AU803" s="31">
        <f t="shared" si="516"/>
        <v>89.941399373869174</v>
      </c>
      <c r="AV803" s="32">
        <f t="shared" si="517"/>
        <v>-40.560557432616307</v>
      </c>
      <c r="AW803" s="31">
        <f t="shared" si="518"/>
        <v>-89.462843144588035</v>
      </c>
      <c r="AX803" s="34">
        <f t="shared" si="519"/>
        <v>19.24385160281409</v>
      </c>
      <c r="AY803" s="35">
        <f t="shared" si="520"/>
        <v>0.47855622928113917</v>
      </c>
      <c r="AZ803" s="10">
        <f t="shared" si="533"/>
        <v>-203.58414844228975</v>
      </c>
      <c r="BA803" s="10">
        <f t="shared" si="534"/>
        <v>-359.52963363077134</v>
      </c>
      <c r="BB803" s="10">
        <f t="shared" si="521"/>
        <v>-179.52963363077134</v>
      </c>
      <c r="BC803" s="37"/>
      <c r="BD803" s="60">
        <f t="shared" si="522"/>
        <v>-204</v>
      </c>
      <c r="BE803" s="60">
        <f t="shared" si="523"/>
        <v>-360</v>
      </c>
      <c r="BF803" s="60">
        <f t="shared" si="524"/>
        <v>-180</v>
      </c>
      <c r="BI803" s="37">
        <f t="shared" si="528"/>
        <v>-84.302690288369149</v>
      </c>
      <c r="BJ803" s="37">
        <f t="shared" si="529"/>
        <v>-89.99650869236423</v>
      </c>
      <c r="BK803" s="37">
        <f t="shared" si="530"/>
        <v>-85.820599924651304</v>
      </c>
      <c r="BL803" s="37">
        <f t="shared" si="531"/>
        <v>-89.997068481519406</v>
      </c>
    </row>
    <row r="804" spans="22:64" x14ac:dyDescent="0.35">
      <c r="V804" s="29">
        <v>9.0000000000001297</v>
      </c>
      <c r="W804" s="36">
        <f t="shared" si="496"/>
        <v>10000000000.003012</v>
      </c>
      <c r="X804" s="30">
        <f t="shared" si="532"/>
        <v>-6.6910605961528935</v>
      </c>
      <c r="Y804" s="31">
        <f t="shared" si="497"/>
        <v>-123.41131545115988</v>
      </c>
      <c r="Z804" s="31">
        <f t="shared" si="498"/>
        <v>-89.999961313729884</v>
      </c>
      <c r="AA804" s="31">
        <f t="shared" si="499"/>
        <v>101.23041163611796</v>
      </c>
      <c r="AB804" s="31">
        <f t="shared" si="500"/>
        <v>-89.999502718788762</v>
      </c>
      <c r="AC804" s="31">
        <f t="shared" si="501"/>
        <v>71.52662268041577</v>
      </c>
      <c r="AD804" s="31">
        <f t="shared" si="502"/>
        <v>89.984801822810113</v>
      </c>
      <c r="AE804" s="31">
        <f t="shared" si="503"/>
        <v>42.654658269220974</v>
      </c>
      <c r="AF804" s="31">
        <f t="shared" si="504"/>
        <v>-90.014662209708519</v>
      </c>
      <c r="AG804" s="31">
        <f t="shared" si="525"/>
        <v>73.803921600570277</v>
      </c>
      <c r="AH804" s="31">
        <f t="shared" si="505"/>
        <v>-187.82931870757406</v>
      </c>
      <c r="AI804" s="31">
        <f t="shared" si="506"/>
        <v>-89.999999976737485</v>
      </c>
      <c r="AJ804" s="31">
        <f t="shared" si="507"/>
        <v>120.82435834089439</v>
      </c>
      <c r="AK804" s="31">
        <f t="shared" si="508"/>
        <v>89.999947891962705</v>
      </c>
      <c r="AL804" s="32">
        <f t="shared" si="509"/>
        <v>-102.40798326209274</v>
      </c>
      <c r="AM804" s="31">
        <f t="shared" si="510"/>
        <v>-89.999565766355829</v>
      </c>
      <c r="AN804" s="31">
        <f t="shared" si="511"/>
        <v>-95.609022028202133</v>
      </c>
      <c r="AO804" s="31">
        <f t="shared" si="512"/>
        <v>-89.999617851130608</v>
      </c>
      <c r="AP804" s="30">
        <f t="shared" si="526"/>
        <v>19.493882694704595</v>
      </c>
      <c r="AQ804" s="30">
        <f t="shared" si="527"/>
        <v>-19.244228782212005</v>
      </c>
      <c r="AR804" s="31">
        <f t="shared" si="513"/>
        <v>-52.704709846488569</v>
      </c>
      <c r="AS804" s="33">
        <f t="shared" si="514"/>
        <v>-180.01428006083913</v>
      </c>
      <c r="AT804" s="31">
        <f t="shared" si="515"/>
        <v>60.004408830961388</v>
      </c>
      <c r="AU804" s="31">
        <f t="shared" si="516"/>
        <v>89.942733286074926</v>
      </c>
      <c r="AV804" s="32">
        <f t="shared" si="517"/>
        <v>-40.760540252998922</v>
      </c>
      <c r="AW804" s="31">
        <f t="shared" si="518"/>
        <v>-89.475069635227399</v>
      </c>
      <c r="AX804" s="34">
        <f t="shared" si="519"/>
        <v>19.243868577962466</v>
      </c>
      <c r="AY804" s="35">
        <f t="shared" si="520"/>
        <v>0.46766365084752692</v>
      </c>
      <c r="AZ804" s="10">
        <f t="shared" si="533"/>
        <v>-203.98413148030906</v>
      </c>
      <c r="BA804" s="10">
        <f t="shared" si="534"/>
        <v>-359.54033978524666</v>
      </c>
      <c r="BB804" s="10">
        <f t="shared" si="521"/>
        <v>-179.54033978524666</v>
      </c>
      <c r="BC804" s="62"/>
      <c r="BD804" s="60">
        <f t="shared" si="522"/>
        <v>-204</v>
      </c>
      <c r="BE804" s="60">
        <f t="shared" si="523"/>
        <v>-360</v>
      </c>
      <c r="BF804" s="60">
        <f t="shared" si="524"/>
        <v>-180</v>
      </c>
      <c r="BI804" s="37">
        <f t="shared" si="528"/>
        <v>-84.502690287643375</v>
      </c>
      <c r="BJ804" s="37">
        <f t="shared" si="529"/>
        <v>-89.996588164228328</v>
      </c>
      <c r="BK804" s="37">
        <f t="shared" si="530"/>
        <v>-86.020599924139589</v>
      </c>
      <c r="BL804" s="37">
        <f t="shared" si="531"/>
        <v>-89.99713521102673</v>
      </c>
    </row>
    <row r="805" spans="22:64" x14ac:dyDescent="0.35">
      <c r="V805" s="29">
        <v>9.0100000000001295</v>
      </c>
      <c r="W805" s="38">
        <f t="shared" si="496"/>
        <v>10232929922.810623</v>
      </c>
      <c r="X805" s="30">
        <f t="shared" si="532"/>
        <v>-6.6910605961528935</v>
      </c>
      <c r="Y805" s="31">
        <f t="shared" si="497"/>
        <v>-123.6113154511598</v>
      </c>
      <c r="Z805" s="31">
        <f t="shared" si="498"/>
        <v>-89.999962194336902</v>
      </c>
      <c r="AA805" s="31">
        <f t="shared" si="499"/>
        <v>101.43041163610323</v>
      </c>
      <c r="AB805" s="31">
        <f t="shared" si="500"/>
        <v>-89.999514038291096</v>
      </c>
      <c r="AC805" s="31">
        <f t="shared" si="501"/>
        <v>71.726622666662493</v>
      </c>
      <c r="AD805" s="31">
        <f t="shared" si="502"/>
        <v>89.985147775543695</v>
      </c>
      <c r="AE805" s="31">
        <f t="shared" si="503"/>
        <v>42.854658255453032</v>
      </c>
      <c r="AF805" s="31">
        <f t="shared" si="504"/>
        <v>-90.014328457084318</v>
      </c>
      <c r="AG805" s="31">
        <f t="shared" si="525"/>
        <v>73.803921600570277</v>
      </c>
      <c r="AH805" s="31">
        <f t="shared" si="505"/>
        <v>-188.02931870757405</v>
      </c>
      <c r="AI805" s="31">
        <f t="shared" si="506"/>
        <v>-89.999999977267009</v>
      </c>
      <c r="AJ805" s="31">
        <f t="shared" si="507"/>
        <v>121.02435834089422</v>
      </c>
      <c r="AK805" s="31">
        <f t="shared" si="508"/>
        <v>89.999949078086431</v>
      </c>
      <c r="AL805" s="32">
        <f t="shared" si="509"/>
        <v>-102.60798326208153</v>
      </c>
      <c r="AM805" s="31">
        <f t="shared" si="510"/>
        <v>-89.999575650720331</v>
      </c>
      <c r="AN805" s="31">
        <f t="shared" si="511"/>
        <v>-95.80902202819108</v>
      </c>
      <c r="AO805" s="31">
        <f t="shared" si="512"/>
        <v>-89.99962654990091</v>
      </c>
      <c r="AP805" s="30">
        <f t="shared" si="526"/>
        <v>19.493882694704595</v>
      </c>
      <c r="AQ805" s="30">
        <f t="shared" si="527"/>
        <v>-19.244228782212005</v>
      </c>
      <c r="AR805" s="31">
        <f t="shared" si="513"/>
        <v>-52.704709860245458</v>
      </c>
      <c r="AS805" s="33">
        <f t="shared" si="514"/>
        <v>-180.01395500698521</v>
      </c>
      <c r="AT805" s="31">
        <f t="shared" si="515"/>
        <v>60.204408635694989</v>
      </c>
      <c r="AU805" s="31">
        <f t="shared" si="516"/>
        <v>89.944036834791845</v>
      </c>
      <c r="AV805" s="32">
        <f t="shared" si="517"/>
        <v>-40.960523846528254</v>
      </c>
      <c r="AW805" s="31">
        <f t="shared" si="518"/>
        <v>-89.4870178631584</v>
      </c>
      <c r="AX805" s="34">
        <f t="shared" si="519"/>
        <v>19.243884789166735</v>
      </c>
      <c r="AY805" s="35">
        <f t="shared" si="520"/>
        <v>0.4570189716334454</v>
      </c>
      <c r="AZ805" s="10">
        <f t="shared" si="533"/>
        <v>-204.38411528167995</v>
      </c>
      <c r="BA805" s="10">
        <f t="shared" si="534"/>
        <v>-359.5508022840288</v>
      </c>
      <c r="BB805" s="10">
        <f t="shared" si="521"/>
        <v>-179.5508022840288</v>
      </c>
      <c r="BC805" s="37"/>
      <c r="BD805" s="60">
        <f t="shared" si="522"/>
        <v>-204</v>
      </c>
      <c r="BE805" s="60">
        <f t="shared" si="523"/>
        <v>-360</v>
      </c>
      <c r="BF805" s="60">
        <f t="shared" si="524"/>
        <v>-180</v>
      </c>
      <c r="BI805" s="37">
        <f t="shared" si="528"/>
        <v>-84.702690286950272</v>
      </c>
      <c r="BJ805" s="37">
        <f t="shared" si="529"/>
        <v>-89.996665827091959</v>
      </c>
      <c r="BK805" s="37">
        <f t="shared" si="530"/>
        <v>-86.220599923650937</v>
      </c>
      <c r="BL805" s="37">
        <f t="shared" si="531"/>
        <v>-89.997200421585035</v>
      </c>
    </row>
    <row r="806" spans="22:64" x14ac:dyDescent="0.35">
      <c r="V806" s="29">
        <v>9.0200000000001292</v>
      </c>
      <c r="W806" s="38">
        <f t="shared" si="496"/>
        <v>10471285480.512148</v>
      </c>
      <c r="X806" s="30">
        <f t="shared" si="532"/>
        <v>-6.6910605961528935</v>
      </c>
      <c r="Y806" s="31">
        <f t="shared" si="497"/>
        <v>-123.81131545115971</v>
      </c>
      <c r="Z806" s="31">
        <f t="shared" si="498"/>
        <v>-89.999963054898856</v>
      </c>
      <c r="AA806" s="31">
        <f t="shared" si="499"/>
        <v>101.63041163608918</v>
      </c>
      <c r="AB806" s="31">
        <f t="shared" si="500"/>
        <v>-89.9995251001301</v>
      </c>
      <c r="AC806" s="31">
        <f t="shared" si="501"/>
        <v>71.926622653528213</v>
      </c>
      <c r="AD806" s="31">
        <f t="shared" si="502"/>
        <v>89.985485853432664</v>
      </c>
      <c r="AE806" s="31">
        <f t="shared" si="503"/>
        <v>43.054658242304797</v>
      </c>
      <c r="AF806" s="31">
        <f t="shared" si="504"/>
        <v>-90.014002301596292</v>
      </c>
      <c r="AG806" s="31">
        <f t="shared" si="525"/>
        <v>73.803921600570277</v>
      </c>
      <c r="AH806" s="31">
        <f t="shared" si="505"/>
        <v>-188.22931870757404</v>
      </c>
      <c r="AI806" s="31">
        <f t="shared" si="506"/>
        <v>-89.999999977784469</v>
      </c>
      <c r="AJ806" s="31">
        <f t="shared" si="507"/>
        <v>121.22435834089409</v>
      </c>
      <c r="AK806" s="31">
        <f t="shared" si="508"/>
        <v>89.999950237210712</v>
      </c>
      <c r="AL806" s="32">
        <f t="shared" si="509"/>
        <v>-102.80798326207079</v>
      </c>
      <c r="AM806" s="31">
        <f t="shared" si="510"/>
        <v>-89.999585310089216</v>
      </c>
      <c r="AN806" s="31">
        <f t="shared" si="511"/>
        <v>-96.009022028180468</v>
      </c>
      <c r="AO806" s="31">
        <f t="shared" si="512"/>
        <v>-89.999635050662974</v>
      </c>
      <c r="AP806" s="30">
        <f t="shared" si="526"/>
        <v>19.493882694704595</v>
      </c>
      <c r="AQ806" s="30">
        <f t="shared" si="527"/>
        <v>-19.244228782212005</v>
      </c>
      <c r="AR806" s="31">
        <f t="shared" si="513"/>
        <v>-52.704709873383081</v>
      </c>
      <c r="AS806" s="33">
        <f t="shared" si="514"/>
        <v>-180.01363735225925</v>
      </c>
      <c r="AT806" s="31">
        <f t="shared" si="515"/>
        <v>60.404408449217037</v>
      </c>
      <c r="AU806" s="31">
        <f t="shared" si="516"/>
        <v>89.945310711173349</v>
      </c>
      <c r="AV806" s="32">
        <f t="shared" si="517"/>
        <v>-41.160508178412542</v>
      </c>
      <c r="AW806" s="31">
        <f t="shared" si="518"/>
        <v>-89.498694159330469</v>
      </c>
      <c r="AX806" s="34">
        <f t="shared" si="519"/>
        <v>19.243900270804495</v>
      </c>
      <c r="AY806" s="35">
        <f t="shared" si="520"/>
        <v>0.44661655184287952</v>
      </c>
      <c r="AZ806" s="10">
        <f t="shared" si="533"/>
        <v>-204.78409981205121</v>
      </c>
      <c r="BA806" s="10">
        <f t="shared" si="534"/>
        <v>-359.56102667031917</v>
      </c>
      <c r="BB806" s="10">
        <f t="shared" si="521"/>
        <v>-179.56102667031917</v>
      </c>
      <c r="BC806" s="37"/>
      <c r="BD806" s="60">
        <f t="shared" si="522"/>
        <v>-205</v>
      </c>
      <c r="BE806" s="60">
        <f t="shared" si="523"/>
        <v>-360</v>
      </c>
      <c r="BF806" s="60">
        <f t="shared" si="524"/>
        <v>-180</v>
      </c>
      <c r="BI806" s="37">
        <f t="shared" si="528"/>
        <v>-84.902690286288362</v>
      </c>
      <c r="BJ806" s="37">
        <f t="shared" si="529"/>
        <v>-89.996741722132995</v>
      </c>
      <c r="BK806" s="37">
        <f t="shared" si="530"/>
        <v>-86.420599923184255</v>
      </c>
      <c r="BL806" s="37">
        <f t="shared" si="531"/>
        <v>-89.997264147769812</v>
      </c>
    </row>
    <row r="807" spans="22:64" x14ac:dyDescent="0.35">
      <c r="V807" s="29">
        <v>9.0300000000001308</v>
      </c>
      <c r="W807" s="36">
        <f t="shared" si="496"/>
        <v>10715193052.379326</v>
      </c>
      <c r="X807" s="30">
        <f t="shared" si="532"/>
        <v>-6.6910605961528935</v>
      </c>
      <c r="Y807" s="31">
        <f t="shared" si="497"/>
        <v>-124.01131545115966</v>
      </c>
      <c r="Z807" s="31">
        <f t="shared" si="498"/>
        <v>-89.999963895872028</v>
      </c>
      <c r="AA807" s="31">
        <f t="shared" si="499"/>
        <v>101.83041163607578</v>
      </c>
      <c r="AB807" s="31">
        <f t="shared" si="500"/>
        <v>-89.999535910170906</v>
      </c>
      <c r="AC807" s="31">
        <f t="shared" si="501"/>
        <v>72.126622640985104</v>
      </c>
      <c r="AD807" s="31">
        <f t="shared" si="502"/>
        <v>89.98581623573034</v>
      </c>
      <c r="AE807" s="31">
        <f t="shared" si="503"/>
        <v>43.25465822974833</v>
      </c>
      <c r="AF807" s="31">
        <f t="shared" si="504"/>
        <v>-90.013683570312594</v>
      </c>
      <c r="AG807" s="31">
        <f t="shared" si="525"/>
        <v>73.803921600570277</v>
      </c>
      <c r="AH807" s="31">
        <f t="shared" si="505"/>
        <v>-188.42931870757408</v>
      </c>
      <c r="AI807" s="31">
        <f t="shared" si="506"/>
        <v>-89.999999978290163</v>
      </c>
      <c r="AJ807" s="31">
        <f t="shared" si="507"/>
        <v>121.42435834089396</v>
      </c>
      <c r="AK807" s="31">
        <f t="shared" si="508"/>
        <v>89.999951369950082</v>
      </c>
      <c r="AL807" s="32">
        <f t="shared" si="509"/>
        <v>-103.00798326206061</v>
      </c>
      <c r="AM807" s="31">
        <f t="shared" si="510"/>
        <v>-89.999594749584034</v>
      </c>
      <c r="AN807" s="31">
        <f t="shared" si="511"/>
        <v>-96.209022028170452</v>
      </c>
      <c r="AO807" s="31">
        <f t="shared" si="512"/>
        <v>-89.999643357924114</v>
      </c>
      <c r="AP807" s="30">
        <f t="shared" si="526"/>
        <v>19.493882694704595</v>
      </c>
      <c r="AQ807" s="30">
        <f t="shared" si="527"/>
        <v>-19.244228782212005</v>
      </c>
      <c r="AR807" s="31">
        <f t="shared" si="513"/>
        <v>-52.704709885929532</v>
      </c>
      <c r="AS807" s="33">
        <f t="shared" si="514"/>
        <v>-180.01332692823672</v>
      </c>
      <c r="AT807" s="31">
        <f t="shared" si="515"/>
        <v>60.60440827113198</v>
      </c>
      <c r="AU807" s="31">
        <f t="shared" si="516"/>
        <v>89.946555590640486</v>
      </c>
      <c r="AV807" s="32">
        <f t="shared" si="517"/>
        <v>-41.360493215425464</v>
      </c>
      <c r="AW807" s="31">
        <f t="shared" si="518"/>
        <v>-89.510104710788823</v>
      </c>
      <c r="AX807" s="34">
        <f t="shared" si="519"/>
        <v>19.243915055706516</v>
      </c>
      <c r="AY807" s="35">
        <f t="shared" si="520"/>
        <v>0.43645087985166242</v>
      </c>
      <c r="AZ807" s="10">
        <f t="shared" si="533"/>
        <v>-205.18408503861792</v>
      </c>
      <c r="BA807" s="10">
        <f t="shared" si="534"/>
        <v>-359.5710183613466</v>
      </c>
      <c r="BB807" s="10">
        <f t="shared" si="521"/>
        <v>-179.5710183613466</v>
      </c>
      <c r="BC807" s="62"/>
      <c r="BD807" s="60">
        <f t="shared" si="522"/>
        <v>-205</v>
      </c>
      <c r="BE807" s="60">
        <f t="shared" si="523"/>
        <v>-360</v>
      </c>
      <c r="BF807" s="60">
        <f t="shared" si="524"/>
        <v>-180</v>
      </c>
      <c r="BI807" s="37">
        <f t="shared" si="528"/>
        <v>-85.102690285656251</v>
      </c>
      <c r="BJ807" s="37">
        <f t="shared" si="529"/>
        <v>-89.996815889591986</v>
      </c>
      <c r="BK807" s="37">
        <f t="shared" si="530"/>
        <v>-86.620599922738649</v>
      </c>
      <c r="BL807" s="37">
        <f t="shared" si="531"/>
        <v>-89.997326423369529</v>
      </c>
    </row>
    <row r="808" spans="22:64" x14ac:dyDescent="0.35">
      <c r="V808" s="29">
        <v>9.0400000000001306</v>
      </c>
      <c r="W808" s="38">
        <f t="shared" si="496"/>
        <v>10964781961.435188</v>
      </c>
      <c r="X808" s="30">
        <f t="shared" si="532"/>
        <v>-6.6910605961528935</v>
      </c>
      <c r="Y808" s="31">
        <f t="shared" si="497"/>
        <v>-124.21131545115958</v>
      </c>
      <c r="Z808" s="31">
        <f t="shared" si="498"/>
        <v>-89.999964717702326</v>
      </c>
      <c r="AA808" s="31">
        <f t="shared" si="499"/>
        <v>102.03041163606295</v>
      </c>
      <c r="AB808" s="31">
        <f t="shared" si="500"/>
        <v>-89.999546474145149</v>
      </c>
      <c r="AC808" s="31">
        <f t="shared" si="501"/>
        <v>72.326622629006508</v>
      </c>
      <c r="AD808" s="31">
        <f t="shared" si="502"/>
        <v>89.98613909760968</v>
      </c>
      <c r="AE808" s="31">
        <f t="shared" si="503"/>
        <v>43.454658217757</v>
      </c>
      <c r="AF808" s="31">
        <f t="shared" si="504"/>
        <v>-90.013372094237809</v>
      </c>
      <c r="AG808" s="31">
        <f t="shared" si="525"/>
        <v>73.803921600570277</v>
      </c>
      <c r="AH808" s="31">
        <f t="shared" si="505"/>
        <v>-188.62931870757407</v>
      </c>
      <c r="AI808" s="31">
        <f t="shared" si="506"/>
        <v>-89.999999978784345</v>
      </c>
      <c r="AJ808" s="31">
        <f t="shared" si="507"/>
        <v>121.62435834089382</v>
      </c>
      <c r="AK808" s="31">
        <f t="shared" si="508"/>
        <v>89.999952476905165</v>
      </c>
      <c r="AL808" s="32">
        <f t="shared" si="509"/>
        <v>-103.20798326205082</v>
      </c>
      <c r="AM808" s="31">
        <f t="shared" si="510"/>
        <v>-89.999603974209705</v>
      </c>
      <c r="AN808" s="31">
        <f t="shared" si="511"/>
        <v>-96.409022028160791</v>
      </c>
      <c r="AO808" s="31">
        <f t="shared" si="512"/>
        <v>-89.999651476088886</v>
      </c>
      <c r="AP808" s="30">
        <f t="shared" si="526"/>
        <v>19.493882694704595</v>
      </c>
      <c r="AQ808" s="30">
        <f t="shared" si="527"/>
        <v>-19.244228782212005</v>
      </c>
      <c r="AR808" s="31">
        <f t="shared" si="513"/>
        <v>-52.704709897911201</v>
      </c>
      <c r="AS808" s="33">
        <f t="shared" si="514"/>
        <v>-180.01302357032671</v>
      </c>
      <c r="AT808" s="31">
        <f t="shared" si="515"/>
        <v>60.804408101062045</v>
      </c>
      <c r="AU808" s="31">
        <f t="shared" si="516"/>
        <v>89.947772133240136</v>
      </c>
      <c r="AV808" s="32">
        <f t="shared" si="517"/>
        <v>-41.560478925835589</v>
      </c>
      <c r="AW808" s="31">
        <f t="shared" si="518"/>
        <v>-89.521255563936336</v>
      </c>
      <c r="AX808" s="34">
        <f t="shared" si="519"/>
        <v>19.243929175226455</v>
      </c>
      <c r="AY808" s="35">
        <f t="shared" si="520"/>
        <v>0.4265165693038</v>
      </c>
      <c r="AZ808" s="10">
        <f t="shared" si="533"/>
        <v>-205.58407093005036</v>
      </c>
      <c r="BA808" s="10">
        <f t="shared" si="534"/>
        <v>-359.58078265122003</v>
      </c>
      <c r="BB808" s="10">
        <f t="shared" si="521"/>
        <v>-179.58078265122003</v>
      </c>
      <c r="BC808" s="37"/>
      <c r="BD808" s="60">
        <f t="shared" si="522"/>
        <v>-206</v>
      </c>
      <c r="BE808" s="60">
        <f t="shared" si="523"/>
        <v>-360</v>
      </c>
      <c r="BF808" s="60">
        <f t="shared" si="524"/>
        <v>-180</v>
      </c>
      <c r="BI808" s="37">
        <f t="shared" si="528"/>
        <v>-85.302690285052591</v>
      </c>
      <c r="BJ808" s="37">
        <f t="shared" si="529"/>
        <v>-89.99688836879352</v>
      </c>
      <c r="BK808" s="37">
        <f t="shared" si="530"/>
        <v>-86.820599922313022</v>
      </c>
      <c r="BL808" s="37">
        <f t="shared" si="531"/>
        <v>-89.997387281403562</v>
      </c>
    </row>
    <row r="809" spans="22:64" x14ac:dyDescent="0.35">
      <c r="V809" s="29">
        <v>9.0500000000001304</v>
      </c>
      <c r="W809" s="38">
        <f t="shared" ref="W809:W822" si="535">10*10^V809</f>
        <v>11220184543.02301</v>
      </c>
      <c r="X809" s="30">
        <f t="shared" si="532"/>
        <v>-6.6910605961528935</v>
      </c>
      <c r="Y809" s="31">
        <f t="shared" ref="Y809:Y822" si="536">20*LOG(1/SQRT((W809/fp)^2+1))</f>
        <v>-124.41131545115948</v>
      </c>
      <c r="Z809" s="31">
        <f t="shared" ref="Z809:Z822" si="537">-180/PI()*ATAN(W809/fp)</f>
        <v>-89.999965520825469</v>
      </c>
      <c r="AA809" s="31">
        <f t="shared" ref="AA809:AA822" si="538">20*LOG(SQRT((W809/fzRHP)^2+1))</f>
        <v>102.23041163605068</v>
      </c>
      <c r="AB809" s="31">
        <f t="shared" ref="AB809:AB822" si="539">-180/PI()*ATAN(W809/fzRHP)</f>
        <v>-89.999556797653966</v>
      </c>
      <c r="AC809" s="31">
        <f t="shared" ref="AC809:AC822" si="540">20*LOG(SQRT((W809/fzESR)^2+1))</f>
        <v>72.526622617567</v>
      </c>
      <c r="AD809" s="31">
        <f t="shared" ref="AD809:AD822" si="541">180/PI()*ATAN(W809/fzESR)</f>
        <v>89.98645461025626</v>
      </c>
      <c r="AE809" s="31">
        <f t="shared" ref="AE809:AE822" si="542">X809+Y809+AA809+AC809</f>
        <v>43.654658206305314</v>
      </c>
      <c r="AF809" s="31">
        <f t="shared" ref="AF809:AF822" si="543">Z809+AB809+AD809</f>
        <v>-90.013067708223161</v>
      </c>
      <c r="AG809" s="31">
        <f t="shared" si="525"/>
        <v>73.803921600570277</v>
      </c>
      <c r="AH809" s="31">
        <f t="shared" ref="AH809:AH822" si="544">20*LOG(1/SQRT((W809/fp_comp1)^2+1))</f>
        <v>-188.82931870757406</v>
      </c>
      <c r="AI809" s="31">
        <f t="shared" ref="AI809:AI822" si="545">-180/PI()*ATAN(W809/fp_comp1)</f>
        <v>-89.999999979267258</v>
      </c>
      <c r="AJ809" s="31">
        <f t="shared" ref="AJ809:AJ822" si="546">20*LOG(SQRT((W809/fz_comp)^2+1))</f>
        <v>121.82435834089367</v>
      </c>
      <c r="AK809" s="31">
        <f t="shared" ref="AK809:AK822" si="547">180/PI()*ATAN(W809/fz_comp)</f>
        <v>89.999953558662867</v>
      </c>
      <c r="AL809" s="32">
        <f t="shared" ref="AL809:AL822" si="548">20*LOG(1/SQRT((W809/fp_comp2)^2+1))</f>
        <v>-103.40798326204144</v>
      </c>
      <c r="AM809" s="31">
        <f t="shared" ref="AM809:AM822" si="549">-180/PI()*ATAN(W809/fp_comp2)</f>
        <v>-89.999612988857265</v>
      </c>
      <c r="AN809" s="31">
        <f t="shared" ref="AN809:AN822" si="550">AG809+AH809+AJ809+AL809</f>
        <v>-96.609022028151557</v>
      </c>
      <c r="AO809" s="31">
        <f t="shared" ref="AO809:AO822" si="551">AI809+AK809+AM809</f>
        <v>-89.999659409461657</v>
      </c>
      <c r="AP809" s="30">
        <f t="shared" si="526"/>
        <v>19.493882694704595</v>
      </c>
      <c r="AQ809" s="30">
        <f t="shared" si="527"/>
        <v>-19.244228782212005</v>
      </c>
      <c r="AR809" s="31">
        <f t="shared" ref="AR809:AR822" si="552">AE809+AN809+AP809+AQ809</f>
        <v>-52.704709909353653</v>
      </c>
      <c r="AS809" s="33">
        <f t="shared" ref="AS809:AS822" si="553">AF809+AO809</f>
        <v>-180.01272711768482</v>
      </c>
      <c r="AT809" s="31">
        <f t="shared" ref="AT809:AT822" si="554">20*LOG(SQRT((W809/fz_ff)^2+1))</f>
        <v>61.00440793864648</v>
      </c>
      <c r="AU809" s="31">
        <f t="shared" ref="AU809:AU822" si="555">180/PI()*ATAN(W809/fz_ff)</f>
        <v>89.948960983994894</v>
      </c>
      <c r="AV809" s="32">
        <f t="shared" ref="AV809:AV822" si="556">20*LOG(1/SQRT((W809/fp_ff)^2+1))</f>
        <v>-41.760465279339279</v>
      </c>
      <c r="AW809" s="31">
        <f t="shared" ref="AW809:AW822" si="557">-180/PI()*ATAN(W809/fp_ff)</f>
        <v>-89.532152627722127</v>
      </c>
      <c r="AX809" s="34">
        <f t="shared" ref="AX809:AX822" si="558">AT809+AV809</f>
        <v>19.243942659307201</v>
      </c>
      <c r="AY809" s="35">
        <f t="shared" ref="AY809:AY822" si="559">AU809+AW809</f>
        <v>0.41680835627276736</v>
      </c>
      <c r="AZ809" s="10">
        <f t="shared" si="533"/>
        <v>-205.98405745642904</v>
      </c>
      <c r="BA809" s="10">
        <f t="shared" si="534"/>
        <v>-359.5903247137187</v>
      </c>
      <c r="BB809" s="10">
        <f t="shared" ref="BB809:BB822" si="560">BA809+180</f>
        <v>-179.5903247137187</v>
      </c>
      <c r="BC809" s="37"/>
      <c r="BD809" s="60">
        <f t="shared" ref="BD809:BD822" si="561">ROUND(AZ809,0)</f>
        <v>-206</v>
      </c>
      <c r="BE809" s="60">
        <f t="shared" ref="BE809:BE822" si="562">ROUND(BA809,0)</f>
        <v>-360</v>
      </c>
      <c r="BF809" s="60">
        <f t="shared" ref="BF809:BF822" si="563">ROUND(BB809,0)</f>
        <v>-180</v>
      </c>
      <c r="BI809" s="37">
        <f t="shared" si="528"/>
        <v>-85.502690284476046</v>
      </c>
      <c r="BJ809" s="37">
        <f t="shared" si="529"/>
        <v>-89.996959198167005</v>
      </c>
      <c r="BK809" s="37">
        <f t="shared" si="530"/>
        <v>-87.020599921906552</v>
      </c>
      <c r="BL809" s="37">
        <f t="shared" si="531"/>
        <v>-89.997446754139588</v>
      </c>
    </row>
    <row r="810" spans="22:64" x14ac:dyDescent="0.35">
      <c r="V810" s="29">
        <v>9.0600000000001302</v>
      </c>
      <c r="W810" s="36">
        <f t="shared" si="535"/>
        <v>11481536214.972279</v>
      </c>
      <c r="X810" s="30">
        <f t="shared" si="532"/>
        <v>-6.6910605961528935</v>
      </c>
      <c r="Y810" s="31">
        <f t="shared" si="536"/>
        <v>-124.6113154511594</v>
      </c>
      <c r="Z810" s="31">
        <f t="shared" si="537"/>
        <v>-89.9999663056673</v>
      </c>
      <c r="AA810" s="31">
        <f t="shared" si="538"/>
        <v>102.43041163603898</v>
      </c>
      <c r="AB810" s="31">
        <f t="shared" si="539"/>
        <v>-89.999566886171039</v>
      </c>
      <c r="AC810" s="31">
        <f t="shared" si="540"/>
        <v>72.726622606642394</v>
      </c>
      <c r="AD810" s="31">
        <f t="shared" si="541"/>
        <v>89.986762940958954</v>
      </c>
      <c r="AE810" s="31">
        <f t="shared" si="542"/>
        <v>43.854658195369083</v>
      </c>
      <c r="AF810" s="31">
        <f t="shared" si="543"/>
        <v>-90.012770250879385</v>
      </c>
      <c r="AG810" s="31">
        <f t="shared" si="525"/>
        <v>73.803921600570277</v>
      </c>
      <c r="AH810" s="31">
        <f t="shared" si="544"/>
        <v>-189.02931870757408</v>
      </c>
      <c r="AI810" s="31">
        <f t="shared" si="545"/>
        <v>-89.999999979739187</v>
      </c>
      <c r="AJ810" s="31">
        <f t="shared" si="546"/>
        <v>122.02435834089354</v>
      </c>
      <c r="AK810" s="31">
        <f t="shared" si="547"/>
        <v>89.999954615796767</v>
      </c>
      <c r="AL810" s="32">
        <f t="shared" si="548"/>
        <v>-103.60798326203252</v>
      </c>
      <c r="AM810" s="31">
        <f t="shared" si="549"/>
        <v>-89.999621798306393</v>
      </c>
      <c r="AN810" s="31">
        <f t="shared" si="550"/>
        <v>-96.809022028142778</v>
      </c>
      <c r="AO810" s="31">
        <f t="shared" si="551"/>
        <v>-89.999667162248812</v>
      </c>
      <c r="AP810" s="30">
        <f t="shared" si="526"/>
        <v>19.493882694704595</v>
      </c>
      <c r="AQ810" s="30">
        <f t="shared" si="527"/>
        <v>-19.244228782212005</v>
      </c>
      <c r="AR810" s="31">
        <f t="shared" si="552"/>
        <v>-52.704709920281104</v>
      </c>
      <c r="AS810" s="33">
        <f t="shared" si="553"/>
        <v>-180.0124374131282</v>
      </c>
      <c r="AT810" s="31">
        <f t="shared" si="554"/>
        <v>61.204407783540837</v>
      </c>
      <c r="AU810" s="31">
        <f t="shared" si="555"/>
        <v>89.95012277324507</v>
      </c>
      <c r="AV810" s="32">
        <f t="shared" si="556"/>
        <v>-41.960452246996468</v>
      </c>
      <c r="AW810" s="31">
        <f t="shared" si="557"/>
        <v>-89.542801676758515</v>
      </c>
      <c r="AX810" s="34">
        <f t="shared" si="558"/>
        <v>19.24395553654437</v>
      </c>
      <c r="AY810" s="35">
        <f t="shared" si="559"/>
        <v>0.40732109648655523</v>
      </c>
      <c r="AZ810" s="10">
        <f t="shared" si="533"/>
        <v>-206.38404458918063</v>
      </c>
      <c r="BA810" s="10">
        <f t="shared" si="534"/>
        <v>-359.59964960501964</v>
      </c>
      <c r="BB810" s="10">
        <f t="shared" si="560"/>
        <v>-179.59964960501964</v>
      </c>
      <c r="BC810" s="62"/>
      <c r="BD810" s="60">
        <f t="shared" si="561"/>
        <v>-206</v>
      </c>
      <c r="BE810" s="60">
        <f t="shared" si="562"/>
        <v>-360</v>
      </c>
      <c r="BF810" s="60">
        <f t="shared" si="563"/>
        <v>-180</v>
      </c>
      <c r="BI810" s="37">
        <f t="shared" si="528"/>
        <v>-85.702690283925506</v>
      </c>
      <c r="BJ810" s="37">
        <f t="shared" si="529"/>
        <v>-89.99702841526711</v>
      </c>
      <c r="BK810" s="37">
        <f t="shared" si="530"/>
        <v>-87.220599921518385</v>
      </c>
      <c r="BL810" s="37">
        <f t="shared" si="531"/>
        <v>-89.99750487311087</v>
      </c>
    </row>
    <row r="811" spans="22:64" x14ac:dyDescent="0.35">
      <c r="V811" s="29">
        <v>9.07000000000013</v>
      </c>
      <c r="W811" s="38">
        <f t="shared" si="535"/>
        <v>11748975549.398827</v>
      </c>
      <c r="X811" s="30">
        <f t="shared" si="532"/>
        <v>-6.6910605961528935</v>
      </c>
      <c r="Y811" s="31">
        <f t="shared" si="536"/>
        <v>-124.81131545115935</v>
      </c>
      <c r="Z811" s="31">
        <f t="shared" si="537"/>
        <v>-89.999967072643955</v>
      </c>
      <c r="AA811" s="31">
        <f t="shared" si="538"/>
        <v>102.6304116360278</v>
      </c>
      <c r="AB811" s="31">
        <f t="shared" si="539"/>
        <v>-89.999576745045431</v>
      </c>
      <c r="AC811" s="31">
        <f t="shared" si="540"/>
        <v>72.926622596209455</v>
      </c>
      <c r="AD811" s="31">
        <f t="shared" si="541"/>
        <v>89.987064253198753</v>
      </c>
      <c r="AE811" s="31">
        <f t="shared" si="542"/>
        <v>44.054658184925032</v>
      </c>
      <c r="AF811" s="31">
        <f t="shared" si="543"/>
        <v>-90.012479564490633</v>
      </c>
      <c r="AG811" s="31">
        <f t="shared" si="525"/>
        <v>73.803921600570277</v>
      </c>
      <c r="AH811" s="31">
        <f t="shared" si="544"/>
        <v>-189.22931870757407</v>
      </c>
      <c r="AI811" s="31">
        <f t="shared" si="545"/>
        <v>-89.999999980200386</v>
      </c>
      <c r="AJ811" s="31">
        <f t="shared" si="546"/>
        <v>122.2243583408934</v>
      </c>
      <c r="AK811" s="31">
        <f t="shared" si="547"/>
        <v>89.99995564886737</v>
      </c>
      <c r="AL811" s="32">
        <f t="shared" si="548"/>
        <v>-103.80798326202401</v>
      </c>
      <c r="AM811" s="31">
        <f t="shared" si="549"/>
        <v>-89.999630407227983</v>
      </c>
      <c r="AN811" s="31">
        <f t="shared" si="550"/>
        <v>-97.009022028134396</v>
      </c>
      <c r="AO811" s="31">
        <f t="shared" si="551"/>
        <v>-89.999674738560998</v>
      </c>
      <c r="AP811" s="30">
        <f t="shared" si="526"/>
        <v>19.493882694704595</v>
      </c>
      <c r="AQ811" s="30">
        <f t="shared" si="527"/>
        <v>-19.244228782212005</v>
      </c>
      <c r="AR811" s="31">
        <f t="shared" si="552"/>
        <v>-52.704709930716774</v>
      </c>
      <c r="AS811" s="33">
        <f t="shared" si="553"/>
        <v>-180.01215430305163</v>
      </c>
      <c r="AT811" s="31">
        <f t="shared" si="554"/>
        <v>61.404407635416092</v>
      </c>
      <c r="AU811" s="31">
        <f t="shared" si="555"/>
        <v>89.951258116982885</v>
      </c>
      <c r="AV811" s="32">
        <f t="shared" si="556"/>
        <v>-42.160439801169211</v>
      </c>
      <c r="AW811" s="31">
        <f t="shared" si="557"/>
        <v>-89.553208354367641</v>
      </c>
      <c r="AX811" s="34">
        <f t="shared" si="558"/>
        <v>19.243967834246881</v>
      </c>
      <c r="AY811" s="35">
        <f t="shared" si="559"/>
        <v>0.39804976261524416</v>
      </c>
      <c r="AZ811" s="10">
        <f t="shared" si="533"/>
        <v>-206.78403230101733</v>
      </c>
      <c r="BA811" s="10">
        <f t="shared" si="534"/>
        <v>-359.60876226636299</v>
      </c>
      <c r="BB811" s="10">
        <f t="shared" si="560"/>
        <v>-179.60876226636299</v>
      </c>
      <c r="BC811" s="37"/>
      <c r="BD811" s="60">
        <f t="shared" si="561"/>
        <v>-207</v>
      </c>
      <c r="BE811" s="60">
        <f t="shared" si="562"/>
        <v>-360</v>
      </c>
      <c r="BF811" s="60">
        <f t="shared" si="563"/>
        <v>-180</v>
      </c>
      <c r="BI811" s="37">
        <f t="shared" si="528"/>
        <v>-85.902690283399735</v>
      </c>
      <c r="BJ811" s="37">
        <f t="shared" si="529"/>
        <v>-89.99709605679368</v>
      </c>
      <c r="BK811" s="37">
        <f t="shared" si="530"/>
        <v>-87.420599921147698</v>
      </c>
      <c r="BL811" s="37">
        <f t="shared" si="531"/>
        <v>-89.997561669132878</v>
      </c>
    </row>
    <row r="812" spans="22:64" x14ac:dyDescent="0.35">
      <c r="V812" s="29">
        <v>9.0800000000001297</v>
      </c>
      <c r="W812" s="38">
        <f t="shared" si="535"/>
        <v>12022644346.177742</v>
      </c>
      <c r="X812" s="30">
        <f t="shared" si="532"/>
        <v>-6.6910605961528935</v>
      </c>
      <c r="Y812" s="31">
        <f t="shared" si="536"/>
        <v>-125.01131545115926</v>
      </c>
      <c r="Z812" s="31">
        <f t="shared" si="537"/>
        <v>-89.999967822162091</v>
      </c>
      <c r="AA812" s="31">
        <f t="shared" si="538"/>
        <v>102.83041163601715</v>
      </c>
      <c r="AB812" s="31">
        <f t="shared" si="539"/>
        <v>-89.999586379504436</v>
      </c>
      <c r="AC812" s="31">
        <f t="shared" si="540"/>
        <v>73.1266225862461</v>
      </c>
      <c r="AD812" s="31">
        <f t="shared" si="541"/>
        <v>89.987358706735293</v>
      </c>
      <c r="AE812" s="31">
        <f t="shared" si="542"/>
        <v>44.254658174951089</v>
      </c>
      <c r="AF812" s="31">
        <f t="shared" si="543"/>
        <v>-90.01219549493122</v>
      </c>
      <c r="AG812" s="31">
        <f t="shared" si="525"/>
        <v>73.803921600570277</v>
      </c>
      <c r="AH812" s="31">
        <f t="shared" si="544"/>
        <v>-189.42931870757405</v>
      </c>
      <c r="AI812" s="31">
        <f t="shared" si="545"/>
        <v>-89.999999980651083</v>
      </c>
      <c r="AJ812" s="31">
        <f t="shared" si="546"/>
        <v>122.42435834089328</v>
      </c>
      <c r="AK812" s="31">
        <f t="shared" si="547"/>
        <v>89.999956658422391</v>
      </c>
      <c r="AL812" s="32">
        <f t="shared" si="548"/>
        <v>-104.00798326201587</v>
      </c>
      <c r="AM812" s="31">
        <f t="shared" si="549"/>
        <v>-89.99963882018659</v>
      </c>
      <c r="AN812" s="31">
        <f t="shared" si="550"/>
        <v>-97.20902202812637</v>
      </c>
      <c r="AO812" s="31">
        <f t="shared" si="551"/>
        <v>-89.999682142415281</v>
      </c>
      <c r="AP812" s="30">
        <f t="shared" si="526"/>
        <v>19.493882694704595</v>
      </c>
      <c r="AQ812" s="30">
        <f t="shared" si="527"/>
        <v>-19.244228782212005</v>
      </c>
      <c r="AR812" s="31">
        <f t="shared" si="552"/>
        <v>-52.70470994068269</v>
      </c>
      <c r="AS812" s="33">
        <f t="shared" si="553"/>
        <v>-180.01187763734652</v>
      </c>
      <c r="AT812" s="31">
        <f t="shared" si="554"/>
        <v>61.604407493958064</v>
      </c>
      <c r="AU812" s="31">
        <f t="shared" si="555"/>
        <v>89.952367617179036</v>
      </c>
      <c r="AV812" s="32">
        <f t="shared" si="556"/>
        <v>-42.360427915463163</v>
      </c>
      <c r="AW812" s="31">
        <f t="shared" si="557"/>
        <v>-89.563378175559635</v>
      </c>
      <c r="AX812" s="34">
        <f t="shared" si="558"/>
        <v>19.243979578494901</v>
      </c>
      <c r="AY812" s="35">
        <f t="shared" si="559"/>
        <v>0.38898944161940108</v>
      </c>
      <c r="AZ812" s="10">
        <f t="shared" si="533"/>
        <v>-207.18402056587911</v>
      </c>
      <c r="BA812" s="10">
        <f t="shared" si="534"/>
        <v>-359.61766752665778</v>
      </c>
      <c r="BB812" s="10">
        <f t="shared" si="560"/>
        <v>-179.61766752665778</v>
      </c>
      <c r="BC812" s="37"/>
      <c r="BD812" s="60">
        <f t="shared" si="561"/>
        <v>-207</v>
      </c>
      <c r="BE812" s="60">
        <f t="shared" si="562"/>
        <v>-360</v>
      </c>
      <c r="BF812" s="60">
        <f t="shared" si="563"/>
        <v>-180</v>
      </c>
      <c r="BI812" s="37">
        <f t="shared" si="528"/>
        <v>-86.102690282897626</v>
      </c>
      <c r="BJ812" s="37">
        <f t="shared" si="529"/>
        <v>-89.997162158611133</v>
      </c>
      <c r="BK812" s="37">
        <f t="shared" si="530"/>
        <v>-87.620599920793694</v>
      </c>
      <c r="BL812" s="37">
        <f t="shared" si="531"/>
        <v>-89.997617172319565</v>
      </c>
    </row>
    <row r="813" spans="22:64" x14ac:dyDescent="0.35">
      <c r="V813" s="29">
        <v>9.0900000000001402</v>
      </c>
      <c r="W813" s="36">
        <f t="shared" si="535"/>
        <v>12302687708.127819</v>
      </c>
      <c r="X813" s="30">
        <f t="shared" si="532"/>
        <v>-6.6910605961528935</v>
      </c>
      <c r="Y813" s="31">
        <f t="shared" si="536"/>
        <v>-125.21131545115942</v>
      </c>
      <c r="Z813" s="31">
        <f t="shared" si="537"/>
        <v>-89.999968554619102</v>
      </c>
      <c r="AA813" s="31">
        <f t="shared" si="538"/>
        <v>103.03041163600717</v>
      </c>
      <c r="AB813" s="31">
        <f t="shared" si="539"/>
        <v>-89.999595794656386</v>
      </c>
      <c r="AC813" s="31">
        <f t="shared" si="540"/>
        <v>73.326622576731367</v>
      </c>
      <c r="AD813" s="31">
        <f t="shared" si="541"/>
        <v>89.987646457691682</v>
      </c>
      <c r="AE813" s="31">
        <f t="shared" si="542"/>
        <v>44.454658165426224</v>
      </c>
      <c r="AF813" s="31">
        <f t="shared" si="543"/>
        <v>-90.011917891583806</v>
      </c>
      <c r="AG813" s="31">
        <f t="shared" si="525"/>
        <v>73.803921600570277</v>
      </c>
      <c r="AH813" s="31">
        <f t="shared" si="544"/>
        <v>-189.62931870757427</v>
      </c>
      <c r="AI813" s="31">
        <f t="shared" si="545"/>
        <v>-89.99999998109152</v>
      </c>
      <c r="AJ813" s="31">
        <f t="shared" si="546"/>
        <v>122.62435834089339</v>
      </c>
      <c r="AK813" s="31">
        <f t="shared" si="547"/>
        <v>89.999957644997153</v>
      </c>
      <c r="AL813" s="32">
        <f t="shared" si="548"/>
        <v>-104.20798326200833</v>
      </c>
      <c r="AM813" s="31">
        <f t="shared" si="549"/>
        <v>-89.999647041642859</v>
      </c>
      <c r="AN813" s="31">
        <f t="shared" si="550"/>
        <v>-97.409022028118926</v>
      </c>
      <c r="AO813" s="31">
        <f t="shared" si="551"/>
        <v>-89.999689377737226</v>
      </c>
      <c r="AP813" s="30">
        <f t="shared" si="526"/>
        <v>19.493882694704595</v>
      </c>
      <c r="AQ813" s="30">
        <f t="shared" si="527"/>
        <v>-19.244228782212005</v>
      </c>
      <c r="AR813" s="31">
        <f t="shared" si="552"/>
        <v>-52.704709950200112</v>
      </c>
      <c r="AS813" s="33">
        <f t="shared" si="553"/>
        <v>-180.01160726932102</v>
      </c>
      <c r="AT813" s="31">
        <f t="shared" si="554"/>
        <v>61.804407358866904</v>
      </c>
      <c r="AU813" s="31">
        <f t="shared" si="555"/>
        <v>89.9534518621019</v>
      </c>
      <c r="AV813" s="32">
        <f t="shared" si="556"/>
        <v>-42.56041656467184</v>
      </c>
      <c r="AW813" s="31">
        <f t="shared" si="557"/>
        <v>-89.573316529943639</v>
      </c>
      <c r="AX813" s="34">
        <f t="shared" si="558"/>
        <v>19.243990794195064</v>
      </c>
      <c r="AY813" s="35">
        <f t="shared" si="559"/>
        <v>0.38013533215826101</v>
      </c>
      <c r="AZ813" s="10">
        <f t="shared" si="533"/>
        <v>-207.5840093588792</v>
      </c>
      <c r="BA813" s="10">
        <f t="shared" si="534"/>
        <v>-359.62637010502982</v>
      </c>
      <c r="BB813" s="10">
        <f t="shared" si="560"/>
        <v>-179.62637010502982</v>
      </c>
      <c r="BC813" s="62"/>
      <c r="BD813" s="60">
        <f t="shared" si="561"/>
        <v>-208</v>
      </c>
      <c r="BE813" s="60">
        <f t="shared" si="562"/>
        <v>-360</v>
      </c>
      <c r="BF813" s="60">
        <f t="shared" si="563"/>
        <v>-180</v>
      </c>
      <c r="BI813" s="37">
        <f t="shared" si="528"/>
        <v>-86.302690282418325</v>
      </c>
      <c r="BJ813" s="37">
        <f t="shared" si="529"/>
        <v>-89.997226755767542</v>
      </c>
      <c r="BK813" s="37">
        <f t="shared" si="530"/>
        <v>-87.820599920455834</v>
      </c>
      <c r="BL813" s="37">
        <f t="shared" si="531"/>
        <v>-89.997671412099507</v>
      </c>
    </row>
    <row r="814" spans="22:64" x14ac:dyDescent="0.35">
      <c r="V814" s="29">
        <v>9.1000000000001293</v>
      </c>
      <c r="W814" s="38">
        <f t="shared" si="535"/>
        <v>12589254117.945452</v>
      </c>
      <c r="X814" s="30">
        <f t="shared" si="532"/>
        <v>-6.6910605961528935</v>
      </c>
      <c r="Y814" s="31">
        <f t="shared" si="536"/>
        <v>-125.41131545115915</v>
      </c>
      <c r="Z814" s="31">
        <f t="shared" si="537"/>
        <v>-89.999969270403341</v>
      </c>
      <c r="AA814" s="31">
        <f t="shared" si="538"/>
        <v>103.23041163599723</v>
      </c>
      <c r="AB814" s="31">
        <f t="shared" si="539"/>
        <v>-89.999604995493314</v>
      </c>
      <c r="AC814" s="31">
        <f t="shared" si="540"/>
        <v>73.526622567644452</v>
      </c>
      <c r="AD814" s="31">
        <f t="shared" si="541"/>
        <v>89.987927658637233</v>
      </c>
      <c r="AE814" s="31">
        <f t="shared" si="542"/>
        <v>44.654658156329631</v>
      </c>
      <c r="AF814" s="31">
        <f t="shared" si="543"/>
        <v>-90.011646607259422</v>
      </c>
      <c r="AG814" s="31">
        <f t="shared" si="525"/>
        <v>73.803921600570277</v>
      </c>
      <c r="AH814" s="31">
        <f t="shared" si="544"/>
        <v>-189.82931870757403</v>
      </c>
      <c r="AI814" s="31">
        <f t="shared" si="545"/>
        <v>-89.999999981521924</v>
      </c>
      <c r="AJ814" s="31">
        <f t="shared" si="546"/>
        <v>122.82435834089306</v>
      </c>
      <c r="AK814" s="31">
        <f t="shared" si="547"/>
        <v>89.999958609114714</v>
      </c>
      <c r="AL814" s="32">
        <f t="shared" si="548"/>
        <v>-104.40798326200068</v>
      </c>
      <c r="AM814" s="31">
        <f t="shared" si="549"/>
        <v>-89.999655075955971</v>
      </c>
      <c r="AN814" s="31">
        <f t="shared" si="550"/>
        <v>-97.609022028111383</v>
      </c>
      <c r="AO814" s="31">
        <f t="shared" si="551"/>
        <v>-89.999696448363181</v>
      </c>
      <c r="AP814" s="30">
        <f t="shared" si="526"/>
        <v>19.493882694704595</v>
      </c>
      <c r="AQ814" s="30">
        <f t="shared" si="527"/>
        <v>-19.244228782212005</v>
      </c>
      <c r="AR814" s="31">
        <f t="shared" si="552"/>
        <v>-52.704709959289161</v>
      </c>
      <c r="AS814" s="33">
        <f t="shared" si="553"/>
        <v>-180.0113430556226</v>
      </c>
      <c r="AT814" s="31">
        <f t="shared" si="554"/>
        <v>62.004407229855417</v>
      </c>
      <c r="AU814" s="31">
        <f t="shared" si="555"/>
        <v>89.954511426629367</v>
      </c>
      <c r="AV814" s="32">
        <f t="shared" si="556"/>
        <v>-42.760405724722176</v>
      </c>
      <c r="AW814" s="31">
        <f t="shared" si="557"/>
        <v>-89.583028684573137</v>
      </c>
      <c r="AX814" s="34">
        <f t="shared" si="558"/>
        <v>19.244001505133241</v>
      </c>
      <c r="AY814" s="35">
        <f t="shared" si="559"/>
        <v>0.37148274205623011</v>
      </c>
      <c r="AZ814" s="10">
        <f t="shared" si="533"/>
        <v>-207.98399865624887</v>
      </c>
      <c r="BA814" s="10">
        <f t="shared" si="534"/>
        <v>-359.63487461331084</v>
      </c>
      <c r="BB814" s="10">
        <f t="shared" si="560"/>
        <v>-179.63487461331084</v>
      </c>
      <c r="BC814" s="37"/>
      <c r="BD814" s="60">
        <f t="shared" si="561"/>
        <v>-208</v>
      </c>
      <c r="BE814" s="60">
        <f t="shared" si="562"/>
        <v>-360</v>
      </c>
      <c r="BF814" s="60">
        <f t="shared" si="563"/>
        <v>-180</v>
      </c>
      <c r="BI814" s="37">
        <f t="shared" si="528"/>
        <v>-86.502690281960184</v>
      </c>
      <c r="BJ814" s="37">
        <f t="shared" si="529"/>
        <v>-89.99728988251313</v>
      </c>
      <c r="BK814" s="37">
        <f t="shared" si="530"/>
        <v>-88.020599920132767</v>
      </c>
      <c r="BL814" s="37">
        <f t="shared" si="531"/>
        <v>-89.997724417231311</v>
      </c>
    </row>
    <row r="815" spans="22:64" x14ac:dyDescent="0.35">
      <c r="V815" s="29">
        <v>9.1100000000001309</v>
      </c>
      <c r="W815" s="38">
        <f t="shared" si="535"/>
        <v>12882495516.935253</v>
      </c>
      <c r="X815" s="30">
        <f t="shared" si="532"/>
        <v>-6.6910605961528935</v>
      </c>
      <c r="Y815" s="31">
        <f t="shared" si="536"/>
        <v>-125.61131545115913</v>
      </c>
      <c r="Z815" s="31">
        <f t="shared" si="537"/>
        <v>-89.999969969894366</v>
      </c>
      <c r="AA815" s="31">
        <f t="shared" si="538"/>
        <v>103.43041163598797</v>
      </c>
      <c r="AB815" s="31">
        <f t="shared" si="539"/>
        <v>-89.999613986893621</v>
      </c>
      <c r="AC815" s="31">
        <f t="shared" si="540"/>
        <v>73.726622558966753</v>
      </c>
      <c r="AD815" s="31">
        <f t="shared" si="541"/>
        <v>89.988202458668368</v>
      </c>
      <c r="AE815" s="31">
        <f t="shared" si="542"/>
        <v>44.854658147642709</v>
      </c>
      <c r="AF815" s="31">
        <f t="shared" si="543"/>
        <v>-90.011381498119633</v>
      </c>
      <c r="AG815" s="31">
        <f t="shared" si="525"/>
        <v>73.803921600570277</v>
      </c>
      <c r="AH815" s="31">
        <f t="shared" si="544"/>
        <v>-190.02931870757408</v>
      </c>
      <c r="AI815" s="31">
        <f t="shared" si="545"/>
        <v>-89.999999981942537</v>
      </c>
      <c r="AJ815" s="31">
        <f t="shared" si="546"/>
        <v>123.024358340893</v>
      </c>
      <c r="AK815" s="31">
        <f t="shared" si="547"/>
        <v>89.999959551286295</v>
      </c>
      <c r="AL815" s="32">
        <f t="shared" si="548"/>
        <v>-104.60798326199364</v>
      </c>
      <c r="AM815" s="31">
        <f t="shared" si="549"/>
        <v>-89.999662927385771</v>
      </c>
      <c r="AN815" s="31">
        <f t="shared" si="550"/>
        <v>-97.809022028104437</v>
      </c>
      <c r="AO815" s="31">
        <f t="shared" si="551"/>
        <v>-89.999703358042012</v>
      </c>
      <c r="AP815" s="30">
        <f t="shared" si="526"/>
        <v>19.493882694704595</v>
      </c>
      <c r="AQ815" s="30">
        <f t="shared" si="527"/>
        <v>-19.244228782212005</v>
      </c>
      <c r="AR815" s="31">
        <f t="shared" si="552"/>
        <v>-52.704709967969137</v>
      </c>
      <c r="AS815" s="33">
        <f t="shared" si="553"/>
        <v>-180.01108485616163</v>
      </c>
      <c r="AT815" s="31">
        <f t="shared" si="554"/>
        <v>62.204407106650635</v>
      </c>
      <c r="AU815" s="31">
        <f t="shared" si="555"/>
        <v>89.955546872553668</v>
      </c>
      <c r="AV815" s="32">
        <f t="shared" si="556"/>
        <v>-42.960395372625591</v>
      </c>
      <c r="AW815" s="31">
        <f t="shared" si="557"/>
        <v>-89.592519786727323</v>
      </c>
      <c r="AX815" s="34">
        <f t="shared" si="558"/>
        <v>19.244011734025044</v>
      </c>
      <c r="AY815" s="35">
        <f t="shared" si="559"/>
        <v>0.3630270858263458</v>
      </c>
      <c r="AZ815" s="10">
        <f t="shared" si="533"/>
        <v>-208.38398843529146</v>
      </c>
      <c r="BA815" s="10">
        <f t="shared" si="534"/>
        <v>-359.64318555847285</v>
      </c>
      <c r="BB815" s="10">
        <f t="shared" si="560"/>
        <v>-179.64318555847285</v>
      </c>
      <c r="BC815" s="37"/>
      <c r="BD815" s="60">
        <f t="shared" si="561"/>
        <v>-208</v>
      </c>
      <c r="BE815" s="60">
        <f t="shared" si="562"/>
        <v>-360</v>
      </c>
      <c r="BF815" s="60">
        <f t="shared" si="563"/>
        <v>-180</v>
      </c>
      <c r="BI815" s="37">
        <f t="shared" si="528"/>
        <v>-86.702690281522891</v>
      </c>
      <c r="BJ815" s="37">
        <f t="shared" si="529"/>
        <v>-89.997351572318578</v>
      </c>
      <c r="BK815" s="37">
        <f t="shared" si="530"/>
        <v>-88.22059991982448</v>
      </c>
      <c r="BL815" s="37">
        <f t="shared" si="531"/>
        <v>-89.997776215819016</v>
      </c>
    </row>
    <row r="816" spans="22:64" x14ac:dyDescent="0.35">
      <c r="V816" s="29">
        <v>9.1200000000001396</v>
      </c>
      <c r="W816" s="36">
        <f t="shared" si="535"/>
        <v>13182567385.568354</v>
      </c>
      <c r="X816" s="30">
        <f t="shared" si="532"/>
        <v>-6.6910605961528935</v>
      </c>
      <c r="Y816" s="31">
        <f t="shared" si="536"/>
        <v>-125.81131545115925</v>
      </c>
      <c r="Z816" s="31">
        <f t="shared" si="537"/>
        <v>-89.999970653463038</v>
      </c>
      <c r="AA816" s="31">
        <f t="shared" si="538"/>
        <v>103.63041163597927</v>
      </c>
      <c r="AB816" s="31">
        <f t="shared" si="539"/>
        <v>-89.999622773624665</v>
      </c>
      <c r="AC816" s="31">
        <f t="shared" si="540"/>
        <v>73.926622550679767</v>
      </c>
      <c r="AD816" s="31">
        <f t="shared" si="541"/>
        <v>89.988471003487632</v>
      </c>
      <c r="AE816" s="31">
        <f t="shared" si="542"/>
        <v>45.054658139346898</v>
      </c>
      <c r="AF816" s="31">
        <f t="shared" si="543"/>
        <v>-90.011122423600057</v>
      </c>
      <c r="AG816" s="31">
        <f t="shared" si="525"/>
        <v>73.803921600570277</v>
      </c>
      <c r="AH816" s="31">
        <f t="shared" si="544"/>
        <v>-190.22931870757424</v>
      </c>
      <c r="AI816" s="31">
        <f t="shared" si="545"/>
        <v>-89.999999982353586</v>
      </c>
      <c r="AJ816" s="31">
        <f t="shared" si="546"/>
        <v>123.22435834089308</v>
      </c>
      <c r="AK816" s="31">
        <f t="shared" si="547"/>
        <v>89.999960472011438</v>
      </c>
      <c r="AL816" s="32">
        <f t="shared" si="548"/>
        <v>-104.80798326198706</v>
      </c>
      <c r="AM816" s="31">
        <f t="shared" si="549"/>
        <v>-89.9996706000952</v>
      </c>
      <c r="AN816" s="31">
        <f t="shared" si="550"/>
        <v>-98.009022028097945</v>
      </c>
      <c r="AO816" s="31">
        <f t="shared" si="551"/>
        <v>-89.999710110437348</v>
      </c>
      <c r="AP816" s="30">
        <f t="shared" si="526"/>
        <v>19.493882694704595</v>
      </c>
      <c r="AQ816" s="30">
        <f t="shared" si="527"/>
        <v>-19.244228782212005</v>
      </c>
      <c r="AR816" s="31">
        <f t="shared" si="552"/>
        <v>-52.704709976258457</v>
      </c>
      <c r="AS816" s="33">
        <f t="shared" si="553"/>
        <v>-180.01083253403741</v>
      </c>
      <c r="AT816" s="31">
        <f t="shared" si="554"/>
        <v>62.404406988991141</v>
      </c>
      <c r="AU816" s="31">
        <f t="shared" si="555"/>
        <v>89.956558748879246</v>
      </c>
      <c r="AV816" s="32">
        <f t="shared" si="556"/>
        <v>-43.160385486427224</v>
      </c>
      <c r="AW816" s="31">
        <f t="shared" si="557"/>
        <v>-89.601794866629476</v>
      </c>
      <c r="AX816" s="34">
        <f t="shared" si="558"/>
        <v>19.244021502563918</v>
      </c>
      <c r="AY816" s="35">
        <f t="shared" si="559"/>
        <v>0.35476388224977029</v>
      </c>
      <c r="AZ816" s="10">
        <f t="shared" si="533"/>
        <v>-208.78397867433017</v>
      </c>
      <c r="BA816" s="10">
        <f t="shared" si="534"/>
        <v>-359.65130734500713</v>
      </c>
      <c r="BB816" s="10">
        <f t="shared" si="560"/>
        <v>-179.65130734500713</v>
      </c>
      <c r="BC816" s="62"/>
      <c r="BD816" s="60">
        <f t="shared" si="561"/>
        <v>-209</v>
      </c>
      <c r="BE816" s="60">
        <f t="shared" si="562"/>
        <v>-360</v>
      </c>
      <c r="BF816" s="60">
        <f t="shared" si="563"/>
        <v>-180</v>
      </c>
      <c r="BI816" s="37">
        <f t="shared" si="528"/>
        <v>-86.902690281105436</v>
      </c>
      <c r="BJ816" s="37">
        <f t="shared" si="529"/>
        <v>-89.997411857892615</v>
      </c>
      <c r="BK816" s="37">
        <f t="shared" si="530"/>
        <v>-88.420599919530204</v>
      </c>
      <c r="BL816" s="37">
        <f t="shared" si="531"/>
        <v>-89.997826835326933</v>
      </c>
    </row>
    <row r="817" spans="22:64" x14ac:dyDescent="0.35">
      <c r="V817" s="29">
        <v>9.1300000000001393</v>
      </c>
      <c r="W817" s="38">
        <f t="shared" si="535"/>
        <v>13489628825.92087</v>
      </c>
      <c r="X817" s="30">
        <f t="shared" si="532"/>
        <v>-6.6910605961528935</v>
      </c>
      <c r="Y817" s="31">
        <f t="shared" si="536"/>
        <v>-126.01131545115918</v>
      </c>
      <c r="Z817" s="31">
        <f t="shared" si="537"/>
        <v>-89.999971321471762</v>
      </c>
      <c r="AA817" s="31">
        <f t="shared" si="538"/>
        <v>103.83041163597078</v>
      </c>
      <c r="AB817" s="31">
        <f t="shared" si="539"/>
        <v>-89.99963136034529</v>
      </c>
      <c r="AC817" s="31">
        <f t="shared" si="540"/>
        <v>74.12662254276556</v>
      </c>
      <c r="AD817" s="31">
        <f t="shared" si="541"/>
        <v>89.988733435481009</v>
      </c>
      <c r="AE817" s="31">
        <f t="shared" si="542"/>
        <v>45.254658131424264</v>
      </c>
      <c r="AF817" s="31">
        <f t="shared" si="543"/>
        <v>-90.010869246336057</v>
      </c>
      <c r="AG817" s="31">
        <f t="shared" si="525"/>
        <v>73.803921600570277</v>
      </c>
      <c r="AH817" s="31">
        <f t="shared" si="544"/>
        <v>-190.42931870757425</v>
      </c>
      <c r="AI817" s="31">
        <f t="shared" si="545"/>
        <v>-89.999999982755256</v>
      </c>
      <c r="AJ817" s="31">
        <f t="shared" si="546"/>
        <v>123.42435834089295</v>
      </c>
      <c r="AK817" s="31">
        <f t="shared" si="547"/>
        <v>89.999961371778298</v>
      </c>
      <c r="AL817" s="32">
        <f t="shared" si="548"/>
        <v>-105.00798326198057</v>
      </c>
      <c r="AM817" s="31">
        <f t="shared" si="549"/>
        <v>-89.999678098152458</v>
      </c>
      <c r="AN817" s="31">
        <f t="shared" si="550"/>
        <v>-98.209022028091596</v>
      </c>
      <c r="AO817" s="31">
        <f t="shared" si="551"/>
        <v>-89.999716709129416</v>
      </c>
      <c r="AP817" s="30">
        <f t="shared" si="526"/>
        <v>19.493882694704595</v>
      </c>
      <c r="AQ817" s="30">
        <f t="shared" si="527"/>
        <v>-19.244228782212005</v>
      </c>
      <c r="AR817" s="31">
        <f t="shared" si="552"/>
        <v>-52.704709984174741</v>
      </c>
      <c r="AS817" s="33">
        <f t="shared" si="553"/>
        <v>-180.01058595546547</v>
      </c>
      <c r="AT817" s="31">
        <f t="shared" si="554"/>
        <v>62.604406876626982</v>
      </c>
      <c r="AU817" s="31">
        <f t="shared" si="555"/>
        <v>89.957547592113798</v>
      </c>
      <c r="AV817" s="32">
        <f t="shared" si="556"/>
        <v>-43.360376045159867</v>
      </c>
      <c r="AW817" s="31">
        <f t="shared" si="557"/>
        <v>-89.610858840104157</v>
      </c>
      <c r="AX817" s="34">
        <f t="shared" si="558"/>
        <v>19.244030831467114</v>
      </c>
      <c r="AY817" s="35">
        <f t="shared" si="559"/>
        <v>0.34668875200964067</v>
      </c>
      <c r="AZ817" s="10">
        <f t="shared" si="533"/>
        <v>-209.18396935266315</v>
      </c>
      <c r="BA817" s="10">
        <f t="shared" si="534"/>
        <v>-359.65924427724946</v>
      </c>
      <c r="BB817" s="10">
        <f t="shared" si="560"/>
        <v>-179.65924427724946</v>
      </c>
      <c r="BC817" s="37"/>
      <c r="BD817" s="60">
        <f t="shared" si="561"/>
        <v>-209</v>
      </c>
      <c r="BE817" s="60">
        <f t="shared" si="562"/>
        <v>-360</v>
      </c>
      <c r="BF817" s="60">
        <f t="shared" si="563"/>
        <v>-180</v>
      </c>
      <c r="BI817" s="37">
        <f t="shared" si="528"/>
        <v>-87.102690280706554</v>
      </c>
      <c r="BJ817" s="37">
        <f t="shared" si="529"/>
        <v>-89.997470771199474</v>
      </c>
      <c r="BK817" s="37">
        <f t="shared" si="530"/>
        <v>-88.620599919248974</v>
      </c>
      <c r="BL817" s="37">
        <f t="shared" si="531"/>
        <v>-89.99787630259415</v>
      </c>
    </row>
    <row r="818" spans="22:64" x14ac:dyDescent="0.35">
      <c r="V818" s="29">
        <v>9.1400000000001391</v>
      </c>
      <c r="W818" s="38">
        <f t="shared" si="535"/>
        <v>13803842646.033283</v>
      </c>
      <c r="X818" s="30">
        <f t="shared" si="532"/>
        <v>-6.6910605961528935</v>
      </c>
      <c r="Y818" s="31">
        <f t="shared" si="536"/>
        <v>-126.21131545115912</v>
      </c>
      <c r="Z818" s="31">
        <f t="shared" si="537"/>
        <v>-89.999971974274771</v>
      </c>
      <c r="AA818" s="31">
        <f t="shared" si="538"/>
        <v>104.03041163596269</v>
      </c>
      <c r="AB818" s="31">
        <f t="shared" si="539"/>
        <v>-89.999639751608314</v>
      </c>
      <c r="AC818" s="31">
        <f t="shared" si="540"/>
        <v>74.326622535207576</v>
      </c>
      <c r="AD818" s="31">
        <f t="shared" si="541"/>
        <v>89.988989893793345</v>
      </c>
      <c r="AE818" s="31">
        <f t="shared" si="542"/>
        <v>45.454658123858266</v>
      </c>
      <c r="AF818" s="31">
        <f t="shared" si="543"/>
        <v>-90.01062183208974</v>
      </c>
      <c r="AG818" s="31">
        <f t="shared" si="525"/>
        <v>73.803921600570277</v>
      </c>
      <c r="AH818" s="31">
        <f t="shared" si="544"/>
        <v>-190.62931870757424</v>
      </c>
      <c r="AI818" s="31">
        <f t="shared" si="545"/>
        <v>-89.999999983147802</v>
      </c>
      <c r="AJ818" s="31">
        <f t="shared" si="546"/>
        <v>123.62435834089285</v>
      </c>
      <c r="AK818" s="31">
        <f t="shared" si="547"/>
        <v>89.999962251063963</v>
      </c>
      <c r="AL818" s="32">
        <f t="shared" si="548"/>
        <v>-105.20798326197439</v>
      </c>
      <c r="AM818" s="31">
        <f t="shared" si="549"/>
        <v>-89.999685425533087</v>
      </c>
      <c r="AN818" s="31">
        <f t="shared" si="550"/>
        <v>-98.409022028085502</v>
      </c>
      <c r="AO818" s="31">
        <f t="shared" si="551"/>
        <v>-89.999723157616927</v>
      </c>
      <c r="AP818" s="30">
        <f t="shared" si="526"/>
        <v>19.493882694704595</v>
      </c>
      <c r="AQ818" s="30">
        <f t="shared" si="527"/>
        <v>-19.244228782212005</v>
      </c>
      <c r="AR818" s="31">
        <f t="shared" si="552"/>
        <v>-52.704709991734646</v>
      </c>
      <c r="AS818" s="33">
        <f t="shared" si="553"/>
        <v>-180.01034498970665</v>
      </c>
      <c r="AT818" s="31">
        <f t="shared" si="554"/>
        <v>62.804406769320067</v>
      </c>
      <c r="AU818" s="31">
        <f t="shared" si="555"/>
        <v>89.958513926552726</v>
      </c>
      <c r="AV818" s="32">
        <f t="shared" si="556"/>
        <v>-43.5603670288004</v>
      </c>
      <c r="AW818" s="31">
        <f t="shared" si="557"/>
        <v>-89.61971651117436</v>
      </c>
      <c r="AX818" s="34">
        <f t="shared" si="558"/>
        <v>19.244039740519668</v>
      </c>
      <c r="AY818" s="35">
        <f t="shared" si="559"/>
        <v>0.33879741537836594</v>
      </c>
      <c r="AZ818" s="10">
        <f t="shared" si="533"/>
        <v>-209.58396045052109</v>
      </c>
      <c r="BA818" s="10">
        <f t="shared" si="534"/>
        <v>-359.66700056165297</v>
      </c>
      <c r="BB818" s="10">
        <f t="shared" si="560"/>
        <v>-179.66700056165297</v>
      </c>
      <c r="BC818" s="37"/>
      <c r="BD818" s="60">
        <f t="shared" si="561"/>
        <v>-210</v>
      </c>
      <c r="BE818" s="60">
        <f t="shared" si="562"/>
        <v>-360</v>
      </c>
      <c r="BF818" s="60">
        <f t="shared" si="563"/>
        <v>-180</v>
      </c>
      <c r="BI818" s="37">
        <f t="shared" si="528"/>
        <v>-87.302690280325663</v>
      </c>
      <c r="BJ818" s="37">
        <f t="shared" si="529"/>
        <v>-89.997528343475736</v>
      </c>
      <c r="BK818" s="37">
        <f t="shared" si="530"/>
        <v>-88.820599918980449</v>
      </c>
      <c r="BL818" s="37">
        <f t="shared" si="531"/>
        <v>-89.997924643848918</v>
      </c>
    </row>
    <row r="819" spans="22:64" x14ac:dyDescent="0.35">
      <c r="V819" s="29">
        <v>9.1500000000001407</v>
      </c>
      <c r="W819" s="36">
        <f t="shared" si="535"/>
        <v>14125375446.23213</v>
      </c>
      <c r="X819" s="30">
        <f t="shared" si="532"/>
        <v>-6.6910605961528935</v>
      </c>
      <c r="Y819" s="31">
        <f t="shared" si="536"/>
        <v>-126.4113154511591</v>
      </c>
      <c r="Z819" s="31">
        <f t="shared" si="537"/>
        <v>-89.999972612218158</v>
      </c>
      <c r="AA819" s="31">
        <f t="shared" si="538"/>
        <v>104.23041163595499</v>
      </c>
      <c r="AB819" s="31">
        <f t="shared" si="539"/>
        <v>-89.999647951862841</v>
      </c>
      <c r="AC819" s="31">
        <f t="shared" si="540"/>
        <v>74.526622527989787</v>
      </c>
      <c r="AD819" s="31">
        <f t="shared" si="541"/>
        <v>89.989240514402226</v>
      </c>
      <c r="AE819" s="31">
        <f t="shared" si="542"/>
        <v>45.654658116632788</v>
      </c>
      <c r="AF819" s="31">
        <f t="shared" si="543"/>
        <v>-90.010380049678773</v>
      </c>
      <c r="AG819" s="31">
        <f t="shared" si="525"/>
        <v>73.803921600570277</v>
      </c>
      <c r="AH819" s="31">
        <f t="shared" si="544"/>
        <v>-190.82931870757426</v>
      </c>
      <c r="AI819" s="31">
        <f t="shared" si="545"/>
        <v>-89.99999998353141</v>
      </c>
      <c r="AJ819" s="31">
        <f t="shared" si="546"/>
        <v>123.8243583408928</v>
      </c>
      <c r="AK819" s="31">
        <f t="shared" si="547"/>
        <v>89.999963110334662</v>
      </c>
      <c r="AL819" s="32">
        <f t="shared" si="548"/>
        <v>-105.40798326196852</v>
      </c>
      <c r="AM819" s="31">
        <f t="shared" si="549"/>
        <v>-89.99969258612218</v>
      </c>
      <c r="AN819" s="31">
        <f t="shared" si="550"/>
        <v>-98.609022028079707</v>
      </c>
      <c r="AO819" s="31">
        <f t="shared" si="551"/>
        <v>-89.999729459318928</v>
      </c>
      <c r="AP819" s="30">
        <f t="shared" si="526"/>
        <v>19.493882694704595</v>
      </c>
      <c r="AQ819" s="30">
        <f t="shared" si="527"/>
        <v>-19.244228782212005</v>
      </c>
      <c r="AR819" s="31">
        <f t="shared" si="552"/>
        <v>-52.704709998954328</v>
      </c>
      <c r="AS819" s="33">
        <f t="shared" si="553"/>
        <v>-180.01010950899769</v>
      </c>
      <c r="AT819" s="31">
        <f t="shared" si="554"/>
        <v>63.004406666842804</v>
      </c>
      <c r="AU819" s="31">
        <f t="shared" si="555"/>
        <v>89.959458264557142</v>
      </c>
      <c r="AV819" s="32">
        <f t="shared" si="556"/>
        <v>-43.760358418226524</v>
      </c>
      <c r="AW819" s="31">
        <f t="shared" si="557"/>
        <v>-89.628372574599965</v>
      </c>
      <c r="AX819" s="34">
        <f t="shared" si="558"/>
        <v>19.244048248616281</v>
      </c>
      <c r="AY819" s="35">
        <f t="shared" si="559"/>
        <v>0.33108568995717746</v>
      </c>
      <c r="AZ819" s="10">
        <f t="shared" si="533"/>
        <v>-209.98395194902403</v>
      </c>
      <c r="BA819" s="10">
        <f t="shared" si="534"/>
        <v>-359.67458030900991</v>
      </c>
      <c r="BB819" s="10">
        <f t="shared" si="560"/>
        <v>-179.67458030900991</v>
      </c>
      <c r="BC819" s="62"/>
      <c r="BD819" s="60">
        <f t="shared" si="561"/>
        <v>-210</v>
      </c>
      <c r="BE819" s="60">
        <f t="shared" si="562"/>
        <v>-360</v>
      </c>
      <c r="BF819" s="60">
        <f t="shared" si="563"/>
        <v>-180</v>
      </c>
      <c r="BI819" s="37">
        <f t="shared" si="528"/>
        <v>-87.502690279961953</v>
      </c>
      <c r="BJ819" s="37">
        <f t="shared" si="529"/>
        <v>-89.997584605247013</v>
      </c>
      <c r="BK819" s="37">
        <f t="shared" si="530"/>
        <v>-89.020599918724031</v>
      </c>
      <c r="BL819" s="37">
        <f t="shared" si="531"/>
        <v>-89.997971884722375</v>
      </c>
    </row>
    <row r="820" spans="22:64" x14ac:dyDescent="0.35">
      <c r="V820" s="29">
        <v>9.1600000000001405</v>
      </c>
      <c r="W820" s="38">
        <f t="shared" si="535"/>
        <v>14454397707.463968</v>
      </c>
      <c r="X820" s="30">
        <f t="shared" si="532"/>
        <v>-6.6910605961528935</v>
      </c>
      <c r="Y820" s="31">
        <f t="shared" si="536"/>
        <v>-126.61131545115906</v>
      </c>
      <c r="Z820" s="31">
        <f t="shared" si="537"/>
        <v>-89.999973235640198</v>
      </c>
      <c r="AA820" s="31">
        <f t="shared" si="538"/>
        <v>104.43041163594759</v>
      </c>
      <c r="AB820" s="31">
        <f t="shared" si="539"/>
        <v>-89.99965596545681</v>
      </c>
      <c r="AC820" s="31">
        <f t="shared" si="540"/>
        <v>74.726622521096814</v>
      </c>
      <c r="AD820" s="31">
        <f t="shared" si="541"/>
        <v>89.989485430189958</v>
      </c>
      <c r="AE820" s="31">
        <f t="shared" si="542"/>
        <v>45.854658109732455</v>
      </c>
      <c r="AF820" s="31">
        <f t="shared" si="543"/>
        <v>-90.01014377090705</v>
      </c>
      <c r="AG820" s="31">
        <f t="shared" si="525"/>
        <v>73.803921600570277</v>
      </c>
      <c r="AH820" s="31">
        <f t="shared" si="544"/>
        <v>-191.02931870757428</v>
      </c>
      <c r="AI820" s="31">
        <f t="shared" si="545"/>
        <v>-89.999999983906278</v>
      </c>
      <c r="AJ820" s="31">
        <f t="shared" si="546"/>
        <v>124.02435834089273</v>
      </c>
      <c r="AK820" s="31">
        <f t="shared" si="547"/>
        <v>89.999963950045966</v>
      </c>
      <c r="AL820" s="32">
        <f t="shared" si="548"/>
        <v>-105.6079832619629</v>
      </c>
      <c r="AM820" s="31">
        <f t="shared" si="549"/>
        <v>-89.999699583716335</v>
      </c>
      <c r="AN820" s="31">
        <f t="shared" si="550"/>
        <v>-98.809022028074168</v>
      </c>
      <c r="AO820" s="31">
        <f t="shared" si="551"/>
        <v>-89.999735617576647</v>
      </c>
      <c r="AP820" s="30">
        <f t="shared" si="526"/>
        <v>19.493882694704595</v>
      </c>
      <c r="AQ820" s="30">
        <f t="shared" si="527"/>
        <v>-19.244228782212005</v>
      </c>
      <c r="AR820" s="31">
        <f t="shared" si="552"/>
        <v>-52.704710005849122</v>
      </c>
      <c r="AS820" s="33">
        <f t="shared" si="553"/>
        <v>-180.00987938848368</v>
      </c>
      <c r="AT820" s="31">
        <f t="shared" si="554"/>
        <v>63.204406568977731</v>
      </c>
      <c r="AU820" s="31">
        <f t="shared" si="555"/>
        <v>89.960381106825494</v>
      </c>
      <c r="AV820" s="32">
        <f t="shared" si="556"/>
        <v>-43.960350195176332</v>
      </c>
      <c r="AW820" s="31">
        <f t="shared" si="557"/>
        <v>-89.636831618358954</v>
      </c>
      <c r="AX820" s="34">
        <f t="shared" si="558"/>
        <v>19.244056373801399</v>
      </c>
      <c r="AY820" s="35">
        <f t="shared" si="559"/>
        <v>0.32354948846653997</v>
      </c>
      <c r="AZ820" s="10">
        <f t="shared" si="533"/>
        <v>-210.38394383014139</v>
      </c>
      <c r="BA820" s="10">
        <f t="shared" si="534"/>
        <v>-359.68198753662341</v>
      </c>
      <c r="BB820" s="10">
        <f t="shared" si="560"/>
        <v>-179.68198753662341</v>
      </c>
      <c r="BC820" s="37"/>
      <c r="BD820" s="60">
        <f t="shared" si="561"/>
        <v>-210</v>
      </c>
      <c r="BE820" s="60">
        <f t="shared" si="562"/>
        <v>-360</v>
      </c>
      <c r="BF820" s="60">
        <f t="shared" si="563"/>
        <v>-180</v>
      </c>
      <c r="BI820" s="37">
        <f t="shared" si="528"/>
        <v>-87.702690279614586</v>
      </c>
      <c r="BJ820" s="37">
        <f t="shared" si="529"/>
        <v>-89.997639586344008</v>
      </c>
      <c r="BK820" s="37">
        <f t="shared" si="530"/>
        <v>-89.220599918479095</v>
      </c>
      <c r="BL820" s="37">
        <f t="shared" si="531"/>
        <v>-89.998018050262289</v>
      </c>
    </row>
    <row r="821" spans="22:64" x14ac:dyDescent="0.35">
      <c r="V821" s="29">
        <v>9.1700000000001403</v>
      </c>
      <c r="W821" s="38">
        <f t="shared" si="535"/>
        <v>14791083881.686874</v>
      </c>
      <c r="X821" s="30">
        <f t="shared" si="532"/>
        <v>-6.6910605961528935</v>
      </c>
      <c r="Y821" s="31">
        <f t="shared" si="536"/>
        <v>-126.81131545115902</v>
      </c>
      <c r="Z821" s="31">
        <f t="shared" si="537"/>
        <v>-89.999973844871391</v>
      </c>
      <c r="AA821" s="31">
        <f t="shared" si="538"/>
        <v>104.63041163594056</v>
      </c>
      <c r="AB821" s="31">
        <f t="shared" si="539"/>
        <v>-89.999663796639098</v>
      </c>
      <c r="AC821" s="31">
        <f t="shared" si="540"/>
        <v>74.926622514514079</v>
      </c>
      <c r="AD821" s="31">
        <f t="shared" si="541"/>
        <v>89.989724771014096</v>
      </c>
      <c r="AE821" s="31">
        <f t="shared" si="542"/>
        <v>46.054658103142728</v>
      </c>
      <c r="AF821" s="31">
        <f t="shared" si="543"/>
        <v>-90.009912870496407</v>
      </c>
      <c r="AG821" s="31">
        <f t="shared" si="525"/>
        <v>73.803921600570277</v>
      </c>
      <c r="AH821" s="31">
        <f t="shared" si="544"/>
        <v>-191.22931870757427</v>
      </c>
      <c r="AI821" s="31">
        <f t="shared" si="545"/>
        <v>-89.99999998427262</v>
      </c>
      <c r="AJ821" s="31">
        <f t="shared" si="546"/>
        <v>124.22435834089265</v>
      </c>
      <c r="AK821" s="31">
        <f t="shared" si="547"/>
        <v>89.999964770643103</v>
      </c>
      <c r="AL821" s="32">
        <f t="shared" si="548"/>
        <v>-105.80798326195753</v>
      </c>
      <c r="AM821" s="31">
        <f t="shared" si="549"/>
        <v>-89.999706422025838</v>
      </c>
      <c r="AN821" s="31">
        <f t="shared" si="550"/>
        <v>-99.00902202806887</v>
      </c>
      <c r="AO821" s="31">
        <f t="shared" si="551"/>
        <v>-89.999741635655354</v>
      </c>
      <c r="AP821" s="30">
        <f t="shared" si="526"/>
        <v>19.493882694704595</v>
      </c>
      <c r="AQ821" s="30">
        <f t="shared" si="527"/>
        <v>-19.244228782212005</v>
      </c>
      <c r="AR821" s="31">
        <f t="shared" si="552"/>
        <v>-52.704710012433551</v>
      </c>
      <c r="AS821" s="33">
        <f t="shared" si="553"/>
        <v>-180.00965450615178</v>
      </c>
      <c r="AT821" s="31">
        <f t="shared" si="554"/>
        <v>63.404406475517305</v>
      </c>
      <c r="AU821" s="31">
        <f t="shared" si="555"/>
        <v>89.961282942659082</v>
      </c>
      <c r="AV821" s="32">
        <f t="shared" si="556"/>
        <v>-44.160342342209837</v>
      </c>
      <c r="AW821" s="31">
        <f t="shared" si="557"/>
        <v>-89.645098126072369</v>
      </c>
      <c r="AX821" s="34">
        <f t="shared" si="558"/>
        <v>19.244064133307468</v>
      </c>
      <c r="AY821" s="35">
        <f t="shared" si="559"/>
        <v>0.31618481658671271</v>
      </c>
      <c r="AZ821" s="10">
        <f t="shared" si="533"/>
        <v>-210.78393607665413</v>
      </c>
      <c r="BA821" s="10">
        <f t="shared" si="534"/>
        <v>-359.68922617042972</v>
      </c>
      <c r="BB821" s="10">
        <f t="shared" si="560"/>
        <v>-179.68922617042972</v>
      </c>
      <c r="BC821" s="37"/>
      <c r="BD821" s="60">
        <f t="shared" si="561"/>
        <v>-211</v>
      </c>
      <c r="BE821" s="60">
        <f t="shared" si="562"/>
        <v>-360</v>
      </c>
      <c r="BF821" s="60">
        <f t="shared" si="563"/>
        <v>-180</v>
      </c>
      <c r="BI821" s="37">
        <f t="shared" si="528"/>
        <v>-87.902690279282837</v>
      </c>
      <c r="BJ821" s="37">
        <f t="shared" si="529"/>
        <v>-89.997693315918454</v>
      </c>
      <c r="BK821" s="37">
        <f t="shared" si="530"/>
        <v>-89.420599918245216</v>
      </c>
      <c r="BL821" s="37">
        <f t="shared" si="531"/>
        <v>-89.998063164946217</v>
      </c>
    </row>
    <row r="822" spans="22:64" x14ac:dyDescent="0.35">
      <c r="V822" s="29">
        <v>9.18000000000014</v>
      </c>
      <c r="W822" s="36">
        <f t="shared" si="535"/>
        <v>15135612484.366991</v>
      </c>
      <c r="X822" s="30">
        <f t="shared" si="532"/>
        <v>-6.6910605961528935</v>
      </c>
      <c r="Y822" s="31">
        <f t="shared" si="536"/>
        <v>-127.01131545115898</v>
      </c>
      <c r="Z822" s="31">
        <f t="shared" si="537"/>
        <v>-89.999974440234809</v>
      </c>
      <c r="AA822" s="31">
        <f t="shared" si="538"/>
        <v>104.83041163593383</v>
      </c>
      <c r="AB822" s="31">
        <f t="shared" si="539"/>
        <v>-89.999671449561916</v>
      </c>
      <c r="AC822" s="31">
        <f t="shared" si="540"/>
        <v>75.126622508227626</v>
      </c>
      <c r="AD822" s="31">
        <f t="shared" si="541"/>
        <v>89.989958663776278</v>
      </c>
      <c r="AE822" s="31">
        <f t="shared" si="542"/>
        <v>46.254658096849582</v>
      </c>
      <c r="AF822" s="31">
        <f t="shared" si="543"/>
        <v>-90.009687226020461</v>
      </c>
      <c r="AG822" s="31">
        <f t="shared" si="525"/>
        <v>73.803921600570277</v>
      </c>
      <c r="AH822" s="31">
        <f t="shared" si="544"/>
        <v>-191.42931870757425</v>
      </c>
      <c r="AI822" s="31">
        <f t="shared" si="545"/>
        <v>-89.999999984630605</v>
      </c>
      <c r="AJ822" s="31">
        <f t="shared" si="546"/>
        <v>124.42435834089258</v>
      </c>
      <c r="AK822" s="31">
        <f t="shared" si="547"/>
        <v>89.999965572561166</v>
      </c>
      <c r="AL822" s="32">
        <f t="shared" si="548"/>
        <v>-106.00798326195239</v>
      </c>
      <c r="AM822" s="31">
        <f t="shared" si="549"/>
        <v>-89.999713104676388</v>
      </c>
      <c r="AN822" s="31">
        <f t="shared" si="550"/>
        <v>-99.209022028063785</v>
      </c>
      <c r="AO822" s="31">
        <f t="shared" si="551"/>
        <v>-89.999747516745828</v>
      </c>
      <c r="AP822" s="30">
        <f t="shared" si="526"/>
        <v>19.493882694704595</v>
      </c>
      <c r="AQ822" s="30">
        <f t="shared" si="527"/>
        <v>-19.244228782212005</v>
      </c>
      <c r="AR822" s="31">
        <f t="shared" si="552"/>
        <v>-52.704710018721613</v>
      </c>
      <c r="AS822" s="33">
        <f t="shared" si="553"/>
        <v>-180.0094347427663</v>
      </c>
      <c r="AT822" s="31">
        <f t="shared" si="554"/>
        <v>63.6044063862633</v>
      </c>
      <c r="AU822" s="31">
        <f t="shared" si="555"/>
        <v>89.962164250221377</v>
      </c>
      <c r="AV822" s="32">
        <f t="shared" si="556"/>
        <v>-44.360334842671804</v>
      </c>
      <c r="AW822" s="31">
        <f t="shared" si="557"/>
        <v>-89.653176479374636</v>
      </c>
      <c r="AX822" s="34">
        <f t="shared" si="558"/>
        <v>19.244071543591495</v>
      </c>
      <c r="AY822" s="35">
        <f t="shared" si="559"/>
        <v>0.30898777084674123</v>
      </c>
      <c r="AZ822" s="10">
        <f t="shared" si="533"/>
        <v>-211.18392867211799</v>
      </c>
      <c r="BA822" s="10">
        <f t="shared" si="534"/>
        <v>-359.69630004707267</v>
      </c>
      <c r="BB822" s="10">
        <f t="shared" si="560"/>
        <v>-179.69630004707267</v>
      </c>
      <c r="BC822" s="62"/>
      <c r="BD822" s="60">
        <f t="shared" si="561"/>
        <v>-211</v>
      </c>
      <c r="BE822" s="60">
        <f t="shared" si="562"/>
        <v>-360</v>
      </c>
      <c r="BF822" s="60">
        <f t="shared" si="563"/>
        <v>-180</v>
      </c>
      <c r="BI822" s="37">
        <f t="shared" si="528"/>
        <v>-88.102690278966023</v>
      </c>
      <c r="BJ822" s="37">
        <f t="shared" si="529"/>
        <v>-89.997745822458484</v>
      </c>
      <c r="BK822" s="37">
        <f t="shared" si="530"/>
        <v>-89.620599918021853</v>
      </c>
      <c r="BL822" s="37">
        <f t="shared" si="531"/>
        <v>-89.998107252694552</v>
      </c>
    </row>
  </sheetData>
  <sheetProtection formatCells="0" formatColumns="0" formatRows="0" insertColumns="0" insertRows="0" insertHyperlinks="0" deleteColumns="0" deleteRows="0" sort="0" autoFilter="0" pivotTables="0"/>
  <mergeCells count="16">
    <mergeCell ref="BI2:BJ2"/>
    <mergeCell ref="BK2:BL2"/>
    <mergeCell ref="AZ2:BB2"/>
    <mergeCell ref="BD2:BF2"/>
    <mergeCell ref="A57:B57"/>
    <mergeCell ref="AX2:AY2"/>
    <mergeCell ref="A16:B16"/>
    <mergeCell ref="A23:B23"/>
    <mergeCell ref="A34:B34"/>
    <mergeCell ref="A50:B50"/>
    <mergeCell ref="AV2:AW2"/>
    <mergeCell ref="A1:S1"/>
    <mergeCell ref="X2:AF2"/>
    <mergeCell ref="AG2:AO2"/>
    <mergeCell ref="AR2:AS2"/>
    <mergeCell ref="AT2:AU2"/>
  </mergeCells>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2049" r:id="rId4">
          <objectPr defaultSize="0" autoPict="0" altText="" r:id="rId5">
            <anchor moveWithCells="1">
              <from>
                <xdr:col>3</xdr:col>
                <xdr:colOff>38100</xdr:colOff>
                <xdr:row>1</xdr:row>
                <xdr:rowOff>57150</xdr:rowOff>
              </from>
              <to>
                <xdr:col>18</xdr:col>
                <xdr:colOff>171450</xdr:colOff>
                <xdr:row>19</xdr:row>
                <xdr:rowOff>133350</xdr:rowOff>
              </to>
            </anchor>
          </objectPr>
        </oleObject>
      </mc:Choice>
      <mc:Fallback>
        <oleObject progId="Visio.Drawing.11" shapeId="204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3:R4"/>
  <sheetViews>
    <sheetView workbookViewId="0">
      <selection activeCell="S37" sqref="S37"/>
    </sheetView>
  </sheetViews>
  <sheetFormatPr defaultRowHeight="14.5" x14ac:dyDescent="0.35"/>
  <sheetData>
    <row r="3" spans="4:18" x14ac:dyDescent="0.35">
      <c r="D3" s="90" t="s">
        <v>130</v>
      </c>
      <c r="E3" s="78"/>
      <c r="F3" s="78"/>
      <c r="G3" s="78"/>
      <c r="H3" s="78"/>
      <c r="I3" s="78"/>
      <c r="J3" s="78"/>
      <c r="K3" s="78"/>
      <c r="L3" s="78"/>
      <c r="M3" s="78"/>
      <c r="N3" s="78"/>
      <c r="O3" s="78"/>
      <c r="P3" s="78"/>
      <c r="Q3" s="78"/>
      <c r="R3" s="78"/>
    </row>
    <row r="4" spans="4:18" x14ac:dyDescent="0.35">
      <c r="D4" s="78"/>
      <c r="E4" s="78"/>
      <c r="F4" s="78"/>
      <c r="G4" s="78"/>
      <c r="H4" s="78"/>
      <c r="I4" s="78"/>
      <c r="J4" s="78"/>
      <c r="K4" s="78"/>
      <c r="L4" s="78"/>
      <c r="M4" s="78"/>
      <c r="N4" s="78"/>
      <c r="O4" s="78"/>
      <c r="P4" s="78"/>
      <c r="Q4" s="78"/>
      <c r="R4" s="78"/>
    </row>
  </sheetData>
  <mergeCells count="1">
    <mergeCell ref="D3:R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Sheet1</vt:lpstr>
      <vt:lpstr>Sheet2</vt:lpstr>
      <vt:lpstr>Sheet3</vt:lpstr>
      <vt:lpstr>DC_gain_comp</vt:lpstr>
      <vt:lpstr>DC_gain_power</vt:lpstr>
      <vt:lpstr>f_L</vt:lpstr>
      <vt:lpstr>fp</vt:lpstr>
      <vt:lpstr>fp_comp1</vt:lpstr>
      <vt:lpstr>fp_comp2</vt:lpstr>
      <vt:lpstr>fp_ff</vt:lpstr>
      <vt:lpstr>fp_filter</vt:lpstr>
      <vt:lpstr>fz_comp</vt:lpstr>
      <vt:lpstr>fz_ff</vt:lpstr>
      <vt:lpstr>fzESR</vt:lpstr>
      <vt:lpstr>fzRHP</vt:lpstr>
      <vt:lpstr>GmPS</vt:lpstr>
      <vt:lpstr>Rsns</vt:lpstr>
      <vt:lpstr>Vout</vt:lpstr>
      <vt:lpstr>Vref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2023-07-20T01:16:42Z</dcterms:modified>
</cp:coreProperties>
</file>