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y Documents\"/>
    </mc:Choice>
  </mc:AlternateContent>
  <bookViews>
    <workbookView xWindow="0" yWindow="465" windowWidth="25605" windowHeight="14775" tabRatio="500"/>
  </bookViews>
  <sheets>
    <sheet name="cc1101 Registers" sheetId="1" r:id="rId1"/>
    <sheet name="Protocols" sheetId="2" r:id="rId2"/>
    <sheet name="Valor Settings For New Protocol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8" i="1"/>
  <c r="F10" i="1"/>
  <c r="H10" i="1"/>
  <c r="G10" i="1"/>
  <c r="F28" i="1"/>
  <c r="E10" i="1"/>
  <c r="E28" i="1"/>
  <c r="F55" i="1"/>
  <c r="E55" i="1"/>
</calcChain>
</file>

<file path=xl/sharedStrings.xml><?xml version="1.0" encoding="utf-8"?>
<sst xmlns="http://schemas.openxmlformats.org/spreadsheetml/2006/main" count="386" uniqueCount="289">
  <si>
    <t>Original Valor Protocol</t>
  </si>
  <si>
    <t>Sync</t>
  </si>
  <si>
    <t>0xFFFFFFFF</t>
  </si>
  <si>
    <t>Frame Start</t>
  </si>
  <si>
    <t>0xF6</t>
  </si>
  <si>
    <t>Frame Header</t>
  </si>
  <si>
    <t>0xF0</t>
  </si>
  <si>
    <t>ID1</t>
  </si>
  <si>
    <t>ID2</t>
  </si>
  <si>
    <t>ID3</t>
  </si>
  <si>
    <t>ID4</t>
  </si>
  <si>
    <t>Pressure</t>
  </si>
  <si>
    <t>Temperature</t>
  </si>
  <si>
    <t>Status</t>
  </si>
  <si>
    <t>Rev</t>
  </si>
  <si>
    <t>Checksum</t>
  </si>
  <si>
    <t>End</t>
  </si>
  <si>
    <t>0x00</t>
  </si>
  <si>
    <t>Carrier Freq</t>
  </si>
  <si>
    <t>Modulation</t>
  </si>
  <si>
    <t>Encoding</t>
  </si>
  <si>
    <t>Baud</t>
  </si>
  <si>
    <t>433.92MHz</t>
  </si>
  <si>
    <t>FSK</t>
  </si>
  <si>
    <t>Manchester</t>
  </si>
  <si>
    <t>4.2kbps ± 5%</t>
  </si>
  <si>
    <t>Note: Will states on 11th Feb 2014 this should be 4.8kbps</t>
  </si>
  <si>
    <r>
      <t>&lt;?xml version=</t>
    </r>
    <r>
      <rPr>
        <sz val="11"/>
        <color rgb="FFD12F1B"/>
        <rFont val="Menlo"/>
      </rPr>
      <t>"1.0"</t>
    </r>
    <r>
      <rPr>
        <sz val="11"/>
        <color rgb="FFBA2DA2"/>
        <rFont val="Menlo"/>
      </rPr>
      <t xml:space="preserve"> encoding=</t>
    </r>
    <r>
      <rPr>
        <sz val="11"/>
        <color rgb="FFD12F1B"/>
        <rFont val="Menlo"/>
      </rPr>
      <t>"ISO-8859-1"</t>
    </r>
    <r>
      <rPr>
        <sz val="11"/>
        <color rgb="FFBA2DA2"/>
        <rFont val="Menlo"/>
      </rPr>
      <t>?&gt;</t>
    </r>
  </si>
  <si>
    <r>
      <t xml:space="preserve">&lt;!DOCTYPE configuration SYSTEM </t>
    </r>
    <r>
      <rPr>
        <sz val="11"/>
        <color rgb="FFD12F1B"/>
        <rFont val="Menlo"/>
      </rPr>
      <t>"C:/Program Files/Texas Instruments/SmartRF Tools/SmartRF Studio 7/config/xml/configdata.dtd"</t>
    </r>
    <r>
      <rPr>
        <sz val="11"/>
        <color rgb="FFBA2DA2"/>
        <rFont val="Menlo"/>
      </rPr>
      <t>[]&gt;</t>
    </r>
  </si>
  <si>
    <t>&lt;dcpanelconfiguration&gt;</t>
  </si>
  <si>
    <r>
      <t xml:space="preserve">    </t>
    </r>
    <r>
      <rPr>
        <sz val="11"/>
        <color rgb="FFBA2DA2"/>
        <rFont val="Menlo"/>
      </rPr>
      <t>&lt;Devicename&gt;</t>
    </r>
    <r>
      <rPr>
        <sz val="11"/>
        <color rgb="FF000000"/>
        <rFont val="Menlo"/>
      </rPr>
      <t>CC1101</t>
    </r>
    <r>
      <rPr>
        <sz val="11"/>
        <color rgb="FFBA2DA2"/>
        <rFont val="Menlo"/>
      </rPr>
      <t>&lt;/Devicename&gt;</t>
    </r>
  </si>
  <si>
    <r>
      <t xml:space="preserve">    </t>
    </r>
    <r>
      <rPr>
        <sz val="11"/>
        <color rgb="FFBA2DA2"/>
        <rFont val="Menlo"/>
      </rPr>
      <t>&lt;Description&gt;</t>
    </r>
    <r>
      <rPr>
        <sz val="11"/>
        <color rgb="FF000000"/>
        <rFont val="Menlo"/>
      </rPr>
      <t>Saved configuration data</t>
    </r>
    <r>
      <rPr>
        <sz val="11"/>
        <color rgb="FFBA2DA2"/>
        <rFont val="Menlo"/>
      </rPr>
      <t>&lt;/Description&gt;</t>
    </r>
  </si>
  <si>
    <r>
      <t xml:space="preserve">    </t>
    </r>
    <r>
      <rPr>
        <sz val="11"/>
        <color rgb="FFBA2DA2"/>
        <rFont val="Menlo"/>
      </rPr>
      <t>&lt;registersettings&gt;</t>
    </r>
  </si>
  <si>
    <r>
      <t xml:space="preserve">        </t>
    </r>
    <r>
      <rPr>
        <sz val="11"/>
        <color rgb="FFBA2DA2"/>
        <rFont val="Menlo"/>
      </rPr>
      <t>&lt;Register&gt;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</si>
  <si>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BSCFG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</si>
  <si>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0x6d</t>
    </r>
    <r>
      <rPr>
        <sz val="11"/>
        <color rgb="FFBA2DA2"/>
        <rFont val="Menlo"/>
      </rPr>
      <t>&lt;/Value&gt;</t>
    </r>
  </si>
  <si>
    <r>
      <t xml:space="preserve">        </t>
    </r>
    <r>
      <rPr>
        <sz val="11"/>
        <color rgb="FFBA2DA2"/>
        <rFont val="Menlo"/>
      </rPr>
      <t>&lt;/Register&gt;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</si>
  <si>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FIFOTHR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</si>
  <si>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0x47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</si>
  <si>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FOCCFG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</si>
  <si>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0x76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</si>
  <si>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FREQ0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</si>
  <si>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0x71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</si>
  <si>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FREQ1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</si>
  <si>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0xb0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</si>
  <si>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FREQ2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</si>
  <si>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0x10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</si>
  <si>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FSCAL0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</si>
  <si>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0x1f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</si>
  <si>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FSCAL1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</si>
  <si>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0x00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</si>
  <si>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FSCAL2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</si>
  <si>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0x2a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</si>
  <si>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FSCAL3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</si>
  <si>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0xe9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</si>
  <si>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MARCSTATE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</si>
  <si>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0x01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</si>
  <si>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MCSM0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</si>
  <si>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0x18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</si>
  <si>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MDMCFG2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</si>
  <si>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0x0a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</si>
  <si>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MDMCFG3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</si>
  <si>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0x85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</si>
  <si>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MDMCFG4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</si>
  <si>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0x88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</si>
  <si>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PA_TABLE0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</si>
  <si>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0x60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</si>
  <si>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PKTCTRL0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</si>
  <si>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PKTLEN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</si>
  <si>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RSSI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</si>
  <si>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0x80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</si>
  <si>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SYNC0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</si>
  <si>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0xf6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</si>
  <si>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SYNC1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</si>
  <si>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0xff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</si>
  <si>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TEST0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</si>
  <si>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0x09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</si>
  <si>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TEST1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</si>
  <si>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0x35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</si>
  <si>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TEST2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</si>
  <si>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0x81</t>
    </r>
    <r>
      <rPr>
        <sz val="11"/>
        <color rgb="FFBA2DA2"/>
        <rFont val="Menlo"/>
      </rPr>
      <t>&lt;/Value&gt;</t>
    </r>
  </si>
  <si>
    <r>
      <t xml:space="preserve">            </t>
    </r>
    <r>
      <rPr>
        <sz val="11"/>
        <color rgb="FFBA2DA2"/>
        <rFont val="Menlo"/>
      </rPr>
      <t>&lt;Name&gt;</t>
    </r>
    <r>
      <rPr>
        <sz val="11"/>
        <color rgb="FF000000"/>
        <rFont val="Menlo"/>
      </rPr>
      <t>VCO_VC_DAC</t>
    </r>
    <r>
      <rPr>
        <sz val="11"/>
        <color rgb="FFBA2DA2"/>
        <rFont val="Menlo"/>
      </rPr>
      <t>&lt;/Name&gt;</t>
    </r>
  </si>
  <si>
    <r>
      <t xml:space="preserve">            </t>
    </r>
    <r>
      <rPr>
        <sz val="11"/>
        <color rgb="FFBA2DA2"/>
        <rFont val="Menlo"/>
      </rPr>
      <t>&lt;Value&gt;</t>
    </r>
    <r>
      <rPr>
        <sz val="11"/>
        <color rgb="FF000000"/>
        <rFont val="Menlo"/>
      </rPr>
      <t>0x94</t>
    </r>
    <r>
      <rPr>
        <sz val="11"/>
        <color rgb="FFBA2DA2"/>
        <rFont val="Menlo"/>
      </rPr>
      <t>&lt;/Value&gt;</t>
    </r>
  </si>
  <si>
    <r>
      <t xml:space="preserve">    </t>
    </r>
    <r>
      <rPr>
        <sz val="11"/>
        <color rgb="FFBA2DA2"/>
        <rFont val="Menlo"/>
      </rPr>
      <t>&lt;/registersettings&gt;</t>
    </r>
  </si>
  <si>
    <r>
      <t xml:space="preserve">    </t>
    </r>
    <r>
      <rPr>
        <sz val="11"/>
        <color rgb="FFBA2DA2"/>
        <rFont val="Menlo"/>
      </rPr>
      <t>&lt;dcpanel&gt;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</si>
  <si>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"m_chkRegView"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2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</si>
  <si>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"m_chkRfParameters"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2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</si>
  <si>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"37"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"m_tabUserMode"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</si>
  <si>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"33"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"m_easyModeSettings"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-1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</si>
  <si>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"33"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"m_typicalSettings"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-1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</si>
  <si>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"37"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"m_testFuncPanel"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3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</si>
  <si>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&lt;/dcpanel&gt;</t>
    </r>
  </si>
  <si>
    <r>
      <t xml:space="preserve">    </t>
    </r>
    <r>
      <rPr>
        <sz val="11"/>
        <color rgb="FFBA2DA2"/>
        <rFont val="Menlo"/>
      </rPr>
      <t>&lt;rfparameters&gt;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</si>
  <si>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"m_cmbFrontends"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</si>
  <si>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"m_chkHGMorBYP"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2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</si>
  <si>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"m_cmbEmRevs"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-1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</si>
  <si>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"m_cmbAntList"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-1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</si>
  <si>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"Xtal frequency"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26.000000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</si>
  <si>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&lt;/rfparameters&gt;</t>
    </r>
  </si>
  <si>
    <r>
      <t xml:space="preserve">    </t>
    </r>
    <r>
      <rPr>
        <sz val="11"/>
        <color rgb="FFBA2DA2"/>
        <rFont val="Menlo"/>
      </rPr>
      <t>&lt;conttx&gt;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</si>
  <si>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"45"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"m_rbtModulated"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</si>
  <si>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"45"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"m_rbtUnmodulated"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</si>
  <si>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"m_cmbDataFormat"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-1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</si>
  <si>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"m_chkFreqSweep"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</si>
  <si>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"m_chkChanSweep"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</si>
  <si>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&lt;/conttx&gt;</t>
    </r>
  </si>
  <si>
    <r>
      <t xml:space="preserve">    </t>
    </r>
    <r>
      <rPr>
        <sz val="11"/>
        <color rgb="FFBA2DA2"/>
        <rFont val="Menlo"/>
      </rPr>
      <t>&lt;contrx&gt;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</si>
  <si>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"m_chkAutoScroll"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2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</si>
  <si>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&lt;/contrx&gt;</t>
    </r>
  </si>
  <si>
    <r>
      <t xml:space="preserve">    </t>
    </r>
    <r>
      <rPr>
        <sz val="11"/>
        <color rgb="FFBA2DA2"/>
        <rFont val="Menlo"/>
      </rPr>
      <t>&lt;packettx&gt;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</si>
  <si>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"m_edtPayloadSize"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30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</si>
  <si>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"m_edtPacketCount"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100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</si>
  <si>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"m_edtPacketCountEsy"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100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</si>
  <si>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"m_edtRandomPacketData"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AA  AA  AA  AA  F6 4D 90 00 0A 01 08 E0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</si>
  <si>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"m_edtPacketData"</t>
    </r>
    <r>
      <rPr>
        <sz val="11"/>
        <color rgb="FFBA2DA2"/>
        <rFont val="Menlo"/>
      </rPr>
      <t>&gt;&lt;/Property&gt;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</si>
  <si>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"m_edtAccessAddress"</t>
    </r>
    <r>
      <rPr>
        <sz val="11"/>
        <color rgb="FFBA2DA2"/>
        <rFont val="Menlo"/>
      </rPr>
      <t>&gt;&lt;/Property&gt;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</si>
  <si>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"m_chkAddSeqNbr"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2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</si>
  <si>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"m_chkInfinite"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</si>
  <si>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"m_chkInfiniteEsy"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</si>
  <si>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"45"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"m_rbtRandom"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1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</si>
  <si>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"45"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"m_rbtText"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</si>
  <si>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"45"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"m_rbtHex"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</si>
  <si>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"m_chkAdvanced"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</si>
  <si>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&lt;/packettx&gt;</t>
    </r>
  </si>
  <si>
    <r>
      <t xml:space="preserve">    </t>
    </r>
    <r>
      <rPr>
        <sz val="11"/>
        <color rgb="FFBA2DA2"/>
        <rFont val="Menlo"/>
      </rPr>
      <t>&lt;packetrx&gt;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</si>
  <si>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"m_cmbViewFormat"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</si>
  <si>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"m_chkSeqNbrIncluded"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</si>
  <si>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"m_edtDumpFile"</t>
    </r>
    <r>
      <rPr>
        <sz val="11"/>
        <color rgb="FFBA2DA2"/>
        <rFont val="Menlo"/>
      </rPr>
      <t>&gt;&lt;/Property&gt;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</si>
  <si>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"m_chk802154gMode"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</si>
  <si>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&lt;/packetrx&gt;</t>
    </r>
  </si>
  <si>
    <r>
      <t xml:space="preserve">    </t>
    </r>
    <r>
      <rPr>
        <sz val="11"/>
        <color rgb="FFBA2DA2"/>
        <rFont val="Menlo"/>
      </rPr>
      <t>&lt;commandpanel&gt;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</si>
  <si>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"44"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"m_chkInsertLength"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0</t>
    </r>
    <r>
      <rPr>
        <sz val="11"/>
        <color rgb="FFBA2DA2"/>
        <rFont val="Menlo"/>
      </rPr>
      <t>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</si>
  <si>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"m_edtTxFifo"</t>
    </r>
    <r>
      <rPr>
        <sz val="11"/>
        <color rgb="FFBA2DA2"/>
        <rFont val="Menlo"/>
      </rPr>
      <t>&gt;&lt;/Property&gt;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</si>
  <si>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"42"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"m_edtRxFifo"</t>
    </r>
    <r>
      <rPr>
        <sz val="11"/>
        <color rgb="FFBA2DA2"/>
        <rFont val="Menlo"/>
      </rPr>
      <t>&gt;&lt;/Property&gt;</t>
    </r>
  </si>
  <si>
    <r>
      <t xml:space="preserve">        </t>
    </r>
    <r>
      <rPr>
        <sz val="11"/>
        <color rgb="FFBA2DA2"/>
        <rFont val="Menlo"/>
      </rPr>
      <t xml:space="preserve">&lt;Property </t>
    </r>
    <r>
      <rPr>
        <sz val="11"/>
        <color rgb="FF957E35"/>
        <rFont val="Menlo"/>
      </rPr>
      <t>role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"46"</t>
    </r>
    <r>
      <rPr>
        <sz val="11"/>
        <color rgb="FFBA2DA2"/>
        <rFont val="Menlo"/>
      </rPr>
      <t xml:space="preserve"> </t>
    </r>
    <r>
      <rPr>
        <sz val="11"/>
        <color rgb="FF957E35"/>
        <rFont val="Menlo"/>
      </rPr>
      <t>name</t>
    </r>
    <r>
      <rPr>
        <sz val="11"/>
        <color rgb="FFBA2DA2"/>
        <rFont val="Menlo"/>
      </rPr>
      <t>=</t>
    </r>
    <r>
      <rPr>
        <sz val="11"/>
        <color rgb="FFD12F1B"/>
        <rFont val="Menlo"/>
      </rPr>
      <t>"m_cmbInstrInput"</t>
    </r>
    <r>
      <rPr>
        <sz val="11"/>
        <color rgb="FFBA2DA2"/>
        <rFont val="Menlo"/>
      </rPr>
      <t>&gt;</t>
    </r>
    <r>
      <rPr>
        <sz val="11"/>
        <color rgb="FF000000"/>
        <rFont val="Menlo"/>
      </rPr>
      <t>-1</t>
    </r>
    <r>
      <rPr>
        <sz val="11"/>
        <color rgb="FFBA2DA2"/>
        <rFont val="Menlo"/>
      </rPr>
      <t>&lt;/Property&gt;</t>
    </r>
  </si>
  <si>
    <r>
      <t xml:space="preserve">    </t>
    </r>
    <r>
      <rPr>
        <sz val="11"/>
        <color rgb="FFBA2DA2"/>
        <rFont val="Menlo"/>
      </rPr>
      <t>&lt;/commandpanel&gt;</t>
    </r>
  </si>
  <si>
    <t>&lt;/dcpanelconfiguration&gt;</t>
  </si>
  <si>
    <t>New Valor Protocol</t>
  </si>
  <si>
    <t>Valor state they are unable to disable the length field check on cc1101 and therefore modify their protocol thusly:</t>
  </si>
  <si>
    <t>0x0A</t>
  </si>
  <si>
    <t>Valor Length Field</t>
  </si>
  <si>
    <t>4.8kbps ± 5%</t>
  </si>
  <si>
    <t>Address</t>
  </si>
  <si>
    <t>Register</t>
  </si>
  <si>
    <t>0x01</t>
  </si>
  <si>
    <t>0x02</t>
  </si>
  <si>
    <t>0x03</t>
  </si>
  <si>
    <t>0x04</t>
  </si>
  <si>
    <t>0x05</t>
  </si>
  <si>
    <t>0x06</t>
  </si>
  <si>
    <t>0x07</t>
  </si>
  <si>
    <t>0x08</t>
  </si>
  <si>
    <t>0x09</t>
  </si>
  <si>
    <t>0x0B</t>
  </si>
  <si>
    <t>0x0C</t>
  </si>
  <si>
    <t>0x0D</t>
  </si>
  <si>
    <t>0x0E</t>
  </si>
  <si>
    <t>0x0F</t>
  </si>
  <si>
    <t>0x10</t>
  </si>
  <si>
    <t>0x11</t>
  </si>
  <si>
    <t>0x12</t>
  </si>
  <si>
    <t>0x13</t>
  </si>
  <si>
    <t>0x14</t>
  </si>
  <si>
    <t>0x15</t>
  </si>
  <si>
    <t>0x16</t>
  </si>
  <si>
    <t>0x17</t>
  </si>
  <si>
    <t>0x18</t>
  </si>
  <si>
    <t>0x19</t>
  </si>
  <si>
    <t>0x1A</t>
  </si>
  <si>
    <t>0x1B</t>
  </si>
  <si>
    <t>0x1C</t>
  </si>
  <si>
    <t>0x1D</t>
  </si>
  <si>
    <t>0x1E</t>
  </si>
  <si>
    <t>0x1F</t>
  </si>
  <si>
    <t>0x20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</si>
  <si>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</si>
  <si>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</si>
  <si>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</si>
  <si>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</si>
  <si>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</si>
  <si>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</si>
  <si>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</si>
  <si>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</si>
  <si>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</si>
  <si>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</si>
  <si>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</si>
  <si>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</si>
  <si>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</si>
  <si>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</si>
  <si>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</si>
  <si>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</si>
  <si>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</si>
  <si>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</si>
  <si>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</si>
  <si>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</si>
  <si>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0x36</t>
  </si>
  <si>
    <t>0x35</t>
  </si>
  <si>
    <t>0x37</t>
  </si>
  <si>
    <t>0x38</t>
  </si>
  <si>
    <t>0x39</t>
  </si>
  <si>
    <t>0x3A</t>
  </si>
  <si>
    <t>0x3B</t>
  </si>
  <si>
    <t>0x3C</t>
  </si>
  <si>
    <t>0x3D</t>
  </si>
  <si>
    <t>IOCFG2</t>
  </si>
  <si>
    <t>IOCFG1</t>
  </si>
  <si>
    <t>IOCFG0</t>
  </si>
  <si>
    <t>FIFOTHR</t>
  </si>
  <si>
    <t>SYNC1</t>
  </si>
  <si>
    <t>SYNC0</t>
  </si>
  <si>
    <t>PKTLEN</t>
  </si>
  <si>
    <t>PKTCTRL1</t>
  </si>
  <si>
    <t>PKTCTRL0</t>
  </si>
  <si>
    <t>ADDR</t>
  </si>
  <si>
    <t>CHANNR</t>
  </si>
  <si>
    <t>FSCTRL1</t>
  </si>
  <si>
    <t>FSCTRL0</t>
  </si>
  <si>
    <t>FREQ2</t>
  </si>
  <si>
    <t>FREQ1</t>
  </si>
  <si>
    <t>FREQ0</t>
  </si>
  <si>
    <t>MDMCFG4</t>
  </si>
  <si>
    <t>MDMCFG3</t>
  </si>
  <si>
    <t>MDMCFG2</t>
  </si>
  <si>
    <t>MDMCFG1</t>
  </si>
  <si>
    <t>MDMCFG0</t>
  </si>
  <si>
    <t>DEVIATN</t>
  </si>
  <si>
    <t>MCSM2</t>
  </si>
  <si>
    <t>MCSM1</t>
  </si>
  <si>
    <t>MCSM0</t>
  </si>
  <si>
    <t>FOCCFG</t>
  </si>
  <si>
    <t>BSCFG</t>
  </si>
  <si>
    <t>AGCTRL2</t>
  </si>
  <si>
    <t>AGCTRL1</t>
  </si>
  <si>
    <t>AGCTRL0</t>
  </si>
  <si>
    <t>WOREVT1</t>
  </si>
  <si>
    <t>WOREVT0</t>
  </si>
  <si>
    <t>WORCTRL</t>
  </si>
  <si>
    <t>FREND1</t>
  </si>
  <si>
    <t>FREND0</t>
  </si>
  <si>
    <t>FSCAL3</t>
  </si>
  <si>
    <t>FSCAL2</t>
  </si>
  <si>
    <t>FSCAL1</t>
  </si>
  <si>
    <t>FSCAL0</t>
  </si>
  <si>
    <t>RCCTRL1</t>
  </si>
  <si>
    <t>RCCTRL0</t>
  </si>
  <si>
    <t>FSTEST</t>
  </si>
  <si>
    <t>PTEST</t>
  </si>
  <si>
    <t>AGCTEST</t>
  </si>
  <si>
    <t>TEST2</t>
  </si>
  <si>
    <t>TEST1</t>
  </si>
  <si>
    <t>TEST0</t>
  </si>
  <si>
    <t>PARTNUM</t>
  </si>
  <si>
    <t>VERSION</t>
  </si>
  <si>
    <t>FREQTEST</t>
  </si>
  <si>
    <t>LQI</t>
  </si>
  <si>
    <t>RSSI</t>
  </si>
  <si>
    <t>MARCSTATE</t>
  </si>
  <si>
    <t>WORTIME1</t>
  </si>
  <si>
    <t>WORTIME0</t>
  </si>
  <si>
    <t>PKTSTATUS</t>
  </si>
  <si>
    <t>VCO_VC_DAC</t>
  </si>
  <si>
    <t>TXBYTES</t>
  </si>
  <si>
    <t>RXBYTES</t>
  </si>
  <si>
    <t>RCCTRL1_STATUS</t>
  </si>
  <si>
    <t>RCCTRL0_STATUS</t>
  </si>
  <si>
    <t>0x6D</t>
  </si>
  <si>
    <t>0x47</t>
  </si>
  <si>
    <t>0x76</t>
  </si>
  <si>
    <t>0x71</t>
  </si>
  <si>
    <t>0xB0</t>
  </si>
  <si>
    <t>0xE9</t>
  </si>
  <si>
    <t>0x85</t>
  </si>
  <si>
    <t>0x88</t>
  </si>
  <si>
    <t>0x80</t>
  </si>
  <si>
    <t>0xFF</t>
  </si>
  <si>
    <t>0x81</t>
  </si>
  <si>
    <t>0x94</t>
  </si>
  <si>
    <t>0x3E</t>
  </si>
  <si>
    <t>0x3F</t>
  </si>
  <si>
    <t>TXFIFO</t>
  </si>
  <si>
    <t>PATABLE0</t>
  </si>
  <si>
    <t>PATABLE1</t>
  </si>
  <si>
    <t>PATABLE2</t>
  </si>
  <si>
    <t>PATABLE3</t>
  </si>
  <si>
    <t>0x60</t>
  </si>
  <si>
    <t>Valor Supplied Settings</t>
  </si>
  <si>
    <t>0xC7</t>
  </si>
  <si>
    <t>0xB6</t>
  </si>
  <si>
    <t>TI Recommended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</si>
</sst>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BA2DA2"/>
      <name val="Menlo"/>
    </font>
    <font>
      <sz val="11"/>
      <color rgb="FFD12F1B"/>
      <name val="Menlo"/>
    </font>
    <font>
      <sz val="11"/>
      <color rgb="FF000000"/>
      <name val="Menlo"/>
    </font>
    <font>
      <sz val="11"/>
      <color rgb="FF957E35"/>
      <name val="Menl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G6" sqref="G6"/>
    </sheetView>
  </sheetViews>
  <sheetFormatPr defaultColWidth="11" defaultRowHeight="15.75"/>
  <cols>
    <col min="2" max="2" width="16.625" customWidth="1"/>
    <col min="3" max="3" width="22.375" customWidth="1"/>
    <col min="4" max="4" width="24.875" customWidth="1"/>
    <col min="5" max="5" width="39.125" customWidth="1"/>
    <col min="6" max="6" width="47.125" customWidth="1"/>
    <col min="7" max="7" width="20.625" customWidth="1"/>
    <col min="8" max="8" width="20.375" customWidth="1"/>
    <col min="11" max="11" width="11.375" customWidth="1"/>
  </cols>
  <sheetData>
    <row r="1" spans="1:10" s="4" customFormat="1">
      <c r="A1" s="4" t="s">
        <v>142</v>
      </c>
      <c r="B1" s="4" t="s">
        <v>143</v>
      </c>
      <c r="C1" s="6" t="s">
        <v>285</v>
      </c>
      <c r="D1" s="6" t="s">
        <v>288</v>
      </c>
      <c r="G1" s="3"/>
      <c r="H1"/>
      <c r="I1"/>
      <c r="J1"/>
    </row>
    <row r="2" spans="1:10">
      <c r="A2" t="s">
        <v>17</v>
      </c>
      <c r="B2" t="s">
        <v>204</v>
      </c>
      <c r="G2" s="3"/>
    </row>
    <row r="3" spans="1:10">
      <c r="A3" t="s">
        <v>144</v>
      </c>
      <c r="B3" t="s">
        <v>205</v>
      </c>
      <c r="G3" s="3"/>
    </row>
    <row r="4" spans="1:10">
      <c r="A4" t="s">
        <v>145</v>
      </c>
      <c r="B4" t="s">
        <v>206</v>
      </c>
      <c r="G4" s="3"/>
    </row>
    <row r="5" spans="1:10">
      <c r="A5" t="s">
        <v>146</v>
      </c>
      <c r="B5" t="s">
        <v>207</v>
      </c>
      <c r="C5" t="s">
        <v>266</v>
      </c>
      <c r="G5" s="3"/>
    </row>
    <row r="6" spans="1:10">
      <c r="A6" t="s">
        <v>147</v>
      </c>
      <c r="B6" t="s">
        <v>208</v>
      </c>
      <c r="C6" t="s">
        <v>274</v>
      </c>
      <c r="G6" s="3"/>
    </row>
    <row r="7" spans="1:10">
      <c r="A7" t="s">
        <v>148</v>
      </c>
      <c r="B7" t="s">
        <v>209</v>
      </c>
      <c r="C7" t="s">
        <v>4</v>
      </c>
      <c r="G7" s="3"/>
    </row>
    <row r="8" spans="1:10">
      <c r="A8" t="s">
        <v>149</v>
      </c>
      <c r="B8" t="s">
        <v>210</v>
      </c>
      <c r="C8" t="s">
        <v>139</v>
      </c>
      <c r="E8" t="str">
        <f>CONCATENATE("Packet Length: ",HEX2DEC(RIGHT(C8,2)))</f>
        <v>Packet Length: 10</v>
      </c>
      <c r="G8" s="3"/>
    </row>
    <row r="9" spans="1:10">
      <c r="A9" t="s">
        <v>150</v>
      </c>
      <c r="B9" t="s">
        <v>211</v>
      </c>
      <c r="G9" s="3"/>
    </row>
    <row r="10" spans="1:10">
      <c r="A10" t="s">
        <v>151</v>
      </c>
      <c r="B10" t="s">
        <v>212</v>
      </c>
      <c r="C10" t="s">
        <v>17</v>
      </c>
      <c r="E10" t="str">
        <f>CONCATENATE("LENGTH_CONFIG: ",IF(_xlfn.BITAND(HEX2DEC(RIGHT(C10,2)),3)=0,"Fixed in PKTLEN",
 IF(_xlfn.BITAND(HEX2DEC(RIGHT(C10,2)),3)=1,"Infinite",
 IF(_xlfn.BITAND(HEX2DEC(RIGHT(C10,2)),3)=2,"Variable",
 IF(_xlfn.BITAND(HEX2DEC(RIGHT(C10,2)),3)=3,"Reserved","")))))</f>
        <v>LENGTH_CONFIG: Fixed in PKTLEN</v>
      </c>
      <c r="F10" t="str">
        <f>CONCATENATE("CRC: ",IF(_xlfn.BITAND(HEX2DEC(RIGHT(C10,2)),4)=0,"Disabled",
 IF(_xlfn.BITAND(HEX2DEC(RIGHT(C10,2)),4)=4,"Enabled","")))</f>
        <v>CRC: Disabled</v>
      </c>
      <c r="G10" t="str">
        <f>CONCATENATE("PKT_FORMAT: ",IF(_xlfn.BITAND(HEX2DEC(RIGHT(C10,2)),48)=0,"Normal",
 IF(_xlfn.BITAND(HEX2DEC(RIGHT(C10,2)),48)=16,"Synchronous Serial",
 IF(_xlfn.BITAND(HEX2DEC(RIGHT(C10,2)),48)=32,"Randon TX",
 IF(_xlfn.BITAND(HEX2DEC(RIGHT(C10,2)),48)=48,"Async Serial","")))))</f>
        <v>PKT_FORMAT: Normal</v>
      </c>
      <c r="H10" t="str">
        <f>CONCATENATE("WHITENING: ",IF(_xlfn.BITAND(HEX2DEC(RIGHT(F10,2)),64)=0,"Disabled",
 IF(_xlfn.BITAND(HEX2DEC(RIGHT(F10,2)),64)=64,"Enabled","")))</f>
        <v>WHITENING: Enabled</v>
      </c>
    </row>
    <row r="11" spans="1:10">
      <c r="A11" t="s">
        <v>152</v>
      </c>
      <c r="B11" t="s">
        <v>213</v>
      </c>
      <c r="G11" s="3"/>
    </row>
    <row r="12" spans="1:10">
      <c r="A12" t="s">
        <v>139</v>
      </c>
      <c r="B12" t="s">
        <v>214</v>
      </c>
      <c r="G12" s="3"/>
    </row>
    <row r="13" spans="1:10">
      <c r="A13" t="s">
        <v>153</v>
      </c>
      <c r="B13" t="s">
        <v>215</v>
      </c>
      <c r="D13" t="s">
        <v>151</v>
      </c>
      <c r="G13" s="3"/>
    </row>
    <row r="14" spans="1:10">
      <c r="A14" t="s">
        <v>154</v>
      </c>
      <c r="B14" t="s">
        <v>216</v>
      </c>
      <c r="G14" s="3"/>
    </row>
    <row r="15" spans="1:10">
      <c r="A15" t="s">
        <v>155</v>
      </c>
      <c r="B15" t="s">
        <v>217</v>
      </c>
      <c r="C15" t="s">
        <v>158</v>
      </c>
      <c r="G15" s="3"/>
    </row>
    <row r="16" spans="1:10">
      <c r="A16" t="s">
        <v>156</v>
      </c>
      <c r="B16" t="s">
        <v>218</v>
      </c>
      <c r="C16" t="s">
        <v>269</v>
      </c>
      <c r="G16" s="3"/>
    </row>
    <row r="17" spans="1:7">
      <c r="A17" t="s">
        <v>157</v>
      </c>
      <c r="B17" t="s">
        <v>219</v>
      </c>
      <c r="C17" t="s">
        <v>268</v>
      </c>
      <c r="G17" s="3"/>
    </row>
    <row r="18" spans="1:7">
      <c r="A18" t="s">
        <v>158</v>
      </c>
      <c r="B18" t="s">
        <v>220</v>
      </c>
      <c r="C18" t="s">
        <v>272</v>
      </c>
      <c r="G18" s="3"/>
    </row>
    <row r="19" spans="1:7">
      <c r="A19" t="s">
        <v>159</v>
      </c>
      <c r="B19" t="s">
        <v>221</v>
      </c>
      <c r="C19" t="s">
        <v>271</v>
      </c>
      <c r="G19" s="3"/>
    </row>
    <row r="20" spans="1:7">
      <c r="A20" t="s">
        <v>160</v>
      </c>
      <c r="B20" t="s">
        <v>222</v>
      </c>
      <c r="C20" t="s">
        <v>139</v>
      </c>
      <c r="E20" t="str">
        <f>CONCATENATE("SYNC_MODE: ",IF(_xlfn.BITAND(HEX2DEC(RIGHT(C20,2)),7)=0,"No preamble/sync",
 IF(_xlfn.BITAND(HEX2DEC(RIGHT(C20,2)),7)=1,"15/16 sync word bits",
 IF(_xlfn.BITAND(HEX2DEC(RIGHT(C20,2)),7)=2,"16/16 sync word bits",
 IF(_xlfn.BITAND(HEX2DEC(RIGHT(C20,2)),7)=3,"30/32 sync word bits",
 IF(_xlfn.BITAND(HEX2DEC(RIGHT(C20,2)),7)=4,"No preamble/sync + Carrier",
 IF(_xlfn.BITAND(HEX2DEC(RIGHT(C20,2)),7)=5,"15/16 sync word bits + Carrier",
 IF(_xlfn.BITAND(HEX2DEC(RIGHT(C20,2)),7)=6,"16/16 sync word bits + Carrier",
 IF(_xlfn.BITAND(HEX2DEC(RIGHT(C20,2)),7)=7,"30/32 sync word bits + Carrier","")))))))))</f>
        <v>SYNC_MODE: 16/16 sync word bits</v>
      </c>
      <c r="G20" s="3"/>
    </row>
    <row r="21" spans="1:7">
      <c r="A21" t="s">
        <v>161</v>
      </c>
      <c r="B21" t="s">
        <v>223</v>
      </c>
      <c r="G21" s="3"/>
    </row>
    <row r="22" spans="1:7">
      <c r="A22" t="s">
        <v>162</v>
      </c>
      <c r="B22" t="s">
        <v>224</v>
      </c>
      <c r="G22" s="3"/>
    </row>
    <row r="23" spans="1:7">
      <c r="A23" t="s">
        <v>163</v>
      </c>
      <c r="B23" t="s">
        <v>225</v>
      </c>
      <c r="G23" s="3"/>
    </row>
    <row r="24" spans="1:7">
      <c r="A24" t="s">
        <v>164</v>
      </c>
      <c r="B24" t="s">
        <v>226</v>
      </c>
      <c r="G24" s="3"/>
    </row>
    <row r="25" spans="1:7">
      <c r="A25" t="s">
        <v>165</v>
      </c>
      <c r="B25" t="s">
        <v>227</v>
      </c>
      <c r="G25" s="3"/>
    </row>
    <row r="26" spans="1:7">
      <c r="A26" t="s">
        <v>166</v>
      </c>
      <c r="B26" t="s">
        <v>228</v>
      </c>
      <c r="C26" t="s">
        <v>166</v>
      </c>
      <c r="G26" s="3"/>
    </row>
    <row r="27" spans="1:7">
      <c r="A27" t="s">
        <v>167</v>
      </c>
      <c r="B27" t="s">
        <v>229</v>
      </c>
      <c r="C27" t="s">
        <v>267</v>
      </c>
      <c r="G27" s="3"/>
    </row>
    <row r="28" spans="1:7" ht="18" customHeight="1">
      <c r="A28" t="s">
        <v>168</v>
      </c>
      <c r="B28" t="s">
        <v>230</v>
      </c>
      <c r="C28" t="s">
        <v>265</v>
      </c>
      <c r="E28" t="str">
        <f>CONCATENATE("BS_LIMIT: ",IF(_xlfn.BITAND(HEX2DEC(RIGHT(C28,2)),3)=0,"+- 0% DR Offset Compensation",
 IF(_xlfn.BITAND(HEX2DEC(RIGHT(C28,2)),3)=1,"+- 3.125% DR Offset Compensation",
 IF(_xlfn.BITAND(HEX2DEC(RIGHT(C28,2)),3)=2,"+- 6.25% DR Offset Compensation",
 IF(_xlfn.BITAND(HEX2DEC(RIGHT(C28,2)),3)=3,"+- 12.5% DR Offset Compensation","")))))</f>
        <v>BS_LIMIT: +- 3.125% DR Offset Compensation</v>
      </c>
      <c r="F28" s="5" t="str">
        <f>CONCATENATE("BS_POST_KP: ",IF(_xlfn.BITAND(HEX2DEC(RIGHT(C28,2)),4)=0,"+- 0% DR Offset Compensation",
 IF(_xlfn.BITAND(HEX2DEC(RIGHT(C28,2)),4)=4,"+- 12.5% DR Offset Compensation","")))</f>
        <v>BS_POST_KP: +- 12.5% DR Offset Compensation</v>
      </c>
      <c r="G28" s="3"/>
    </row>
    <row r="29" spans="1:7">
      <c r="A29" t="s">
        <v>169</v>
      </c>
      <c r="B29" t="s">
        <v>231</v>
      </c>
      <c r="D29" t="s">
        <v>286</v>
      </c>
      <c r="G29" s="3"/>
    </row>
    <row r="30" spans="1:7">
      <c r="A30" t="s">
        <v>170</v>
      </c>
      <c r="B30" t="s">
        <v>232</v>
      </c>
      <c r="G30" s="3"/>
    </row>
    <row r="31" spans="1:7">
      <c r="A31" t="s">
        <v>171</v>
      </c>
      <c r="B31" t="s">
        <v>233</v>
      </c>
      <c r="G31" s="3"/>
    </row>
    <row r="32" spans="1:7">
      <c r="A32" t="s">
        <v>172</v>
      </c>
      <c r="B32" t="s">
        <v>234</v>
      </c>
      <c r="G32" s="3"/>
    </row>
    <row r="33" spans="1:7">
      <c r="A33" t="s">
        <v>173</v>
      </c>
      <c r="B33" t="s">
        <v>235</v>
      </c>
      <c r="G33" s="3"/>
    </row>
    <row r="34" spans="1:7">
      <c r="A34" t="s">
        <v>174</v>
      </c>
      <c r="B34" t="s">
        <v>236</v>
      </c>
      <c r="G34" s="3"/>
    </row>
    <row r="35" spans="1:7">
      <c r="A35" t="s">
        <v>175</v>
      </c>
      <c r="B35" t="s">
        <v>237</v>
      </c>
      <c r="D35" t="s">
        <v>287</v>
      </c>
      <c r="G35" s="3"/>
    </row>
    <row r="36" spans="1:7">
      <c r="A36" t="s">
        <v>176</v>
      </c>
      <c r="B36" t="s">
        <v>238</v>
      </c>
      <c r="G36" s="3"/>
    </row>
    <row r="37" spans="1:7">
      <c r="A37" t="s">
        <v>177</v>
      </c>
      <c r="B37" t="s">
        <v>239</v>
      </c>
      <c r="C37" t="s">
        <v>270</v>
      </c>
      <c r="G37" s="3"/>
    </row>
    <row r="38" spans="1:7">
      <c r="A38" t="s">
        <v>178</v>
      </c>
      <c r="B38" t="s">
        <v>240</v>
      </c>
      <c r="C38" t="s">
        <v>184</v>
      </c>
      <c r="G38" s="3"/>
    </row>
    <row r="39" spans="1:7">
      <c r="A39" t="s">
        <v>179</v>
      </c>
      <c r="B39" t="s">
        <v>241</v>
      </c>
      <c r="C39" t="s">
        <v>17</v>
      </c>
      <c r="G39" s="3"/>
    </row>
    <row r="40" spans="1:7">
      <c r="A40" t="s">
        <v>180</v>
      </c>
      <c r="B40" t="s">
        <v>242</v>
      </c>
      <c r="C40" t="s">
        <v>173</v>
      </c>
      <c r="G40" s="3"/>
    </row>
    <row r="41" spans="1:7">
      <c r="A41" t="s">
        <v>181</v>
      </c>
      <c r="B41" t="s">
        <v>243</v>
      </c>
      <c r="G41" s="3"/>
    </row>
    <row r="42" spans="1:7">
      <c r="A42" t="s">
        <v>182</v>
      </c>
      <c r="B42" t="s">
        <v>244</v>
      </c>
      <c r="G42" s="3"/>
    </row>
    <row r="43" spans="1:7">
      <c r="A43" t="s">
        <v>183</v>
      </c>
      <c r="B43" t="s">
        <v>245</v>
      </c>
      <c r="G43" s="3"/>
    </row>
    <row r="44" spans="1:7">
      <c r="A44" t="s">
        <v>184</v>
      </c>
      <c r="B44" t="s">
        <v>246</v>
      </c>
      <c r="G44" s="3"/>
    </row>
    <row r="45" spans="1:7">
      <c r="A45" t="s">
        <v>185</v>
      </c>
      <c r="B45" t="s">
        <v>247</v>
      </c>
      <c r="G45" s="3"/>
    </row>
    <row r="46" spans="1:7">
      <c r="A46" t="s">
        <v>186</v>
      </c>
      <c r="B46" t="s">
        <v>248</v>
      </c>
      <c r="C46" t="s">
        <v>275</v>
      </c>
      <c r="D46" t="s">
        <v>275</v>
      </c>
      <c r="G46" s="3"/>
    </row>
    <row r="47" spans="1:7">
      <c r="A47" t="s">
        <v>187</v>
      </c>
      <c r="B47" t="s">
        <v>249</v>
      </c>
      <c r="C47" t="s">
        <v>196</v>
      </c>
      <c r="D47" t="s">
        <v>179</v>
      </c>
      <c r="G47" s="3"/>
    </row>
    <row r="48" spans="1:7">
      <c r="A48" t="s">
        <v>188</v>
      </c>
      <c r="B48" t="s">
        <v>250</v>
      </c>
      <c r="C48" t="s">
        <v>152</v>
      </c>
      <c r="G48" s="3"/>
    </row>
    <row r="49" spans="1:7">
      <c r="A49" t="s">
        <v>189</v>
      </c>
      <c r="G49" s="3"/>
    </row>
    <row r="50" spans="1:7" s="7" customFormat="1">
      <c r="A50" s="7" t="s">
        <v>190</v>
      </c>
      <c r="B50" s="7" t="s">
        <v>251</v>
      </c>
      <c r="G50" s="8"/>
    </row>
    <row r="51" spans="1:7" s="7" customFormat="1">
      <c r="A51" s="7" t="s">
        <v>191</v>
      </c>
      <c r="B51" s="7" t="s">
        <v>252</v>
      </c>
      <c r="G51" s="8"/>
    </row>
    <row r="52" spans="1:7" s="7" customFormat="1">
      <c r="A52" s="7" t="s">
        <v>192</v>
      </c>
      <c r="B52" s="7" t="s">
        <v>253</v>
      </c>
      <c r="G52" s="8"/>
    </row>
    <row r="53" spans="1:7" s="7" customFormat="1">
      <c r="A53" s="7" t="s">
        <v>193</v>
      </c>
      <c r="B53" s="7" t="s">
        <v>254</v>
      </c>
      <c r="G53" s="8"/>
    </row>
    <row r="54" spans="1:7" s="7" customFormat="1">
      <c r="A54" s="7" t="s">
        <v>194</v>
      </c>
      <c r="B54" s="7" t="s">
        <v>255</v>
      </c>
      <c r="C54" s="7" t="s">
        <v>273</v>
      </c>
      <c r="G54" s="8"/>
    </row>
    <row r="55" spans="1:7" s="7" customFormat="1">
      <c r="A55" s="7" t="s">
        <v>196</v>
      </c>
      <c r="B55" s="7" t="s">
        <v>256</v>
      </c>
      <c r="C55" s="7" t="s">
        <v>144</v>
      </c>
      <c r="E55" s="7" t="str">
        <f>CONCATENATE("TXOFF_MODE: ",IF(_xlfn.BITAND(HEX2DEC(RIGHT(C55,2)),3)=0,"IDLE",
 IF(_xlfn.BITAND(HEX2DEC(RIGHT(C55,2)),3)=1,"FSTXON",
 IF(_xlfn.BITAND(HEX2DEC(RIGHT(C55,2)),3)=2,"STAY in TX",
 IF(_xlfn.BITAND(HEX2DEC(RIGHT(C55,2)),3)=3,"RX","")))))</f>
        <v>TXOFF_MODE: FSTXON</v>
      </c>
      <c r="F55" s="7" t="str">
        <f>CONCATENATE("RXOFF_MODE: ",IF(_xlfn.BITAND(HEX2DEC(RIGHT(C55,2)),12)=0,"IDLE",
 IF(_xlfn.BITAND(HEX2DEC(RIGHT(C55,2)),12)=4,"FSTXON",
 IF(_xlfn.BITAND(HEX2DEC(RIGHT(C55,2)),12)=8,"TX",
 IF(_xlfn.BITAND(HEX2DEC(RIGHT(C55,2)),12)=12,"Stay in RX","")))))</f>
        <v>RXOFF_MODE: IDLE</v>
      </c>
      <c r="G55" s="8"/>
    </row>
    <row r="56" spans="1:7" s="7" customFormat="1">
      <c r="A56" s="7" t="s">
        <v>195</v>
      </c>
      <c r="B56" s="7" t="s">
        <v>257</v>
      </c>
      <c r="G56" s="8"/>
    </row>
    <row r="57" spans="1:7" s="7" customFormat="1">
      <c r="A57" s="7" t="s">
        <v>197</v>
      </c>
      <c r="B57" s="7" t="s">
        <v>258</v>
      </c>
      <c r="G57" s="8"/>
    </row>
    <row r="58" spans="1:7" s="7" customFormat="1">
      <c r="A58" s="7" t="s">
        <v>198</v>
      </c>
      <c r="B58" s="7" t="s">
        <v>259</v>
      </c>
      <c r="G58" s="8"/>
    </row>
    <row r="59" spans="1:7" s="7" customFormat="1">
      <c r="A59" s="7" t="s">
        <v>199</v>
      </c>
      <c r="B59" s="7" t="s">
        <v>260</v>
      </c>
      <c r="C59" s="7" t="s">
        <v>276</v>
      </c>
      <c r="G59" s="8"/>
    </row>
    <row r="60" spans="1:7" s="7" customFormat="1">
      <c r="A60" s="7" t="s">
        <v>200</v>
      </c>
      <c r="B60" s="7" t="s">
        <v>261</v>
      </c>
      <c r="G60" s="8"/>
    </row>
    <row r="61" spans="1:7" s="7" customFormat="1">
      <c r="A61" s="7" t="s">
        <v>201</v>
      </c>
      <c r="B61" s="7" t="s">
        <v>262</v>
      </c>
      <c r="G61" s="8"/>
    </row>
    <row r="62" spans="1:7" s="7" customFormat="1">
      <c r="A62" s="7" t="s">
        <v>202</v>
      </c>
      <c r="B62" s="7" t="s">
        <v>263</v>
      </c>
      <c r="G62" s="8"/>
    </row>
    <row r="63" spans="1:7" s="7" customFormat="1">
      <c r="A63" s="7" t="s">
        <v>203</v>
      </c>
      <c r="B63" s="7" t="s">
        <v>264</v>
      </c>
      <c r="G63" s="8"/>
    </row>
    <row r="64" spans="1:7">
      <c r="A64" t="s">
        <v>277</v>
      </c>
      <c r="B64" t="s">
        <v>280</v>
      </c>
      <c r="C64" t="s">
        <v>284</v>
      </c>
      <c r="G64" s="3"/>
    </row>
    <row r="65" spans="1:7">
      <c r="A65" t="s">
        <v>277</v>
      </c>
      <c r="B65" t="s">
        <v>281</v>
      </c>
      <c r="G65" s="3"/>
    </row>
    <row r="66" spans="1:7">
      <c r="A66" t="s">
        <v>277</v>
      </c>
      <c r="B66" t="s">
        <v>282</v>
      </c>
      <c r="G66" s="3"/>
    </row>
    <row r="67" spans="1:7">
      <c r="A67" t="s">
        <v>277</v>
      </c>
      <c r="B67" t="s">
        <v>283</v>
      </c>
      <c r="G67" s="3"/>
    </row>
    <row r="68" spans="1:7">
      <c r="A68" t="s">
        <v>278</v>
      </c>
      <c r="B68" t="s">
        <v>279</v>
      </c>
      <c r="G68" s="3"/>
    </row>
    <row r="69" spans="1:7">
      <c r="G69" s="3"/>
    </row>
    <row r="70" spans="1:7">
      <c r="G70" s="3"/>
    </row>
    <row r="71" spans="1:7">
      <c r="G71" s="3"/>
    </row>
    <row r="72" spans="1:7">
      <c r="G72" s="3"/>
    </row>
    <row r="73" spans="1:7">
      <c r="G73" s="3"/>
    </row>
    <row r="74" spans="1:7">
      <c r="G74" s="3"/>
    </row>
    <row r="75" spans="1:7">
      <c r="G75" s="3"/>
    </row>
    <row r="76" spans="1:7">
      <c r="G76" s="3"/>
    </row>
    <row r="77" spans="1:7">
      <c r="G77" s="3"/>
    </row>
    <row r="78" spans="1:7">
      <c r="G78" s="3"/>
    </row>
    <row r="79" spans="1:7">
      <c r="G7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20" sqref="I20"/>
    </sheetView>
  </sheetViews>
  <sheetFormatPr defaultColWidth="11" defaultRowHeight="15.75"/>
  <cols>
    <col min="3" max="3" width="13.375" customWidth="1"/>
    <col min="4" max="4" width="5.125" customWidth="1"/>
    <col min="5" max="5" width="4.875" customWidth="1"/>
    <col min="6" max="6" width="5.125" customWidth="1"/>
    <col min="7" max="7" width="4.5" customWidth="1"/>
    <col min="8" max="8" width="8.125" customWidth="1"/>
    <col min="9" max="9" width="12.5" customWidth="1"/>
    <col min="10" max="10" width="6.125" customWidth="1"/>
    <col min="11" max="11" width="4.5" customWidth="1"/>
    <col min="12" max="12" width="9.875" customWidth="1"/>
    <col min="13" max="13" width="5.625" customWidth="1"/>
    <col min="17" max="17" width="12.375" customWidth="1"/>
  </cols>
  <sheetData>
    <row r="1" spans="1:17">
      <c r="A1" s="4" t="s">
        <v>0</v>
      </c>
      <c r="N1" s="4" t="s">
        <v>18</v>
      </c>
      <c r="O1" s="4" t="s">
        <v>19</v>
      </c>
      <c r="P1" s="4" t="s">
        <v>20</v>
      </c>
      <c r="Q1" s="4" t="s">
        <v>21</v>
      </c>
    </row>
    <row r="3" spans="1:17" s="4" customFormat="1">
      <c r="A3" s="4" t="s">
        <v>1</v>
      </c>
      <c r="B3" s="4" t="s">
        <v>3</v>
      </c>
      <c r="C3" s="4" t="s">
        <v>5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spans="1:17">
      <c r="A4" t="s">
        <v>2</v>
      </c>
      <c r="B4" t="s">
        <v>4</v>
      </c>
      <c r="C4" t="s">
        <v>6</v>
      </c>
      <c r="M4" t="s">
        <v>17</v>
      </c>
      <c r="N4" t="s">
        <v>22</v>
      </c>
      <c r="O4" t="s">
        <v>23</v>
      </c>
      <c r="P4" t="s">
        <v>24</v>
      </c>
      <c r="Q4" t="s">
        <v>25</v>
      </c>
    </row>
    <row r="5" spans="1:17">
      <c r="Q5" s="1" t="s">
        <v>26</v>
      </c>
    </row>
    <row r="8" spans="1:17">
      <c r="A8" s="4" t="s">
        <v>137</v>
      </c>
    </row>
    <row r="9" spans="1:17">
      <c r="A9" s="1" t="s">
        <v>138</v>
      </c>
    </row>
    <row r="11" spans="1:17" s="4" customFormat="1">
      <c r="A11" s="4" t="s">
        <v>1</v>
      </c>
      <c r="B11" s="4" t="s">
        <v>3</v>
      </c>
      <c r="C11" s="4" t="s">
        <v>5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4" t="s">
        <v>14</v>
      </c>
      <c r="L11" s="4" t="s">
        <v>15</v>
      </c>
      <c r="M11" s="4" t="s">
        <v>16</v>
      </c>
    </row>
    <row r="12" spans="1:17">
      <c r="A12" t="s">
        <v>2</v>
      </c>
      <c r="B12" t="s">
        <v>4</v>
      </c>
      <c r="C12" t="s">
        <v>139</v>
      </c>
      <c r="M12" t="s">
        <v>17</v>
      </c>
      <c r="N12" t="s">
        <v>22</v>
      </c>
      <c r="O12" t="s">
        <v>23</v>
      </c>
      <c r="P12" t="s">
        <v>24</v>
      </c>
      <c r="Q12" t="s">
        <v>141</v>
      </c>
    </row>
    <row r="13" spans="1:17">
      <c r="Q13" s="1" t="s">
        <v>26</v>
      </c>
    </row>
    <row r="14" spans="1:17" ht="31.5">
      <c r="C14" s="5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7"/>
  <sheetViews>
    <sheetView workbookViewId="0">
      <selection activeCell="E3" sqref="E3"/>
    </sheetView>
  </sheetViews>
  <sheetFormatPr defaultColWidth="11" defaultRowHeight="15.75"/>
  <sheetData>
    <row r="1" spans="1:1">
      <c r="A1" s="2" t="s">
        <v>27</v>
      </c>
    </row>
    <row r="2" spans="1:1">
      <c r="A2" s="2" t="s">
        <v>28</v>
      </c>
    </row>
    <row r="3" spans="1:1">
      <c r="A3" s="2" t="s">
        <v>29</v>
      </c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33</v>
      </c>
    </row>
    <row r="12" spans="1:1">
      <c r="A12" s="3" t="s">
        <v>37</v>
      </c>
    </row>
    <row r="13" spans="1:1">
      <c r="A13" s="3" t="s">
        <v>38</v>
      </c>
    </row>
    <row r="14" spans="1:1">
      <c r="A14" s="3" t="s">
        <v>36</v>
      </c>
    </row>
    <row r="15" spans="1:1">
      <c r="A15" s="3" t="s">
        <v>33</v>
      </c>
    </row>
    <row r="16" spans="1:1">
      <c r="A16" s="3" t="s">
        <v>39</v>
      </c>
    </row>
    <row r="17" spans="1:1">
      <c r="A17" s="3" t="s">
        <v>40</v>
      </c>
    </row>
    <row r="18" spans="1:1">
      <c r="A18" s="3" t="s">
        <v>36</v>
      </c>
    </row>
    <row r="19" spans="1:1">
      <c r="A19" s="3" t="s">
        <v>33</v>
      </c>
    </row>
    <row r="20" spans="1:1">
      <c r="A20" s="3" t="s">
        <v>41</v>
      </c>
    </row>
    <row r="21" spans="1:1">
      <c r="A21" s="3" t="s">
        <v>42</v>
      </c>
    </row>
    <row r="22" spans="1:1">
      <c r="A22" s="3" t="s">
        <v>36</v>
      </c>
    </row>
    <row r="23" spans="1:1">
      <c r="A23" s="3" t="s">
        <v>33</v>
      </c>
    </row>
    <row r="24" spans="1:1">
      <c r="A24" s="3" t="s">
        <v>43</v>
      </c>
    </row>
    <row r="25" spans="1:1">
      <c r="A25" s="3" t="s">
        <v>44</v>
      </c>
    </row>
    <row r="26" spans="1:1">
      <c r="A26" s="3" t="s">
        <v>36</v>
      </c>
    </row>
    <row r="27" spans="1:1">
      <c r="A27" s="3" t="s">
        <v>33</v>
      </c>
    </row>
    <row r="28" spans="1:1">
      <c r="A28" s="3" t="s">
        <v>45</v>
      </c>
    </row>
    <row r="29" spans="1:1">
      <c r="A29" s="3" t="s">
        <v>46</v>
      </c>
    </row>
    <row r="30" spans="1:1">
      <c r="A30" s="3" t="s">
        <v>36</v>
      </c>
    </row>
    <row r="31" spans="1:1">
      <c r="A31" s="3" t="s">
        <v>33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36</v>
      </c>
    </row>
    <row r="35" spans="1:1">
      <c r="A35" s="3" t="s">
        <v>33</v>
      </c>
    </row>
    <row r="36" spans="1:1">
      <c r="A36" s="3" t="s">
        <v>49</v>
      </c>
    </row>
    <row r="37" spans="1:1">
      <c r="A37" s="3" t="s">
        <v>50</v>
      </c>
    </row>
    <row r="38" spans="1:1">
      <c r="A38" s="3" t="s">
        <v>36</v>
      </c>
    </row>
    <row r="39" spans="1:1">
      <c r="A39" s="3" t="s">
        <v>33</v>
      </c>
    </row>
    <row r="40" spans="1:1">
      <c r="A40" s="3" t="s">
        <v>51</v>
      </c>
    </row>
    <row r="41" spans="1:1">
      <c r="A41" s="3" t="s">
        <v>52</v>
      </c>
    </row>
    <row r="42" spans="1:1">
      <c r="A42" s="3" t="s">
        <v>36</v>
      </c>
    </row>
    <row r="43" spans="1:1">
      <c r="A43" s="3" t="s">
        <v>33</v>
      </c>
    </row>
    <row r="44" spans="1:1">
      <c r="A44" s="3" t="s">
        <v>53</v>
      </c>
    </row>
    <row r="45" spans="1:1">
      <c r="A45" s="3" t="s">
        <v>54</v>
      </c>
    </row>
    <row r="46" spans="1:1">
      <c r="A46" s="3" t="s">
        <v>36</v>
      </c>
    </row>
    <row r="47" spans="1:1">
      <c r="A47" s="3" t="s">
        <v>33</v>
      </c>
    </row>
    <row r="48" spans="1:1">
      <c r="A48" s="3" t="s">
        <v>55</v>
      </c>
    </row>
    <row r="49" spans="1:1">
      <c r="A49" s="3" t="s">
        <v>56</v>
      </c>
    </row>
    <row r="50" spans="1:1">
      <c r="A50" s="3" t="s">
        <v>36</v>
      </c>
    </row>
    <row r="51" spans="1:1">
      <c r="A51" s="3" t="s">
        <v>33</v>
      </c>
    </row>
    <row r="52" spans="1:1">
      <c r="A52" s="3" t="s">
        <v>57</v>
      </c>
    </row>
    <row r="53" spans="1:1">
      <c r="A53" s="3" t="s">
        <v>58</v>
      </c>
    </row>
    <row r="54" spans="1:1">
      <c r="A54" s="3" t="s">
        <v>36</v>
      </c>
    </row>
    <row r="55" spans="1:1">
      <c r="A55" s="3" t="s">
        <v>33</v>
      </c>
    </row>
    <row r="56" spans="1:1">
      <c r="A56" s="3" t="s">
        <v>59</v>
      </c>
    </row>
    <row r="57" spans="1:1">
      <c r="A57" s="3" t="s">
        <v>60</v>
      </c>
    </row>
    <row r="58" spans="1:1">
      <c r="A58" s="3" t="s">
        <v>36</v>
      </c>
    </row>
    <row r="59" spans="1:1">
      <c r="A59" s="3" t="s">
        <v>33</v>
      </c>
    </row>
    <row r="60" spans="1:1">
      <c r="A60" s="3" t="s">
        <v>61</v>
      </c>
    </row>
    <row r="61" spans="1:1">
      <c r="A61" s="3" t="s">
        <v>62</v>
      </c>
    </row>
    <row r="62" spans="1:1">
      <c r="A62" s="3" t="s">
        <v>36</v>
      </c>
    </row>
    <row r="63" spans="1:1">
      <c r="A63" s="3" t="s">
        <v>33</v>
      </c>
    </row>
    <row r="64" spans="1:1">
      <c r="A64" s="3" t="s">
        <v>63</v>
      </c>
    </row>
    <row r="65" spans="1:1">
      <c r="A65" s="3" t="s">
        <v>64</v>
      </c>
    </row>
    <row r="66" spans="1:1">
      <c r="A66" s="3" t="s">
        <v>36</v>
      </c>
    </row>
    <row r="67" spans="1:1">
      <c r="A67" s="3" t="s">
        <v>33</v>
      </c>
    </row>
    <row r="68" spans="1:1">
      <c r="A68" s="3" t="s">
        <v>65</v>
      </c>
    </row>
    <row r="69" spans="1:1">
      <c r="A69" s="3" t="s">
        <v>66</v>
      </c>
    </row>
    <row r="70" spans="1:1">
      <c r="A70" s="3" t="s">
        <v>36</v>
      </c>
    </row>
    <row r="71" spans="1:1">
      <c r="A71" s="3" t="s">
        <v>33</v>
      </c>
    </row>
    <row r="72" spans="1:1">
      <c r="A72" s="3" t="s">
        <v>67</v>
      </c>
    </row>
    <row r="73" spans="1:1">
      <c r="A73" s="3" t="s">
        <v>50</v>
      </c>
    </row>
    <row r="74" spans="1:1">
      <c r="A74" s="3" t="s">
        <v>36</v>
      </c>
    </row>
    <row r="75" spans="1:1">
      <c r="A75" s="3" t="s">
        <v>33</v>
      </c>
    </row>
    <row r="76" spans="1:1">
      <c r="A76" s="3" t="s">
        <v>68</v>
      </c>
    </row>
    <row r="77" spans="1:1">
      <c r="A77" s="3" t="s">
        <v>60</v>
      </c>
    </row>
    <row r="78" spans="1:1">
      <c r="A78" s="3" t="s">
        <v>36</v>
      </c>
    </row>
    <row r="79" spans="1:1">
      <c r="A79" s="3" t="s">
        <v>33</v>
      </c>
    </row>
    <row r="80" spans="1:1">
      <c r="A80" s="3" t="s">
        <v>69</v>
      </c>
    </row>
    <row r="81" spans="1:1">
      <c r="A81" s="3" t="s">
        <v>70</v>
      </c>
    </row>
    <row r="82" spans="1:1">
      <c r="A82" s="3" t="s">
        <v>36</v>
      </c>
    </row>
    <row r="83" spans="1:1">
      <c r="A83" s="3" t="s">
        <v>33</v>
      </c>
    </row>
    <row r="84" spans="1:1">
      <c r="A84" s="3" t="s">
        <v>71</v>
      </c>
    </row>
    <row r="85" spans="1:1">
      <c r="A85" s="3" t="s">
        <v>72</v>
      </c>
    </row>
    <row r="86" spans="1:1">
      <c r="A86" s="3" t="s">
        <v>36</v>
      </c>
    </row>
    <row r="87" spans="1:1">
      <c r="A87" s="3" t="s">
        <v>33</v>
      </c>
    </row>
    <row r="88" spans="1:1">
      <c r="A88" s="3" t="s">
        <v>73</v>
      </c>
    </row>
    <row r="89" spans="1:1">
      <c r="A89" s="3" t="s">
        <v>74</v>
      </c>
    </row>
    <row r="90" spans="1:1">
      <c r="A90" s="3" t="s">
        <v>36</v>
      </c>
    </row>
    <row r="91" spans="1:1">
      <c r="A91" s="3" t="s">
        <v>33</v>
      </c>
    </row>
    <row r="92" spans="1:1">
      <c r="A92" s="3" t="s">
        <v>75</v>
      </c>
    </row>
    <row r="93" spans="1:1">
      <c r="A93" s="3" t="s">
        <v>76</v>
      </c>
    </row>
    <row r="94" spans="1:1">
      <c r="A94" s="3" t="s">
        <v>36</v>
      </c>
    </row>
    <row r="95" spans="1:1">
      <c r="A95" s="3" t="s">
        <v>33</v>
      </c>
    </row>
    <row r="96" spans="1:1">
      <c r="A96" s="3" t="s">
        <v>77</v>
      </c>
    </row>
    <row r="97" spans="1:1">
      <c r="A97" s="3" t="s">
        <v>78</v>
      </c>
    </row>
    <row r="98" spans="1:1">
      <c r="A98" s="3" t="s">
        <v>36</v>
      </c>
    </row>
    <row r="99" spans="1:1">
      <c r="A99" s="3" t="s">
        <v>33</v>
      </c>
    </row>
    <row r="100" spans="1:1">
      <c r="A100" s="3" t="s">
        <v>79</v>
      </c>
    </row>
    <row r="101" spans="1:1">
      <c r="A101" s="3" t="s">
        <v>80</v>
      </c>
    </row>
    <row r="102" spans="1:1">
      <c r="A102" s="3" t="s">
        <v>36</v>
      </c>
    </row>
    <row r="103" spans="1:1">
      <c r="A103" s="3" t="s">
        <v>33</v>
      </c>
    </row>
    <row r="104" spans="1:1">
      <c r="A104" s="3" t="s">
        <v>81</v>
      </c>
    </row>
    <row r="105" spans="1:1">
      <c r="A105" s="3" t="s">
        <v>82</v>
      </c>
    </row>
    <row r="106" spans="1:1">
      <c r="A106" s="3" t="s">
        <v>36</v>
      </c>
    </row>
    <row r="107" spans="1:1">
      <c r="A107" s="3" t="s">
        <v>83</v>
      </c>
    </row>
    <row r="108" spans="1:1">
      <c r="A108" s="3" t="s">
        <v>84</v>
      </c>
    </row>
    <row r="109" spans="1:1">
      <c r="A109" s="3" t="s">
        <v>85</v>
      </c>
    </row>
    <row r="110" spans="1:1">
      <c r="A110" s="3" t="s">
        <v>86</v>
      </c>
    </row>
    <row r="111" spans="1:1">
      <c r="A111" s="3" t="s">
        <v>87</v>
      </c>
    </row>
    <row r="112" spans="1:1">
      <c r="A112" s="3" t="s">
        <v>88</v>
      </c>
    </row>
    <row r="113" spans="1:1">
      <c r="A113" s="3" t="s">
        <v>89</v>
      </c>
    </row>
    <row r="114" spans="1:1">
      <c r="A114" s="3" t="s">
        <v>90</v>
      </c>
    </row>
    <row r="115" spans="1:1">
      <c r="A115" s="3" t="s">
        <v>91</v>
      </c>
    </row>
    <row r="116" spans="1:1">
      <c r="A116" s="3" t="s">
        <v>92</v>
      </c>
    </row>
    <row r="117" spans="1:1">
      <c r="A117" s="3" t="s">
        <v>93</v>
      </c>
    </row>
    <row r="118" spans="1:1">
      <c r="A118" s="3" t="s">
        <v>94</v>
      </c>
    </row>
    <row r="119" spans="1:1">
      <c r="A119" s="3" t="s">
        <v>95</v>
      </c>
    </row>
    <row r="120" spans="1:1">
      <c r="A120" s="3" t="s">
        <v>96</v>
      </c>
    </row>
    <row r="121" spans="1:1">
      <c r="A121" s="3" t="s">
        <v>97</v>
      </c>
    </row>
    <row r="122" spans="1:1">
      <c r="A122" s="3" t="s">
        <v>98</v>
      </c>
    </row>
    <row r="123" spans="1:1">
      <c r="A123" s="3" t="s">
        <v>99</v>
      </c>
    </row>
    <row r="124" spans="1:1">
      <c r="A124" s="3" t="s">
        <v>100</v>
      </c>
    </row>
    <row r="125" spans="1:1">
      <c r="A125" s="3" t="s">
        <v>101</v>
      </c>
    </row>
    <row r="126" spans="1:1">
      <c r="A126" s="3" t="s">
        <v>102</v>
      </c>
    </row>
    <row r="127" spans="1:1">
      <c r="A127" s="3" t="s">
        <v>103</v>
      </c>
    </row>
    <row r="128" spans="1:1">
      <c r="A128" s="3" t="s">
        <v>104</v>
      </c>
    </row>
    <row r="129" spans="1:1">
      <c r="A129" s="3" t="s">
        <v>105</v>
      </c>
    </row>
    <row r="130" spans="1:1">
      <c r="A130" s="3" t="s">
        <v>106</v>
      </c>
    </row>
    <row r="131" spans="1:1">
      <c r="A131" s="3" t="s">
        <v>102</v>
      </c>
    </row>
    <row r="132" spans="1:1">
      <c r="A132" s="3" t="s">
        <v>107</v>
      </c>
    </row>
    <row r="133" spans="1:1">
      <c r="A133" s="3" t="s">
        <v>108</v>
      </c>
    </row>
    <row r="134" spans="1:1">
      <c r="A134" s="3" t="s">
        <v>109</v>
      </c>
    </row>
    <row r="135" spans="1:1">
      <c r="A135" s="3" t="s">
        <v>110</v>
      </c>
    </row>
    <row r="136" spans="1:1">
      <c r="A136" s="3" t="s">
        <v>111</v>
      </c>
    </row>
    <row r="137" spans="1:1">
      <c r="A137" s="3" t="s">
        <v>112</v>
      </c>
    </row>
    <row r="138" spans="1:1">
      <c r="A138" s="3" t="s">
        <v>113</v>
      </c>
    </row>
    <row r="139" spans="1:1">
      <c r="A139" s="3" t="s">
        <v>114</v>
      </c>
    </row>
    <row r="140" spans="1:1">
      <c r="A140" s="3" t="s">
        <v>115</v>
      </c>
    </row>
    <row r="141" spans="1:1">
      <c r="A141" s="3" t="s">
        <v>116</v>
      </c>
    </row>
    <row r="142" spans="1:1">
      <c r="A142" s="3" t="s">
        <v>117</v>
      </c>
    </row>
    <row r="143" spans="1:1">
      <c r="A143" s="3" t="s">
        <v>118</v>
      </c>
    </row>
    <row r="144" spans="1:1">
      <c r="A144" s="3" t="s">
        <v>119</v>
      </c>
    </row>
    <row r="145" spans="1:1">
      <c r="A145" s="3" t="s">
        <v>120</v>
      </c>
    </row>
    <row r="146" spans="1:1">
      <c r="A146" s="3" t="s">
        <v>121</v>
      </c>
    </row>
    <row r="147" spans="1:1">
      <c r="A147" s="3" t="s">
        <v>122</v>
      </c>
    </row>
    <row r="148" spans="1:1">
      <c r="A148" s="3" t="s">
        <v>123</v>
      </c>
    </row>
    <row r="149" spans="1:1">
      <c r="A149" s="3" t="s">
        <v>124</v>
      </c>
    </row>
    <row r="150" spans="1:1">
      <c r="A150" s="3" t="s">
        <v>111</v>
      </c>
    </row>
    <row r="151" spans="1:1">
      <c r="A151" s="3" t="s">
        <v>112</v>
      </c>
    </row>
    <row r="152" spans="1:1">
      <c r="A152" s="3" t="s">
        <v>115</v>
      </c>
    </row>
    <row r="153" spans="1:1">
      <c r="A153" s="3" t="s">
        <v>117</v>
      </c>
    </row>
    <row r="154" spans="1:1">
      <c r="A154" s="3" t="s">
        <v>118</v>
      </c>
    </row>
    <row r="155" spans="1:1">
      <c r="A155" s="3" t="s">
        <v>125</v>
      </c>
    </row>
    <row r="156" spans="1:1">
      <c r="A156" s="3" t="s">
        <v>126</v>
      </c>
    </row>
    <row r="157" spans="1:1">
      <c r="A157" s="3" t="s">
        <v>127</v>
      </c>
    </row>
    <row r="158" spans="1:1">
      <c r="A158" s="3" t="s">
        <v>122</v>
      </c>
    </row>
    <row r="159" spans="1:1">
      <c r="A159" s="3" t="s">
        <v>128</v>
      </c>
    </row>
    <row r="160" spans="1:1">
      <c r="A160" s="3" t="s">
        <v>129</v>
      </c>
    </row>
    <row r="161" spans="1:1">
      <c r="A161" s="3" t="s">
        <v>130</v>
      </c>
    </row>
    <row r="162" spans="1:1">
      <c r="A162" s="3" t="s">
        <v>131</v>
      </c>
    </row>
    <row r="163" spans="1:1">
      <c r="A163" s="3" t="s">
        <v>132</v>
      </c>
    </row>
    <row r="164" spans="1:1">
      <c r="A164" s="3" t="s">
        <v>133</v>
      </c>
    </row>
    <row r="165" spans="1:1">
      <c r="A165" s="3" t="s">
        <v>134</v>
      </c>
    </row>
    <row r="166" spans="1:1">
      <c r="A166" s="3" t="s">
        <v>135</v>
      </c>
    </row>
    <row r="167" spans="1:1">
      <c r="A167" s="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cc1101 Registers</vt:lpstr>
      <vt:lpstr>Protocols</vt:lpstr>
      <vt:lpstr>Valor Settings For New Protocol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Tim Steer</cp:lastModifiedBy>
  <dcterms:created xsi:type="dcterms:W3CDTF">2016-12-12T12:42:07Z</dcterms:created>
  <dcterms:modified xsi:type="dcterms:W3CDTF">2016-12-12T18:19:41Z</dcterms:modified>
</cp:coreProperties>
</file>