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582\Desktop\"/>
    </mc:Choice>
  </mc:AlternateContent>
  <xr:revisionPtr revIDLastSave="0" documentId="13_ncr:1_{75E23CB5-B708-4D9F-9AA4-D4B96DBF92C9}" xr6:coauthVersionLast="47" xr6:coauthVersionMax="47" xr10:uidLastSave="{00000000-0000-0000-0000-000000000000}"/>
  <bookViews>
    <workbookView xWindow="28680" yWindow="-120" windowWidth="29040" windowHeight="15840" xr2:uid="{23502FF7-D3DB-4775-BA96-0DF444E4C28D}"/>
  </bookViews>
  <sheets>
    <sheet name="Sheet1 (English)" sheetId="6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6" l="1"/>
  <c r="E12" i="6"/>
  <c r="G12" i="6"/>
  <c r="H12" i="6"/>
  <c r="I12" i="6"/>
  <c r="I6" i="6"/>
  <c r="G6" i="6"/>
  <c r="H6" i="6"/>
  <c r="E6" i="6"/>
  <c r="G27" i="6"/>
  <c r="D26" i="6"/>
  <c r="G13" i="6" s="1"/>
  <c r="H13" i="6" s="1"/>
  <c r="I13" i="6" s="1"/>
  <c r="D22" i="6"/>
  <c r="D21" i="6"/>
</calcChain>
</file>

<file path=xl/sharedStrings.xml><?xml version="1.0" encoding="utf-8"?>
<sst xmlns="http://schemas.openxmlformats.org/spreadsheetml/2006/main" count="48" uniqueCount="37">
  <si>
    <t>Digital Power meter （WT110）</t>
    <phoneticPr fontId="1"/>
  </si>
  <si>
    <t>Voltage(V)</t>
    <phoneticPr fontId="1"/>
  </si>
  <si>
    <t>Current(A)</t>
    <phoneticPr fontId="1"/>
  </si>
  <si>
    <t>Power(W)</t>
    <phoneticPr fontId="1"/>
  </si>
  <si>
    <t>Frequency(Hz)</t>
    <phoneticPr fontId="1"/>
  </si>
  <si>
    <t>Power Factor(PF)</t>
    <phoneticPr fontId="1"/>
  </si>
  <si>
    <t>Reactive power(var)</t>
    <phoneticPr fontId="1"/>
  </si>
  <si>
    <t>Apparent power(VA)</t>
    <phoneticPr fontId="1"/>
  </si>
  <si>
    <t>Display value</t>
    <phoneticPr fontId="1"/>
  </si>
  <si>
    <t>Active power：</t>
    <phoneticPr fontId="1"/>
  </si>
  <si>
    <t>Theoretical value</t>
    <phoneticPr fontId="1"/>
  </si>
  <si>
    <t>Reactive power：</t>
    <phoneticPr fontId="1"/>
  </si>
  <si>
    <t>TI-EVM GUI (EVM430-F6779)</t>
    <phoneticPr fontId="1"/>
  </si>
  <si>
    <t>Apparent power：</t>
    <phoneticPr fontId="1"/>
  </si>
  <si>
    <t>Theoretical value2</t>
    <phoneticPr fontId="1"/>
  </si>
  <si>
    <t>From the Pythagorean theorem</t>
    <phoneticPr fontId="1"/>
  </si>
  <si>
    <t>Apparent power^2 = Active power^2 + Reactive power^2 から</t>
    <phoneticPr fontId="1"/>
  </si>
  <si>
    <t>About theoretical formulas</t>
    <phoneticPr fontId="1"/>
  </si>
  <si>
    <t>Active power = voltage x current x power factor (Cosθ)</t>
    <phoneticPr fontId="1"/>
  </si>
  <si>
    <t>Apparent power=root(（Active power^2)+(Reactive power^2)</t>
    <phoneticPr fontId="1"/>
  </si>
  <si>
    <t>Apparent power = root((active power^2)+(reactive power^2))</t>
  </si>
  <si>
    <t>Since the active power has the same value as the power meter, calculate the power factor from the active power.</t>
  </si>
  <si>
    <t>Power meter</t>
    <phoneticPr fontId="1"/>
  </si>
  <si>
    <t>TI-EVM GUI</t>
    <phoneticPr fontId="1"/>
  </si>
  <si>
    <t>From, active power = voltage x current x power factor (Cosθ),</t>
    <phoneticPr fontId="1"/>
  </si>
  <si>
    <t>Power factor (Cosθ) = active power/(voltage x current)</t>
    <phoneticPr fontId="1"/>
  </si>
  <si>
    <t>Recalculated value</t>
    <phoneticPr fontId="1"/>
  </si>
  <si>
    <t>*There are differences from the theoretical formula results.</t>
  </si>
  <si>
    <t>＜About calibration＞</t>
    <phoneticPr fontId="1"/>
  </si>
  <si>
    <t>There are three setting items to calibrate: voltage, current, and phase.</t>
  </si>
  <si>
    <t>Only GAIN and Phase are subject to EVM (meter side) due to calibration.</t>
  </si>
  <si>
    <t>Verify that the power factor value does not change if the calibration phase is adjusted to the wrong value.</t>
  </si>
  <si>
    <t>However, we confirmed that the values of active power, reactive power, and apparent power vary depending on the setting values.</t>
  </si>
  <si>
    <t>*We understand that the correct way to do this is to change the phase using equipment used by power meter certification bodies.</t>
  </si>
  <si>
    <t>However, please note that we are testing the movement by shifting the phase of the GUI side in a temporary environment.</t>
  </si>
  <si>
    <t>About theoretical value2</t>
    <phoneticPr fontId="1"/>
  </si>
  <si>
    <t>Reactive power = voltage x current x inefficiency (Sinθ) = voltage x current x (root (1-power factor^2))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</si>
</sst>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2" fillId="2" borderId="0" xfId="0" applyFont="1" applyFill="1">
      <alignment vertical="center"/>
    </xf>
    <xf numFmtId="0" fontId="2" fillId="4" borderId="0" xfId="0" applyFont="1" applyFill="1">
      <alignment vertical="center"/>
    </xf>
    <xf numFmtId="0" fontId="3" fillId="6" borderId="0" xfId="0" applyFont="1" applyFill="1" applyAlignment="1">
      <alignment horizontal="center" vertical="center"/>
    </xf>
    <xf numFmtId="0" fontId="3" fillId="5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37</xdr:row>
      <xdr:rowOff>85725</xdr:rowOff>
    </xdr:from>
    <xdr:to>
      <xdr:col>7</xdr:col>
      <xdr:colOff>367217</xdr:colOff>
      <xdr:row>61</xdr:row>
      <xdr:rowOff>43988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717D656-7A1E-4872-AAAD-E0EFA6467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0300" y="8991600"/>
          <a:ext cx="5396417" cy="5673263"/>
        </a:xfrm>
        <a:prstGeom prst="rect">
          <a:avLst/>
        </a:prstGeom>
      </xdr:spPr>
    </xdr:pic>
    <xdr:clientData/>
  </xdr:twoCellAnchor>
  <xdr:twoCellAnchor>
    <xdr:from>
      <xdr:col>5</xdr:col>
      <xdr:colOff>748666</xdr:colOff>
      <xdr:row>55</xdr:row>
      <xdr:rowOff>95249</xdr:rowOff>
    </xdr:from>
    <xdr:to>
      <xdr:col>6</xdr:col>
      <xdr:colOff>514351</xdr:colOff>
      <xdr:row>60</xdr:row>
      <xdr:rowOff>22859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AF435BE-C259-44BD-8D00-7CB1BE7E1968}"/>
            </a:ext>
          </a:extLst>
        </xdr:cNvPr>
        <xdr:cNvSpPr/>
      </xdr:nvSpPr>
      <xdr:spPr>
        <a:xfrm>
          <a:off x="5835016" y="13287374"/>
          <a:ext cx="842010" cy="111823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356235</xdr:colOff>
      <xdr:row>53</xdr:row>
      <xdr:rowOff>84379</xdr:rowOff>
    </xdr:from>
    <xdr:to>
      <xdr:col>9</xdr:col>
      <xdr:colOff>87630</xdr:colOff>
      <xdr:row>55</xdr:row>
      <xdr:rowOff>114859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C5C4D570-3CA8-4F56-B004-9E36FE143AD0}"/>
            </a:ext>
          </a:extLst>
        </xdr:cNvPr>
        <xdr:cNvSpPr/>
      </xdr:nvSpPr>
      <xdr:spPr>
        <a:xfrm>
          <a:off x="7785735" y="12800254"/>
          <a:ext cx="2388870" cy="506730"/>
        </a:xfrm>
        <a:prstGeom prst="wedgeRectCallout">
          <a:avLst>
            <a:gd name="adj1" fmla="val -95222"/>
            <a:gd name="adj2" fmla="val 18361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Perform calibration</a:t>
          </a:r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0</xdr:colOff>
      <xdr:row>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5188EFD-5A98-40D9-A91C-634B33600946}"/>
            </a:ext>
          </a:extLst>
        </xdr:cNvPr>
        <xdr:cNvCxnSpPr/>
      </xdr:nvCxnSpPr>
      <xdr:spPr>
        <a:xfrm>
          <a:off x="11801475" y="1714500"/>
          <a:ext cx="1371600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11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9FEBE3DB-CD62-4B5A-8C84-8D1D2000FF77}"/>
            </a:ext>
          </a:extLst>
        </xdr:cNvPr>
        <xdr:cNvCxnSpPr/>
      </xdr:nvCxnSpPr>
      <xdr:spPr>
        <a:xfrm>
          <a:off x="13173075" y="1714500"/>
          <a:ext cx="0" cy="9906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0</xdr:colOff>
      <xdr:row>11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687E7D41-DE2C-4C32-B9B2-2DA0E94CEBB8}"/>
            </a:ext>
          </a:extLst>
        </xdr:cNvPr>
        <xdr:cNvCxnSpPr/>
      </xdr:nvCxnSpPr>
      <xdr:spPr>
        <a:xfrm>
          <a:off x="11801475" y="1714500"/>
          <a:ext cx="1371600" cy="9906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449580</xdr:colOff>
      <xdr:row>7</xdr:row>
      <xdr:rowOff>0</xdr:rowOff>
    </xdr:from>
    <xdr:to>
      <xdr:col>13</xdr:col>
      <xdr:colOff>0</xdr:colOff>
      <xdr:row>8</xdr:row>
      <xdr:rowOff>7620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74FBB4D-041B-4B9D-801A-4290F9BF0672}"/>
            </a:ext>
          </a:extLst>
        </xdr:cNvPr>
        <xdr:cNvSpPr/>
      </xdr:nvSpPr>
      <xdr:spPr>
        <a:xfrm>
          <a:off x="12936855" y="1714500"/>
          <a:ext cx="236220" cy="255270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0</xdr:colOff>
      <xdr:row>5</xdr:row>
      <xdr:rowOff>15241</xdr:rowOff>
    </xdr:from>
    <xdr:to>
      <xdr:col>13</xdr:col>
      <xdr:colOff>108739</xdr:colOff>
      <xdr:row>5</xdr:row>
      <xdr:rowOff>215490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66A2A4CF-7E13-4411-B56A-141E83D3B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01475" y="1243966"/>
          <a:ext cx="1480339" cy="200249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190500</xdr:colOff>
      <xdr:row>10</xdr:row>
      <xdr:rowOff>15240</xdr:rowOff>
    </xdr:from>
    <xdr:to>
      <xdr:col>12</xdr:col>
      <xdr:colOff>60959</xdr:colOff>
      <xdr:row>10</xdr:row>
      <xdr:rowOff>215415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BEAFA4A3-F1E0-4BB6-A123-D7F4E2828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06175" y="2472690"/>
          <a:ext cx="1242059" cy="200175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</xdr:colOff>
      <xdr:row>8</xdr:row>
      <xdr:rowOff>20955</xdr:rowOff>
    </xdr:from>
    <xdr:to>
      <xdr:col>16</xdr:col>
      <xdr:colOff>396240</xdr:colOff>
      <xdr:row>8</xdr:row>
      <xdr:rowOff>221733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E5D99A57-4736-4043-8AD4-49928DE95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866495" y="1983105"/>
          <a:ext cx="1760220" cy="200778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9</xdr:row>
      <xdr:rowOff>64771</xdr:rowOff>
    </xdr:from>
    <xdr:to>
      <xdr:col>16</xdr:col>
      <xdr:colOff>356236</xdr:colOff>
      <xdr:row>10</xdr:row>
      <xdr:rowOff>129195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CE53E852-4AD8-4D4B-9D00-7B6EACAF7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887450" y="2274571"/>
          <a:ext cx="1699261" cy="312074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19</xdr:col>
      <xdr:colOff>53340</xdr:colOff>
      <xdr:row>16</xdr:row>
      <xdr:rowOff>163830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83B941B3-02EB-45E4-82A1-1BBADB1C6DC6}"/>
            </a:ext>
          </a:extLst>
        </xdr:cNvPr>
        <xdr:cNvSpPr/>
      </xdr:nvSpPr>
      <xdr:spPr>
        <a:xfrm>
          <a:off x="11115675" y="733425"/>
          <a:ext cx="6225540" cy="333565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8525C-1027-4803-B021-4448F9B6EDBA}">
  <dimension ref="B2:O35"/>
  <sheetViews>
    <sheetView tabSelected="1" zoomScale="85" zoomScaleNormal="85" workbookViewId="0">
      <selection activeCell="A2" sqref="A2"/>
    </sheetView>
  </sheetViews>
  <sheetFormatPr defaultRowHeight="18.75" x14ac:dyDescent="0.4"/>
  <cols>
    <col min="2" max="2" width="22.5" customWidth="1"/>
    <col min="3" max="3" width="15.875" customWidth="1"/>
    <col min="5" max="5" width="10.375" customWidth="1"/>
    <col min="6" max="6" width="14.125" customWidth="1"/>
    <col min="7" max="7" width="16.625" customWidth="1"/>
    <col min="8" max="8" width="17.5" customWidth="1"/>
    <col min="9" max="9" width="17.375" customWidth="1"/>
    <col min="10" max="10" width="13.5" customWidth="1"/>
  </cols>
  <sheetData>
    <row r="2" spans="2:15" ht="19.5" thickBot="1" x14ac:dyDescent="0.45"/>
    <row r="3" spans="2:15" ht="19.5" thickBot="1" x14ac:dyDescent="0.45">
      <c r="B3" s="1"/>
      <c r="C3" s="16" t="s">
        <v>0</v>
      </c>
      <c r="D3" s="17"/>
      <c r="E3" s="17"/>
      <c r="F3" s="17"/>
      <c r="G3" s="17"/>
      <c r="H3" s="17"/>
      <c r="I3" s="18"/>
    </row>
    <row r="4" spans="2:15" ht="19.5" thickBot="1" x14ac:dyDescent="0.45">
      <c r="B4" s="2"/>
      <c r="C4" s="3" t="s">
        <v>1</v>
      </c>
      <c r="D4" s="4" t="s">
        <v>2</v>
      </c>
      <c r="E4" s="5" t="s">
        <v>3</v>
      </c>
      <c r="F4" s="4" t="s">
        <v>4</v>
      </c>
      <c r="G4" s="4" t="s">
        <v>5</v>
      </c>
      <c r="H4" s="4" t="s">
        <v>6</v>
      </c>
      <c r="I4" s="6" t="s">
        <v>7</v>
      </c>
    </row>
    <row r="5" spans="2:15" ht="19.5" thickTop="1" x14ac:dyDescent="0.4">
      <c r="B5" s="22" t="s">
        <v>8</v>
      </c>
      <c r="C5" s="22">
        <v>100</v>
      </c>
      <c r="D5" s="23">
        <v>1.0429999999999999</v>
      </c>
      <c r="E5" s="34">
        <v>64.8</v>
      </c>
      <c r="F5" s="23">
        <v>50</v>
      </c>
      <c r="G5" s="36">
        <v>0.621</v>
      </c>
      <c r="H5" s="23">
        <v>81.900000000000006</v>
      </c>
      <c r="I5" s="25">
        <v>104.5</v>
      </c>
      <c r="L5" s="7" t="s">
        <v>9</v>
      </c>
    </row>
    <row r="6" spans="2:15" ht="19.5" thickBot="1" x14ac:dyDescent="0.45">
      <c r="B6" s="19" t="s">
        <v>10</v>
      </c>
      <c r="C6" s="19">
        <v>100</v>
      </c>
      <c r="D6" s="20">
        <v>1.0429999999999999</v>
      </c>
      <c r="E6" s="33">
        <f>C5*D5*G5</f>
        <v>64.770299999999992</v>
      </c>
      <c r="F6" s="20">
        <v>50</v>
      </c>
      <c r="G6" s="20">
        <f>E5/I5</f>
        <v>0.62009569377990426</v>
      </c>
      <c r="H6" s="20">
        <f>C5*D5*(SQRT(1-(G5^2)))</f>
        <v>81.751441809365048</v>
      </c>
      <c r="I6" s="21">
        <f>SQRT((E5^2)+(H5^2))</f>
        <v>104.43490795706195</v>
      </c>
    </row>
    <row r="8" spans="2:15" ht="19.5" thickBot="1" x14ac:dyDescent="0.45">
      <c r="O8" s="7" t="s">
        <v>11</v>
      </c>
    </row>
    <row r="9" spans="2:15" ht="19.5" thickBot="1" x14ac:dyDescent="0.45">
      <c r="B9" s="1"/>
      <c r="C9" s="16" t="s">
        <v>12</v>
      </c>
      <c r="D9" s="17"/>
      <c r="E9" s="17"/>
      <c r="F9" s="17"/>
      <c r="G9" s="17"/>
      <c r="H9" s="17"/>
      <c r="I9" s="18"/>
    </row>
    <row r="10" spans="2:15" ht="19.5" thickBot="1" x14ac:dyDescent="0.45">
      <c r="B10" s="2"/>
      <c r="C10" s="3" t="s">
        <v>1</v>
      </c>
      <c r="D10" s="4" t="s">
        <v>2</v>
      </c>
      <c r="E10" s="5" t="s">
        <v>3</v>
      </c>
      <c r="F10" s="4" t="s">
        <v>4</v>
      </c>
      <c r="G10" s="4" t="s">
        <v>5</v>
      </c>
      <c r="H10" s="4" t="s">
        <v>6</v>
      </c>
      <c r="I10" s="6" t="s">
        <v>7</v>
      </c>
      <c r="L10" s="8" t="s">
        <v>13</v>
      </c>
    </row>
    <row r="11" spans="2:15" ht="19.5" thickTop="1" x14ac:dyDescent="0.4">
      <c r="B11" s="22" t="s">
        <v>8</v>
      </c>
      <c r="C11" s="22">
        <v>99.984999999999999</v>
      </c>
      <c r="D11" s="23">
        <v>1.046</v>
      </c>
      <c r="E11" s="24">
        <v>63.819221900000002</v>
      </c>
      <c r="F11" s="23">
        <v>50</v>
      </c>
      <c r="G11" s="37">
        <v>0.85829999999999995</v>
      </c>
      <c r="H11" s="23">
        <v>38.139353</v>
      </c>
      <c r="I11" s="25">
        <v>74.347178</v>
      </c>
    </row>
    <row r="12" spans="2:15" x14ac:dyDescent="0.4">
      <c r="B12" s="29" t="s">
        <v>10</v>
      </c>
      <c r="C12" s="29">
        <v>99.984999999999999</v>
      </c>
      <c r="D12" s="30">
        <v>1.046</v>
      </c>
      <c r="E12" s="31">
        <f>C11*D11*G11</f>
        <v>89.764713272999998</v>
      </c>
      <c r="F12" s="30">
        <v>50</v>
      </c>
      <c r="G12" s="30">
        <f>E11/I11</f>
        <v>0.85839467773746569</v>
      </c>
      <c r="H12" s="30">
        <f>C11*D11*(SQRT(1-(G11^2)))</f>
        <v>53.667253974767505</v>
      </c>
      <c r="I12" s="32">
        <f>SQRT((E11^2)+(H11^2))</f>
        <v>74.347181057388113</v>
      </c>
    </row>
    <row r="13" spans="2:15" ht="19.5" thickBot="1" x14ac:dyDescent="0.45">
      <c r="B13" s="26" t="s">
        <v>14</v>
      </c>
      <c r="C13" s="19">
        <v>99.984999999999999</v>
      </c>
      <c r="D13" s="20">
        <v>1.046</v>
      </c>
      <c r="E13" s="27">
        <v>63.819221900000002</v>
      </c>
      <c r="F13" s="20">
        <v>50</v>
      </c>
      <c r="G13" s="28">
        <f>D26</f>
        <v>0.61021793708826877</v>
      </c>
      <c r="H13" s="20">
        <f>C11*D11*(SQRT(1-(G13^2)))</f>
        <v>82.855203905697195</v>
      </c>
      <c r="I13" s="21">
        <f>SQRT((E13^2)+(H13^2))</f>
        <v>104.58430999999999</v>
      </c>
      <c r="L13" t="s">
        <v>15</v>
      </c>
    </row>
    <row r="14" spans="2:15" x14ac:dyDescent="0.4">
      <c r="L14" s="9" t="s">
        <v>16</v>
      </c>
    </row>
    <row r="15" spans="2:15" x14ac:dyDescent="0.4">
      <c r="B15" t="s">
        <v>17</v>
      </c>
      <c r="C15" t="s">
        <v>18</v>
      </c>
      <c r="L15" s="9" t="s">
        <v>19</v>
      </c>
    </row>
    <row r="16" spans="2:15" x14ac:dyDescent="0.4">
      <c r="C16" t="s">
        <v>36</v>
      </c>
    </row>
    <row r="17" spans="2:8" x14ac:dyDescent="0.4">
      <c r="C17" t="s">
        <v>20</v>
      </c>
    </row>
    <row r="20" spans="2:8" x14ac:dyDescent="0.4">
      <c r="B20" t="s">
        <v>35</v>
      </c>
      <c r="C20" t="s">
        <v>21</v>
      </c>
    </row>
    <row r="21" spans="2:8" x14ac:dyDescent="0.4">
      <c r="C21" s="10" t="s">
        <v>22</v>
      </c>
      <c r="D21" s="11">
        <f>E5</f>
        <v>64.8</v>
      </c>
    </row>
    <row r="22" spans="2:8" x14ac:dyDescent="0.4">
      <c r="C22" s="10" t="s">
        <v>23</v>
      </c>
      <c r="D22" s="12">
        <f>E11</f>
        <v>63.819221900000002</v>
      </c>
    </row>
    <row r="24" spans="2:8" x14ac:dyDescent="0.4">
      <c r="C24" t="s">
        <v>24</v>
      </c>
    </row>
    <row r="25" spans="2:8" x14ac:dyDescent="0.4">
      <c r="C25" t="s">
        <v>25</v>
      </c>
    </row>
    <row r="26" spans="2:8" x14ac:dyDescent="0.4">
      <c r="C26" s="10" t="s">
        <v>26</v>
      </c>
      <c r="D26" s="13">
        <f>E11/(C11*D11)</f>
        <v>0.61021793708826877</v>
      </c>
      <c r="F26" s="10" t="s">
        <v>22</v>
      </c>
      <c r="G26" s="35">
        <f>G5</f>
        <v>0.621</v>
      </c>
    </row>
    <row r="27" spans="2:8" x14ac:dyDescent="0.4">
      <c r="F27" s="10" t="s">
        <v>23</v>
      </c>
      <c r="G27" s="14">
        <f>G11</f>
        <v>0.85829999999999995</v>
      </c>
      <c r="H27" s="15" t="s">
        <v>27</v>
      </c>
    </row>
    <row r="29" spans="2:8" x14ac:dyDescent="0.4">
      <c r="C29" t="s">
        <v>28</v>
      </c>
    </row>
    <row r="30" spans="2:8" x14ac:dyDescent="0.4">
      <c r="C30" t="s">
        <v>29</v>
      </c>
    </row>
    <row r="31" spans="2:8" x14ac:dyDescent="0.4">
      <c r="C31" t="s">
        <v>30</v>
      </c>
    </row>
    <row r="32" spans="2:8" x14ac:dyDescent="0.4">
      <c r="C32" t="s">
        <v>31</v>
      </c>
    </row>
    <row r="33" spans="3:3" x14ac:dyDescent="0.4">
      <c r="C33" t="s">
        <v>32</v>
      </c>
    </row>
    <row r="34" spans="3:3" x14ac:dyDescent="0.4">
      <c r="C34" t="s">
        <v>33</v>
      </c>
    </row>
    <row r="35" spans="3:3" x14ac:dyDescent="0.4">
      <c r="C35" t="s">
        <v>34</v>
      </c>
    </row>
  </sheetData>
  <mergeCells count="2">
    <mergeCell ref="C3:I3"/>
    <mergeCell ref="C9:I9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67837-9F42-48B4-B2EB-B0D9CB88B172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AFA4B-2D5B-4BAC-BEB2-2712A56BC76A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 (English)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12582</dc:creator>
  <cp:lastModifiedBy>12582</cp:lastModifiedBy>
  <dcterms:created xsi:type="dcterms:W3CDTF">2023-11-06T02:38:23Z</dcterms:created>
  <dcterms:modified xsi:type="dcterms:W3CDTF">2023-11-06T05:00:06Z</dcterms:modified>
</cp:coreProperties>
</file>