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7980"/>
  </bookViews>
  <sheets>
    <sheet name="Sheet1" sheetId="1" r:id="rId1"/>
  </sheets>
  <definedNames>
    <definedName name="AVG_SCALING_FACTOR">Sheet1!$I$20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11" i="1"/>
  <c r="J12" i="1"/>
  <c r="J13" i="1"/>
  <c r="J14" i="1"/>
  <c r="J15" i="1"/>
  <c r="J16" i="1"/>
  <c r="J17" i="1"/>
  <c r="J18" i="1"/>
  <c r="J19" i="1"/>
  <c r="J11" i="1"/>
  <c r="I20" i="1"/>
  <c r="I12" i="1"/>
  <c r="I13" i="1"/>
  <c r="I14" i="1"/>
  <c r="I15" i="1"/>
  <c r="I16" i="1"/>
  <c r="I17" i="1"/>
  <c r="I18" i="1"/>
  <c r="I19" i="1"/>
  <c r="I11" i="1"/>
  <c r="F3" i="1" l="1"/>
  <c r="F5" i="1" s="1"/>
  <c r="E10" i="1" l="1"/>
  <c r="F10" i="1" l="1"/>
  <c r="G10" i="1" s="1"/>
  <c r="E13" i="1"/>
  <c r="F13" i="1" s="1"/>
  <c r="G13" i="1" s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H19" i="1" l="1"/>
  <c r="H13" i="1"/>
  <c r="H18" i="1"/>
  <c r="H10" i="1"/>
  <c r="H17" i="1"/>
  <c r="H16" i="1"/>
  <c r="E15" i="1"/>
  <c r="F15" i="1" s="1"/>
  <c r="G15" i="1" s="1"/>
  <c r="E14" i="1"/>
  <c r="F14" i="1" s="1"/>
  <c r="G14" i="1" s="1"/>
  <c r="E12" i="1"/>
  <c r="F12" i="1" s="1"/>
  <c r="G12" i="1" s="1"/>
  <c r="E11" i="1"/>
  <c r="H14" i="1" l="1"/>
  <c r="H15" i="1"/>
  <c r="H12" i="1"/>
  <c r="F11" i="1"/>
  <c r="G11" i="1" s="1"/>
  <c r="H11" i="1" l="1"/>
</calcChain>
</file>

<file path=xl/sharedStrings.xml><?xml version="1.0" encoding="utf-8"?>
<sst xmlns="http://schemas.openxmlformats.org/spreadsheetml/2006/main" count="36" uniqueCount="35">
  <si>
    <t>ADC</t>
    <phoneticPr fontId="1" type="noConversion"/>
  </si>
  <si>
    <t xml:space="preserve">Vref = </t>
    <phoneticPr fontId="1" type="noConversion"/>
  </si>
  <si>
    <t xml:space="preserve">each adc value = </t>
    <phoneticPr fontId="1" type="noConversion"/>
  </si>
  <si>
    <t xml:space="preserve">Desc: </t>
    <phoneticPr fontId="1" type="noConversion"/>
  </si>
  <si>
    <t>ignore 4 sample</t>
    <phoneticPr fontId="1" type="noConversion"/>
  </si>
  <si>
    <t>take 10 sample</t>
    <phoneticPr fontId="1" type="noConversion"/>
  </si>
  <si>
    <t>ab86c</t>
    <phoneticPr fontId="1" type="noConversion"/>
  </si>
  <si>
    <t>15918e</t>
    <phoneticPr fontId="1" type="noConversion"/>
  </si>
  <si>
    <t>20752c</t>
    <phoneticPr fontId="1" type="noConversion"/>
  </si>
  <si>
    <t>364f62</t>
    <phoneticPr fontId="1" type="noConversion"/>
  </si>
  <si>
    <t>412a28</t>
    <phoneticPr fontId="1" type="noConversion"/>
  </si>
  <si>
    <t>4c1d02</t>
    <phoneticPr fontId="1" type="noConversion"/>
  </si>
  <si>
    <t>56f90d</t>
    <phoneticPr fontId="1" type="noConversion"/>
  </si>
  <si>
    <t>619491</t>
    <phoneticPr fontId="1" type="noConversion"/>
  </si>
  <si>
    <t>2b4e59</t>
    <phoneticPr fontId="1" type="noConversion"/>
  </si>
  <si>
    <t>offset</t>
    <phoneticPr fontId="1" type="noConversion"/>
  </si>
  <si>
    <t>Info. A</t>
    <phoneticPr fontId="1" type="noConversion"/>
  </si>
  <si>
    <t>Info. B</t>
    <phoneticPr fontId="1" type="noConversion"/>
  </si>
  <si>
    <t>Info. C</t>
    <phoneticPr fontId="1" type="noConversion"/>
  </si>
  <si>
    <t>Info. D</t>
    <phoneticPr fontId="1" type="noConversion"/>
  </si>
  <si>
    <t>Info. E</t>
    <phoneticPr fontId="1" type="noConversion"/>
  </si>
  <si>
    <t>Info. F</t>
    <phoneticPr fontId="1" type="noConversion"/>
  </si>
  <si>
    <t>Input Volt. (mV)</t>
    <phoneticPr fontId="1" type="noConversion"/>
  </si>
  <si>
    <t>ADC count (in hex)</t>
    <phoneticPr fontId="1" type="noConversion"/>
  </si>
  <si>
    <t>ADC count (in Dec)</t>
    <phoneticPr fontId="1" type="noConversion"/>
  </si>
  <si>
    <t>ADC convert volt. (mV)</t>
    <phoneticPr fontId="1" type="noConversion"/>
  </si>
  <si>
    <t>diff between result and input voltage (mV)</t>
    <phoneticPr fontId="1" type="noConversion"/>
  </si>
  <si>
    <t>Adjusted ADC convert volt. (mV)</t>
  </si>
  <si>
    <t>Info. G</t>
  </si>
  <si>
    <t>Info. H</t>
  </si>
  <si>
    <t>=Cxx/Gxx</t>
  </si>
  <si>
    <t>Info. I</t>
  </si>
  <si>
    <t>=Gxx*AVG_SCALING_FACTOR</t>
  </si>
  <si>
    <t>AVG_SCALING_FACTOR</t>
  </si>
  <si>
    <t>Scaling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</si>
</sst>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1"/>
      <scheme val="minor"/>
    </font>
    <font>
      <b/>
      <sz val="11"/>
      <color rgb="FF00B0F0"/>
      <name val="Calibri"/>
      <scheme val="minor"/>
    </font>
    <font>
      <sz val="11"/>
      <color rgb="FF00B0F0"/>
      <name val="Calibri"/>
      <family val="1"/>
      <scheme val="minor"/>
    </font>
    <font>
      <sz val="11"/>
      <color rgb="FFFF0000"/>
      <name val="Calibri"/>
      <scheme val="minor"/>
    </font>
    <font>
      <b/>
      <sz val="11"/>
      <color rgb="FFFF0000"/>
      <name val="Calibri"/>
      <scheme val="minor"/>
    </font>
    <font>
      <sz val="11"/>
      <color rgb="FFFF0000"/>
      <name val="Calibri"/>
      <family val="1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49" fontId="0" fillId="0" borderId="1" xfId="0" applyNumberFormat="1" applyBorder="1">
      <alignment vertical="center"/>
    </xf>
    <xf numFmtId="49" fontId="0" fillId="3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Sheet1!$H$9</c:f>
              <c:strCache>
                <c:ptCount val="1"/>
                <c:pt idx="0">
                  <c:v>diff between result and input voltage (mV)</c:v>
                </c:pt>
              </c:strCache>
            </c:strRef>
          </c:tx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Sheet1!$C$11:$C$19</c:f>
              <c:numCache>
                <c:formatCode>General</c:formatCode>
                <c:ptCount val="9"/>
                <c:pt idx="0">
                  <c:v>98.44</c:v>
                </c:pt>
                <c:pt idx="1">
                  <c:v>198.25</c:v>
                </c:pt>
                <c:pt idx="2">
                  <c:v>298.39</c:v>
                </c:pt>
                <c:pt idx="3">
                  <c:v>398.17</c:v>
                </c:pt>
                <c:pt idx="4">
                  <c:v>499.39</c:v>
                </c:pt>
                <c:pt idx="5">
                  <c:v>599.29999999999995</c:v>
                </c:pt>
                <c:pt idx="6">
                  <c:v>700</c:v>
                </c:pt>
                <c:pt idx="7">
                  <c:v>799.9</c:v>
                </c:pt>
                <c:pt idx="8">
                  <c:v>897.4</c:v>
                </c:pt>
              </c:numCache>
            </c:numRef>
          </c:xVal>
          <c:yVal>
            <c:numRef>
              <c:f>Sheet1!$H$10:$H$19</c:f>
              <c:numCache>
                <c:formatCode>General</c:formatCode>
                <c:ptCount val="10"/>
                <c:pt idx="0">
                  <c:v>0</c:v>
                </c:pt>
                <c:pt idx="1">
                  <c:v>2.0637307739257835</c:v>
                </c:pt>
                <c:pt idx="2">
                  <c:v>3.9553718566894247</c:v>
                </c:pt>
                <c:pt idx="3">
                  <c:v>5.9009622192382949</c:v>
                </c:pt>
                <c:pt idx="4">
                  <c:v>7.8241768646240075</c:v>
                </c:pt>
                <c:pt idx="5">
                  <c:v>9.7670854187011855</c:v>
                </c:pt>
                <c:pt idx="6">
                  <c:v>11.618807983398369</c:v>
                </c:pt>
                <c:pt idx="7">
                  <c:v>13.562297821044808</c:v>
                </c:pt>
                <c:pt idx="8">
                  <c:v>15.470512008667015</c:v>
                </c:pt>
                <c:pt idx="9">
                  <c:v>17.415664291381859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968512"/>
        <c:axId val="183962624"/>
      </c:scatterChart>
      <c:valAx>
        <c:axId val="1839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962624"/>
        <c:crosses val="autoZero"/>
        <c:crossBetween val="midCat"/>
      </c:valAx>
      <c:valAx>
        <c:axId val="18396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968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</xdr:colOff>
      <xdr:row>22</xdr:row>
      <xdr:rowOff>43815</xdr:rowOff>
    </xdr:from>
    <xdr:to>
      <xdr:col>5</xdr:col>
      <xdr:colOff>861060</xdr:colOff>
      <xdr:row>36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C8" sqref="C8"/>
    </sheetView>
  </sheetViews>
  <sheetFormatPr defaultRowHeight="14.4"/>
  <cols>
    <col min="3" max="3" width="19" style="5" bestFit="1" customWidth="1"/>
    <col min="4" max="4" width="21.68359375" bestFit="1" customWidth="1"/>
    <col min="5" max="5" width="22" bestFit="1" customWidth="1"/>
    <col min="6" max="6" width="13.578125" customWidth="1"/>
    <col min="7" max="7" width="19.3671875" bestFit="1" customWidth="1"/>
    <col min="8" max="8" width="35.68359375" style="8" bestFit="1" customWidth="1"/>
    <col min="9" max="9" width="19.734375" bestFit="1" customWidth="1"/>
    <col min="10" max="10" width="27.15625" bestFit="1" customWidth="1"/>
    <col min="11" max="11" width="35.68359375" bestFit="1" customWidth="1"/>
  </cols>
  <sheetData>
    <row r="1" spans="1:11">
      <c r="A1" t="s">
        <v>3</v>
      </c>
      <c r="B1" t="s">
        <v>4</v>
      </c>
    </row>
    <row r="2" spans="1:11">
      <c r="B2" t="s">
        <v>5</v>
      </c>
    </row>
    <row r="3" spans="1:11">
      <c r="E3" t="s">
        <v>0</v>
      </c>
      <c r="F3">
        <f>2^23</f>
        <v>8388608</v>
      </c>
    </row>
    <row r="4" spans="1:11">
      <c r="E4" t="s">
        <v>1</v>
      </c>
      <c r="F4">
        <v>1.2</v>
      </c>
    </row>
    <row r="5" spans="1:11">
      <c r="E5" t="s">
        <v>2</v>
      </c>
      <c r="F5">
        <f>F4/F3</f>
        <v>1.4305114746093749E-7</v>
      </c>
    </row>
    <row r="7" spans="1:11">
      <c r="E7" t="s">
        <v>15</v>
      </c>
      <c r="F7">
        <v>0</v>
      </c>
    </row>
    <row r="8" spans="1:11" s="18" customFormat="1">
      <c r="C8" s="6" t="s">
        <v>16</v>
      </c>
      <c r="D8" s="4" t="s">
        <v>17</v>
      </c>
      <c r="E8" s="4" t="s">
        <v>18</v>
      </c>
      <c r="F8" s="4" t="s">
        <v>19</v>
      </c>
      <c r="G8" s="19" t="s">
        <v>20</v>
      </c>
      <c r="H8" s="9" t="s">
        <v>21</v>
      </c>
      <c r="I8" s="2" t="s">
        <v>28</v>
      </c>
      <c r="J8" s="4" t="s">
        <v>29</v>
      </c>
      <c r="K8" s="24" t="s">
        <v>31</v>
      </c>
    </row>
    <row r="9" spans="1:11" s="3" customFormat="1">
      <c r="C9" s="6" t="s">
        <v>22</v>
      </c>
      <c r="D9" s="2" t="s">
        <v>23</v>
      </c>
      <c r="E9" s="2" t="s">
        <v>24</v>
      </c>
      <c r="F9" s="2"/>
      <c r="G9" s="17" t="s">
        <v>25</v>
      </c>
      <c r="H9" s="9" t="s">
        <v>26</v>
      </c>
      <c r="I9" s="25" t="s">
        <v>34</v>
      </c>
      <c r="J9" s="4" t="s">
        <v>27</v>
      </c>
      <c r="K9" s="9" t="s">
        <v>26</v>
      </c>
    </row>
    <row r="10" spans="1:11">
      <c r="C10" s="7"/>
      <c r="D10" s="13"/>
      <c r="E10" s="1">
        <f>HEX2DEC(D10)</f>
        <v>0</v>
      </c>
      <c r="F10" s="15">
        <f>E10-$F$7</f>
        <v>0</v>
      </c>
      <c r="G10" s="15">
        <f t="shared" ref="G10" si="0">F10-$G$7</f>
        <v>0</v>
      </c>
      <c r="H10" s="20">
        <f t="shared" ref="H10:H19" si="1">G10-C10</f>
        <v>0</v>
      </c>
      <c r="I10" s="21" t="s">
        <v>30</v>
      </c>
      <c r="J10" s="21" t="s">
        <v>32</v>
      </c>
      <c r="K10" s="20"/>
    </row>
    <row r="11" spans="1:11">
      <c r="C11" s="7">
        <v>98.44</v>
      </c>
      <c r="D11" s="13" t="s">
        <v>6</v>
      </c>
      <c r="E11" s="1">
        <f>HEX2DEC(D11)</f>
        <v>702572</v>
      </c>
      <c r="F11" s="15">
        <f>E11-$F$7</f>
        <v>702572</v>
      </c>
      <c r="G11" s="16">
        <f t="shared" ref="G11" si="2">F11*$F$5*1000</f>
        <v>100.50373077392578</v>
      </c>
      <c r="H11" s="20">
        <f t="shared" si="1"/>
        <v>2.0637307739257835</v>
      </c>
      <c r="I11" s="15">
        <f>C11/G11</f>
        <v>0.97946612769462293</v>
      </c>
      <c r="J11" s="15">
        <f>G11*AVG_SCALING_FACTOR</f>
        <v>98.560904041251106</v>
      </c>
      <c r="K11" s="20">
        <f>J11-C11</f>
        <v>0.12090404125110865</v>
      </c>
    </row>
    <row r="12" spans="1:11">
      <c r="C12" s="7">
        <v>198.25</v>
      </c>
      <c r="D12" s="13" t="s">
        <v>7</v>
      </c>
      <c r="E12" s="1">
        <f t="shared" ref="E12:E15" si="3">HEX2DEC(D12)</f>
        <v>1413518</v>
      </c>
      <c r="F12" s="15">
        <f t="shared" ref="F12:F19" si="4">E12-$F$7</f>
        <v>1413518</v>
      </c>
      <c r="G12" s="16">
        <f t="shared" ref="G12:G19" si="5">F12*$F$5*1000</f>
        <v>202.20537185668942</v>
      </c>
      <c r="H12" s="20">
        <f t="shared" si="1"/>
        <v>3.9553718566894247</v>
      </c>
      <c r="I12" s="15">
        <f t="shared" ref="I12:I19" si="6">C12/G12</f>
        <v>0.98043883888756056</v>
      </c>
      <c r="J12" s="15">
        <f>G12*AVG_SCALING_FACTOR</f>
        <v>198.29656171692176</v>
      </c>
      <c r="K12" s="20">
        <f t="shared" ref="K12:K19" si="7">J12-C12</f>
        <v>4.6561716921758034E-2</v>
      </c>
    </row>
    <row r="13" spans="1:11">
      <c r="C13" s="7">
        <v>298.39</v>
      </c>
      <c r="D13" s="13" t="s">
        <v>8</v>
      </c>
      <c r="E13" s="1">
        <f t="shared" ref="E13" si="8">HEX2DEC(D13)</f>
        <v>2127148</v>
      </c>
      <c r="F13" s="15">
        <f t="shared" si="4"/>
        <v>2127148</v>
      </c>
      <c r="G13" s="16">
        <f t="shared" si="5"/>
        <v>304.29096221923828</v>
      </c>
      <c r="H13" s="20">
        <f t="shared" si="1"/>
        <v>5.9009622192382949</v>
      </c>
      <c r="I13" s="15">
        <f t="shared" si="6"/>
        <v>0.98060750087284321</v>
      </c>
      <c r="J13" s="15">
        <f>G13*AVG_SCALING_FACTOR</f>
        <v>298.40874659044084</v>
      </c>
      <c r="K13" s="20">
        <f t="shared" si="7"/>
        <v>1.8746590440855471E-2</v>
      </c>
    </row>
    <row r="14" spans="1:11">
      <c r="C14" s="7">
        <v>398.17</v>
      </c>
      <c r="D14" s="13" t="s">
        <v>14</v>
      </c>
      <c r="E14" s="1">
        <f t="shared" si="3"/>
        <v>2838105</v>
      </c>
      <c r="F14" s="15">
        <f t="shared" si="4"/>
        <v>2838105</v>
      </c>
      <c r="G14" s="16">
        <f t="shared" si="5"/>
        <v>405.99417686462402</v>
      </c>
      <c r="H14" s="20">
        <f t="shared" si="1"/>
        <v>7.8241768646240075</v>
      </c>
      <c r="I14" s="15">
        <f t="shared" si="6"/>
        <v>0.98072835200482955</v>
      </c>
      <c r="J14" s="15">
        <f>G14*AVG_SCALING_FACTOR</f>
        <v>398.14594741036501</v>
      </c>
      <c r="K14" s="20">
        <f t="shared" si="7"/>
        <v>-2.4052589635005006E-2</v>
      </c>
    </row>
    <row r="15" spans="1:11" s="12" customFormat="1">
      <c r="C15" s="10">
        <v>499.39</v>
      </c>
      <c r="D15" s="14" t="s">
        <v>9</v>
      </c>
      <c r="E15" s="11">
        <f t="shared" si="3"/>
        <v>3559266</v>
      </c>
      <c r="F15" s="15">
        <f t="shared" si="4"/>
        <v>3559266</v>
      </c>
      <c r="G15" s="16">
        <f t="shared" si="5"/>
        <v>509.15708541870117</v>
      </c>
      <c r="H15" s="20">
        <f t="shared" si="1"/>
        <v>9.7670854187011855</v>
      </c>
      <c r="I15" s="15">
        <f t="shared" si="6"/>
        <v>0.98081714720581903</v>
      </c>
      <c r="J15" s="15">
        <f>G15*AVG_SCALING_FACTOR</f>
        <v>499.31462495415082</v>
      </c>
      <c r="K15" s="20">
        <f t="shared" si="7"/>
        <v>-7.5375045849170874E-2</v>
      </c>
    </row>
    <row r="16" spans="1:11">
      <c r="C16" s="7">
        <v>599.29999999999995</v>
      </c>
      <c r="D16" s="13" t="s">
        <v>10</v>
      </c>
      <c r="E16" s="1">
        <f t="shared" ref="E16" si="9">HEX2DEC(D16)</f>
        <v>4270632</v>
      </c>
      <c r="F16" s="15">
        <f t="shared" si="4"/>
        <v>4270632</v>
      </c>
      <c r="G16" s="16">
        <f t="shared" si="5"/>
        <v>610.91880798339832</v>
      </c>
      <c r="H16" s="20">
        <f t="shared" si="1"/>
        <v>11.618807983398369</v>
      </c>
      <c r="I16" s="15">
        <f t="shared" si="6"/>
        <v>0.98098142039242286</v>
      </c>
      <c r="J16" s="15">
        <f>G16*AVG_SCALING_FACTOR</f>
        <v>599.10920268313589</v>
      </c>
      <c r="K16" s="20">
        <f t="shared" si="7"/>
        <v>-0.19079731686406376</v>
      </c>
    </row>
    <row r="17" spans="3:11">
      <c r="C17" s="7">
        <v>700</v>
      </c>
      <c r="D17" s="13" t="s">
        <v>11</v>
      </c>
      <c r="E17" s="1">
        <f t="shared" ref="E17" si="10">HEX2DEC(D17)</f>
        <v>4988162</v>
      </c>
      <c r="F17" s="15">
        <f t="shared" si="4"/>
        <v>4988162</v>
      </c>
      <c r="G17" s="16">
        <f t="shared" si="5"/>
        <v>713.56229782104481</v>
      </c>
      <c r="H17" s="20">
        <f t="shared" si="1"/>
        <v>13.562297821044808</v>
      </c>
      <c r="I17" s="15">
        <f t="shared" si="6"/>
        <v>0.98099353362354058</v>
      </c>
      <c r="J17" s="15">
        <f>G17*AVG_SCALING_FACTOR</f>
        <v>699.76850233743312</v>
      </c>
      <c r="K17" s="20">
        <f t="shared" si="7"/>
        <v>-0.23149766256688054</v>
      </c>
    </row>
    <row r="18" spans="3:11">
      <c r="C18" s="7">
        <v>799.9</v>
      </c>
      <c r="D18" s="13" t="s">
        <v>12</v>
      </c>
      <c r="E18" s="1">
        <f t="shared" ref="E18" si="11">HEX2DEC(D18)</f>
        <v>5699853</v>
      </c>
      <c r="F18" s="15">
        <f t="shared" si="4"/>
        <v>5699853</v>
      </c>
      <c r="G18" s="16">
        <f t="shared" si="5"/>
        <v>815.37051200866699</v>
      </c>
      <c r="H18" s="20">
        <f t="shared" si="1"/>
        <v>15.470512008667015</v>
      </c>
      <c r="I18" s="15">
        <f t="shared" si="6"/>
        <v>0.98102640237680983</v>
      </c>
      <c r="J18" s="15">
        <f>G18*AVG_SCALING_FACTOR</f>
        <v>799.60867296481672</v>
      </c>
      <c r="K18" s="20">
        <f t="shared" si="7"/>
        <v>-0.29132703518325798</v>
      </c>
    </row>
    <row r="19" spans="3:11">
      <c r="C19" s="7">
        <v>897.4</v>
      </c>
      <c r="D19" s="13" t="s">
        <v>13</v>
      </c>
      <c r="E19" s="1">
        <f t="shared" ref="E19" si="12">HEX2DEC(D19)</f>
        <v>6395025</v>
      </c>
      <c r="F19" s="15">
        <f t="shared" si="4"/>
        <v>6395025</v>
      </c>
      <c r="G19" s="16">
        <f t="shared" si="5"/>
        <v>914.81566429138184</v>
      </c>
      <c r="H19" s="20">
        <f t="shared" si="1"/>
        <v>17.415664291381859</v>
      </c>
      <c r="I19" s="15">
        <f t="shared" si="6"/>
        <v>0.98096265185306808</v>
      </c>
      <c r="J19" s="15">
        <f>G19*AVG_SCALING_FACTOR</f>
        <v>897.13146178100158</v>
      </c>
      <c r="K19" s="20">
        <f t="shared" si="7"/>
        <v>-0.26853821899840113</v>
      </c>
    </row>
    <row r="20" spans="3:11">
      <c r="I20" s="22">
        <f>AVERAGE(I11:I19)</f>
        <v>0.98066910832350196</v>
      </c>
    </row>
    <row r="21" spans="3:11">
      <c r="I21" s="23" t="s">
        <v>33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AVG_SCALING_FACTOR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Hung</dc:creator>
  <cp:lastModifiedBy>James Evans</cp:lastModifiedBy>
  <dcterms:created xsi:type="dcterms:W3CDTF">2018-08-07T08:24:12Z</dcterms:created>
  <dcterms:modified xsi:type="dcterms:W3CDTF">2018-08-21T23:01:26Z</dcterms:modified>
</cp:coreProperties>
</file>